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N14" i="35"/>
  <c r="K14" i="35"/>
  <c r="J14" i="35"/>
  <c r="G14" i="35"/>
  <c r="F14" i="35"/>
  <c r="O14" i="34"/>
  <c r="N14" i="34"/>
  <c r="K14" i="34"/>
  <c r="J14" i="34"/>
  <c r="G14" i="34"/>
  <c r="F14" i="34"/>
  <c r="P10" i="33"/>
  <c r="L10" i="33"/>
  <c r="O14" i="33"/>
  <c r="N14" i="33"/>
  <c r="K14" i="33"/>
  <c r="J14" i="33"/>
  <c r="G14" i="33"/>
  <c r="F14" i="33"/>
  <c r="O14" i="32"/>
  <c r="N14" i="32"/>
  <c r="K14" i="32"/>
  <c r="J14" i="32"/>
  <c r="G14" i="32"/>
  <c r="F14" i="32"/>
  <c r="O14" i="31"/>
  <c r="N14" i="31"/>
  <c r="K14" i="31"/>
  <c r="J14" i="31"/>
  <c r="G14" i="31"/>
  <c r="F14" i="31"/>
  <c r="O14" i="30"/>
  <c r="N14" i="30"/>
  <c r="K14" i="30"/>
  <c r="J14" i="30"/>
  <c r="G14" i="30"/>
  <c r="F14" i="30"/>
  <c r="C14" i="32"/>
  <c r="B14" i="33"/>
  <c r="C14" i="30" l="1"/>
  <c r="B14" i="30"/>
  <c r="D10" i="33"/>
  <c r="E10" i="35"/>
  <c r="I10" i="35"/>
  <c r="M10" i="35"/>
  <c r="Q10" i="35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F36" i="29" l="1"/>
  <c r="J36" i="29"/>
  <c r="N36" i="29"/>
  <c r="H37" i="29"/>
  <c r="D3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45" i="4"/>
  <c r="B35" i="4"/>
  <c r="B13" i="4"/>
  <c r="B16" i="4"/>
  <c r="B33" i="4"/>
  <c r="B15" i="4"/>
  <c r="B22" i="4"/>
  <c r="B17" i="4"/>
  <c r="B21" i="4"/>
  <c r="B26" i="4"/>
  <c r="B7" i="4"/>
  <c r="B9" i="4"/>
  <c r="B4" i="4"/>
  <c r="B43" i="4"/>
  <c r="B34" i="4"/>
  <c r="B10" i="4"/>
  <c r="B12" i="4"/>
  <c r="B44" i="4"/>
  <c r="B8" i="4"/>
  <c r="B11" i="4"/>
  <c r="B24" i="4"/>
  <c r="B30" i="4"/>
  <c r="B23" i="4"/>
  <c r="B37" i="4"/>
  <c r="B14" i="4"/>
  <c r="B28" i="4"/>
  <c r="B20" i="4"/>
  <c r="B39" i="4"/>
  <c r="B38" i="4"/>
  <c r="B36" i="4"/>
  <c r="B27" i="4"/>
  <c r="B29" i="4"/>
  <c r="B42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<sst xmlns="http://schemas.openxmlformats.org/spreadsheetml/2006/main" count="1166" uniqueCount="231">
  <si>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</si>
  <si>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</si>
  <si>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</si>
  <si>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</si>
  <si>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</si>
  <si>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</si>
  <si>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</si>
  <si>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</si>
  <si>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</si>
  <si>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</si>
  <si>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</si>
  <si>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</si>
  <si>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</si>
  <si>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</si>
  <si>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</si>
  <si>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</si>
  <si>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</si>
  <si>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</si>
  <si>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</si>
  <si>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</si>
  <si>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</si>
  <si>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</si>
  <si>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</si>
  <si>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</si>
  <si>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</si>
  <si>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</si>
  <si>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</si>
  <si>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</si>
  <si>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</si>
  <si>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</si>
  <si>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</si>
  <si>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</si>
  <si>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</si>
  <si>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</si>
  <si>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</si>
  <si>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</si>
  <si>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</si>
  <si>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</si>
  <si>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</si>
  <si>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</si>
  <si>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</si>
  <si>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</si>
  <si>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</si>
  <si>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</si>
  <si>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</si>
  <si>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</si>
  <si>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</si>
  <si>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</si>
  <si>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</si>
  <si>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</si>
  <si>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</si>
  <si>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</si>
  <si>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</si>
  <si>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</si>
  <si>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</si>
  <si>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</si>
  <si>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</si>
  <si>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</si>
  <si>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</si>
  <si>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</si>
  <si>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</si>
  <si>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</si>
  <si>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</si>
  <si>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</si>
  <si>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</si>
  <si>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</si>
  <si>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</si>
  <si>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</si>
  <si>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</si>
  <si>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</si>
  <si>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</si>
  <si>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</si>
  <si>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</si>
  <si>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</si>
  <si>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</si>
  <si>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</si>
  <si>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</si>
  <si>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</si>
  <si>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</si>
  <si>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</si>
  <si>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</si>
  <si>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</si>
  <si>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</si>
  <si>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</si>
  <si>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</si>
  <si>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</si>
  <si>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</si>
  <si>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</si>
  <si>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</si>
  <si>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</si>
  <si>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</si>
  <si>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</si>
  <si>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</si>
  <si>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</si>
  <si>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</si>
  <si>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</si>
  <si>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</si>
  <si>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</si>
  <si>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</si>
  <si>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</si>
  <si>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</si>
  <si>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</si>
  <si>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</si>
  <si>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</si>
  <si>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</si>
  <si>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</si>
  <si>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</si>
  <si>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</si>
  <si>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</si>
  <si>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</si>
  <si>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</si>
  <si>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</si>
  <si>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</si>
  <si>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</si>
  <si>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</si>
  <si>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</si>
  <si>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</si>
  <si>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</si>
  <si>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</si>
  <si>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</si>
  <si>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</si>
  <si>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</si>
  <si>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</si>
  <si>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</si>
  <si>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</si>
  <si>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</si>
  <si>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</si>
  <si>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</si>
  <si>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</si>
  <si>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</si>
  <si>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</si>
  <si>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</si>
  <si>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</si>
  <si>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</si>
  <si>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</si>
  <si>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</si>
  <si>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</si>
  <si>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</si>
  <si>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</si>
  <si>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</si>
  <si>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</si>
  <si>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</si>
  <si>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</si>
  <si>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</si>
  <si>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</si>
  <si>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</si>
  <si>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</si>
  <si>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</si>
  <si>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</si>
  <si>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</si>
  <si>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</si>
  <si>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</si>
  <si>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</si>
  <si>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</si>
  <si>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</si>
  <si>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</si>
  <si>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</si>
  <si>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</si>
  <si>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</si>
  <si>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</si>
  <si>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</si>
  <si>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</si>
  <si>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</si>
  <si>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</si>
  <si>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</si>
  <si>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</si>
  <si>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</si>
  <si>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</si>
  <si>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</si>
  <si>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</si>
  <si>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</si>
  <si>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</si>
  <si>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</si>
  <si>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</si>
  <si>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</si>
  <si>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</si>
  <si>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</si>
  <si>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</si>
  <si>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</si>
  <si>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</si>
  <si>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</si>
  <si>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</si>
  <si>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</si>
  <si>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</si>
  <si>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</si>
  <si>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</si>
  <si>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</si>
  <si>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</si>
  <si>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</si>
  <si>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</si>
  <si>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</si>
  <si>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</si>
  <si>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</si>
  <si>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</si>
  <si>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</si>
  <si>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MT</t>
  </si>
  <si>
    <t>Malta</t>
  </si>
  <si>
    <t>MT - Services sector summary</t>
  </si>
  <si>
    <t>MT - Number of buildings</t>
  </si>
  <si>
    <t>MT - Final energy consumption</t>
  </si>
  <si>
    <t>MT - Thermal energy service</t>
  </si>
  <si>
    <t>MT - System efficiency indicators of total stock</t>
  </si>
  <si>
    <t>MT - CO2 emissions</t>
  </si>
  <si>
    <t>MT - Final energy consumption per building</t>
  </si>
  <si>
    <t>MT - Thermal energy service per building</t>
  </si>
  <si>
    <t>MT - CO2 emissions per building</t>
  </si>
  <si>
    <t>MT - Final energy consumption per useful surface area</t>
  </si>
  <si>
    <t>MT - Thermal energy service per useful surface area</t>
  </si>
  <si>
    <t>MT - CO2 emissions per useful surface area</t>
  </si>
  <si>
    <t>MT - Number of new and renovated buildings</t>
  </si>
  <si>
    <t>MT - Final energy consumption in new and renovated buildings</t>
  </si>
  <si>
    <t>MT - Thermal energy service in new and renovated buildings</t>
  </si>
  <si>
    <t>MT - System efficiency indicators in new and renovated buildings</t>
  </si>
  <si>
    <t>MT - CO2 emissions in new and renovated buildings</t>
  </si>
  <si>
    <t>MT - Final energy consumption in new and renovated buildings (per building)</t>
  </si>
  <si>
    <t>MT - Thermal energy service in new and renovated buildings (per building)</t>
  </si>
  <si>
    <t>MT - CO2 emissions in new and renovated buildings (per building)</t>
  </si>
  <si>
    <t>MT - Final energy consumption in new and renovated buildings (per surface area)</t>
  </si>
  <si>
    <t>MT - Thermal energy service in new and renovated buildings (per surface area)</t>
  </si>
  <si>
    <t>MT - CO2 emissions in new and renovated buildings (per surface area)</t>
  </si>
  <si>
    <t>MT - Specific electric uses in services</t>
  </si>
  <si>
    <t>MT - Ventilation and others</t>
  </si>
  <si>
    <t>MT - Street lighting</t>
  </si>
  <si>
    <t>MT - Building lighting</t>
  </si>
  <si>
    <t>MT - Commercial refrigeration</t>
  </si>
  <si>
    <t>MT - Miscellaneous building technologies</t>
  </si>
  <si>
    <t>MT - ICT and multimedia</t>
  </si>
  <si>
    <t>MT - Agriculture</t>
  </si>
  <si>
    <t>MT - Agriculture - final energy consumption</t>
  </si>
  <si>
    <t>MT - Agriculture - useful energy demand</t>
  </si>
  <si>
    <t>MT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</si>
</sst>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43297.738865740743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60916.945246547497</v>
      </c>
      <c r="C3" s="106">
        <f>IF(SER_hh_tes!C3=0,0,1000000/0.086*SER_hh_tes!C3/SER_hh_num!C3)</f>
        <v>62627.361169217045</v>
      </c>
      <c r="D3" s="106">
        <f>IF(SER_hh_tes!D3=0,0,1000000/0.086*SER_hh_tes!D3/SER_hh_num!D3)</f>
        <v>67004.056188188129</v>
      </c>
      <c r="E3" s="106">
        <f>IF(SER_hh_tes!E3=0,0,1000000/0.086*SER_hh_tes!E3/SER_hh_num!E3)</f>
        <v>73830.707239979602</v>
      </c>
      <c r="F3" s="106">
        <f>IF(SER_hh_tes!F3=0,0,1000000/0.086*SER_hh_tes!F3/SER_hh_num!F3)</f>
        <v>75281.545847590518</v>
      </c>
      <c r="G3" s="106">
        <f>IF(SER_hh_tes!G3=0,0,1000000/0.086*SER_hh_tes!G3/SER_hh_num!G3)</f>
        <v>66782.637191519869</v>
      </c>
      <c r="H3" s="106">
        <f>IF(SER_hh_tes!H3=0,0,1000000/0.086*SER_hh_tes!H3/SER_hh_num!H3)</f>
        <v>57531.244202280992</v>
      </c>
      <c r="I3" s="106">
        <f>IF(SER_hh_tes!I3=0,0,1000000/0.086*SER_hh_tes!I3/SER_hh_num!I3)</f>
        <v>56134.591779522903</v>
      </c>
      <c r="J3" s="106">
        <f>IF(SER_hh_tes!J3=0,0,1000000/0.086*SER_hh_tes!J3/SER_hh_num!J3)</f>
        <v>51578.315920832698</v>
      </c>
      <c r="K3" s="106">
        <f>IF(SER_hh_tes!K3=0,0,1000000/0.086*SER_hh_tes!K3/SER_hh_num!K3)</f>
        <v>48771.335026852248</v>
      </c>
      <c r="L3" s="106">
        <f>IF(SER_hh_tes!L3=0,0,1000000/0.086*SER_hh_tes!L3/SER_hh_num!L3)</f>
        <v>78064.043492717741</v>
      </c>
      <c r="M3" s="106">
        <f>IF(SER_hh_tes!M3=0,0,1000000/0.086*SER_hh_tes!M3/SER_hh_num!M3)</f>
        <v>73005.379984322703</v>
      </c>
      <c r="N3" s="106">
        <f>IF(SER_hh_tes!N3=0,0,1000000/0.086*SER_hh_tes!N3/SER_hh_num!N3)</f>
        <v>82702.834202627331</v>
      </c>
      <c r="O3" s="106">
        <f>IF(SER_hh_tes!O3=0,0,1000000/0.086*SER_hh_tes!O3/SER_hh_num!O3)</f>
        <v>88787.403567200454</v>
      </c>
      <c r="P3" s="106">
        <f>IF(SER_hh_tes!P3=0,0,1000000/0.086*SER_hh_tes!P3/SER_hh_num!P3)</f>
        <v>96894.775945887726</v>
      </c>
      <c r="Q3" s="106">
        <f>IF(SER_hh_tes!Q3=0,0,1000000/0.086*SER_hh_tes!Q3/SER_hh_num!Q3)</f>
        <v>100983.83635634206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22889.914155121318</v>
      </c>
      <c r="C4" s="101">
        <f>IF(SER_hh_tes!C4=0,0,1000000/0.086*SER_hh_tes!C4/SER_hh_num!C4)</f>
        <v>23375.495512834441</v>
      </c>
      <c r="D4" s="101">
        <f>IF(SER_hh_tes!D4=0,0,1000000/0.086*SER_hh_tes!D4/SER_hh_num!D4)</f>
        <v>26597.309576504824</v>
      </c>
      <c r="E4" s="101">
        <f>IF(SER_hh_tes!E4=0,0,1000000/0.086*SER_hh_tes!E4/SER_hh_num!E4)</f>
        <v>32576.031222651869</v>
      </c>
      <c r="F4" s="101">
        <f>IF(SER_hh_tes!F4=0,0,1000000/0.086*SER_hh_tes!F4/SER_hh_num!F4)</f>
        <v>33136.105200530888</v>
      </c>
      <c r="G4" s="101">
        <f>IF(SER_hh_tes!G4=0,0,1000000/0.086*SER_hh_tes!G4/SER_hh_num!G4)</f>
        <v>23584.160994538466</v>
      </c>
      <c r="H4" s="101">
        <f>IF(SER_hh_tes!H4=0,0,1000000/0.086*SER_hh_tes!H4/SER_hh_num!H4)</f>
        <v>13489.052833615311</v>
      </c>
      <c r="I4" s="101">
        <f>IF(SER_hh_tes!I4=0,0,1000000/0.086*SER_hh_tes!I4/SER_hh_num!I4)</f>
        <v>11362.416008685703</v>
      </c>
      <c r="J4" s="101">
        <f>IF(SER_hh_tes!J4=0,0,1000000/0.086*SER_hh_tes!J4/SER_hh_num!J4)</f>
        <v>5967.4306677979393</v>
      </c>
      <c r="K4" s="101">
        <f>IF(SER_hh_tes!K4=0,0,1000000/0.086*SER_hh_tes!K4/SER_hh_num!K4)</f>
        <v>2552.1036513493859</v>
      </c>
      <c r="L4" s="101">
        <f>IF(SER_hh_tes!L4=0,0,1000000/0.086*SER_hh_tes!L4/SER_hh_num!L4)</f>
        <v>30752.785588181749</v>
      </c>
      <c r="M4" s="101">
        <f>IF(SER_hh_tes!M4=0,0,1000000/0.086*SER_hh_tes!M4/SER_hh_num!M4)</f>
        <v>25014.76271453721</v>
      </c>
      <c r="N4" s="101">
        <f>IF(SER_hh_tes!N4=0,0,1000000/0.086*SER_hh_tes!N4/SER_hh_num!N4)</f>
        <v>35155.111400570189</v>
      </c>
      <c r="O4" s="101">
        <f>IF(SER_hh_tes!O4=0,0,1000000/0.086*SER_hh_tes!O4/SER_hh_num!O4)</f>
        <v>40767.183485100533</v>
      </c>
      <c r="P4" s="101">
        <f>IF(SER_hh_tes!P4=0,0,1000000/0.086*SER_hh_tes!P4/SER_hh_num!P4)</f>
        <v>48353.608907388123</v>
      </c>
      <c r="Q4" s="101">
        <f>IF(SER_hh_tes!Q4=0,0,1000000/0.086*SER_hh_tes!Q4/SER_hh_num!Q4)</f>
        <v>51270.899226223584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22442.48688899602</v>
      </c>
      <c r="C6" s="100">
        <f>IF(SER_hh_tes!C6=0,0,1000000/0.086*SER_hh_tes!C6/SER_hh_num!C6)</f>
        <v>22794.006857851822</v>
      </c>
      <c r="D6" s="100">
        <f>IF(SER_hh_tes!D6=0,0,1000000/0.086*SER_hh_tes!D6/SER_hh_num!D6)</f>
        <v>25813.025416678294</v>
      </c>
      <c r="E6" s="100">
        <f>IF(SER_hh_tes!E6=0,0,1000000/0.086*SER_hh_tes!E6/SER_hh_num!E6)</f>
        <v>31479.172155747692</v>
      </c>
      <c r="F6" s="100">
        <f>IF(SER_hh_tes!F6=0,0,1000000/0.086*SER_hh_tes!F6/SER_hh_num!F6)</f>
        <v>32091.57667115959</v>
      </c>
      <c r="G6" s="100">
        <f>IF(SER_hh_tes!G6=0,0,1000000/0.086*SER_hh_tes!G6/SER_hh_num!G6)</f>
        <v>21858.022974104941</v>
      </c>
      <c r="H6" s="100">
        <f>IF(SER_hh_tes!H6=0,0,1000000/0.086*SER_hh_tes!H6/SER_hh_num!H6)</f>
        <v>12606.972762766907</v>
      </c>
      <c r="I6" s="100">
        <f>IF(SER_hh_tes!I6=0,0,1000000/0.086*SER_hh_tes!I6/SER_hh_num!I6)</f>
        <v>10708.821182162061</v>
      </c>
      <c r="J6" s="100">
        <f>IF(SER_hh_tes!J6=0,0,1000000/0.086*SER_hh_tes!J6/SER_hh_num!J6)</f>
        <v>5647.1004615896445</v>
      </c>
      <c r="K6" s="100">
        <f>IF(SER_hh_tes!K6=0,0,1000000/0.086*SER_hh_tes!K6/SER_hh_num!K6)</f>
        <v>2438.5349940586252</v>
      </c>
      <c r="L6" s="100">
        <f>IF(SER_hh_tes!L6=0,0,1000000/0.086*SER_hh_tes!L6/SER_hh_num!L6)</f>
        <v>29579.280990083163</v>
      </c>
      <c r="M6" s="100">
        <f>IF(SER_hh_tes!M6=0,0,1000000/0.086*SER_hh_tes!M6/SER_hh_num!M6)</f>
        <v>23568.729963416859</v>
      </c>
      <c r="N6" s="100">
        <f>IF(SER_hh_tes!N6=0,0,1000000/0.086*SER_hh_tes!N6/SER_hh_num!N6)</f>
        <v>33186.997851125925</v>
      </c>
      <c r="O6" s="100">
        <f>IF(SER_hh_tes!O6=0,0,1000000/0.086*SER_hh_tes!O6/SER_hh_num!O6)</f>
        <v>38815.825264568783</v>
      </c>
      <c r="P6" s="100">
        <f>IF(SER_hh_tes!P6=0,0,1000000/0.086*SER_hh_tes!P6/SER_hh_num!P6)</f>
        <v>46125.230187696907</v>
      </c>
      <c r="Q6" s="100">
        <f>IF(SER_hh_tes!Q6=0,0,1000000/0.086*SER_hh_tes!Q6/SER_hh_num!Q6)</f>
        <v>48990.677151935874</v>
      </c>
    </row>
    <row r="7" spans="1:17" ht="12" customHeight="1" x14ac:dyDescent="0.25">
      <c r="A7" s="88" t="s">
        <v>99</v>
      </c>
      <c r="B7" s="100">
        <f>IF(SER_hh_tes!B7=0,0,1000000/0.086*SER_hh_tes!B7/SER_hh_num!B7)</f>
        <v>22442.486888996027</v>
      </c>
      <c r="C7" s="100">
        <f>IF(SER_hh_tes!C7=0,0,1000000/0.086*SER_hh_tes!C7/SER_hh_num!C7)</f>
        <v>22791.945358682711</v>
      </c>
      <c r="D7" s="100">
        <f>IF(SER_hh_tes!D7=0,0,1000000/0.086*SER_hh_tes!D7/SER_hh_num!D7)</f>
        <v>26385.215270639757</v>
      </c>
      <c r="E7" s="100">
        <f>IF(SER_hh_tes!E7=0,0,1000000/0.086*SER_hh_tes!E7/SER_hh_num!E7)</f>
        <v>31826.033731708532</v>
      </c>
      <c r="F7" s="100">
        <f>IF(SER_hh_tes!F7=0,0,1000000/0.086*SER_hh_tes!F7/SER_hh_num!F7)</f>
        <v>33824.778426309706</v>
      </c>
      <c r="G7" s="100">
        <f>IF(SER_hh_tes!G7=0,0,1000000/0.086*SER_hh_tes!G7/SER_hh_num!G7)</f>
        <v>22032.127627589005</v>
      </c>
      <c r="H7" s="100">
        <f>IF(SER_hh_tes!H7=0,0,1000000/0.086*SER_hh_tes!H7/SER_hh_num!H7)</f>
        <v>12666.120981118011</v>
      </c>
      <c r="I7" s="100">
        <f>IF(SER_hh_tes!I7=0,0,1000000/0.086*SER_hh_tes!I7/SER_hh_num!I7)</f>
        <v>11432.426267978733</v>
      </c>
      <c r="J7" s="100">
        <f>IF(SER_hh_tes!J7=0,0,1000000/0.086*SER_hh_tes!J7/SER_hh_num!J7)</f>
        <v>5397.8845979113667</v>
      </c>
      <c r="K7" s="100">
        <f>IF(SER_hh_tes!K7=0,0,1000000/0.086*SER_hh_tes!K7/SER_hh_num!K7)</f>
        <v>2454.2379692537861</v>
      </c>
      <c r="L7" s="100">
        <f>IF(SER_hh_tes!L7=0,0,1000000/0.086*SER_hh_tes!L7/SER_hh_num!L7)</f>
        <v>29655.119284029992</v>
      </c>
      <c r="M7" s="100">
        <f>IF(SER_hh_tes!M7=0,0,1000000/0.086*SER_hh_tes!M7/SER_hh_num!M7)</f>
        <v>17711.925258241568</v>
      </c>
      <c r="N7" s="100">
        <f>IF(SER_hh_tes!N7=0,0,1000000/0.086*SER_hh_tes!N7/SER_hh_num!N7)</f>
        <v>33370.990079520547</v>
      </c>
      <c r="O7" s="100">
        <f>IF(SER_hh_tes!O7=0,0,1000000/0.086*SER_hh_tes!O7/SER_hh_num!O7)</f>
        <v>39119.920225250615</v>
      </c>
      <c r="P7" s="100">
        <f>IF(SER_hh_tes!P7=0,0,1000000/0.086*SER_hh_tes!P7/SER_hh_num!P7)</f>
        <v>46527.700583478807</v>
      </c>
      <c r="Q7" s="100">
        <f>IF(SER_hh_tes!Q7=0,0,1000000/0.086*SER_hh_tes!Q7/SER_hh_num!Q7)</f>
        <v>49562.894851972473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0</v>
      </c>
      <c r="C9" s="100">
        <f>IF(SER_hh_tes!C9=0,0,1000000/0.086*SER_hh_tes!C9/SER_hh_num!C9)</f>
        <v>0</v>
      </c>
      <c r="D9" s="100">
        <f>IF(SER_hh_tes!D9=0,0,1000000/0.086*SER_hh_tes!D9/SER_hh_num!D9)</f>
        <v>0</v>
      </c>
      <c r="E9" s="100">
        <f>IF(SER_hh_tes!E9=0,0,1000000/0.086*SER_hh_tes!E9/SER_hh_num!E9)</f>
        <v>0</v>
      </c>
      <c r="F9" s="100">
        <f>IF(SER_hh_tes!F9=0,0,1000000/0.086*SER_hh_tes!F9/SER_hh_num!F9)</f>
        <v>0</v>
      </c>
      <c r="G9" s="100">
        <f>IF(SER_hh_tes!G9=0,0,1000000/0.086*SER_hh_tes!G9/SER_hh_num!G9)</f>
        <v>0</v>
      </c>
      <c r="H9" s="100">
        <f>IF(SER_hh_tes!H9=0,0,1000000/0.086*SER_hh_tes!H9/SER_hh_num!H9)</f>
        <v>0</v>
      </c>
      <c r="I9" s="100">
        <f>IF(SER_hh_tes!I9=0,0,1000000/0.086*SER_hh_tes!I9/SER_hh_num!I9)</f>
        <v>0</v>
      </c>
      <c r="J9" s="100">
        <f>IF(SER_hh_tes!J9=0,0,1000000/0.086*SER_hh_tes!J9/SER_hh_num!J9)</f>
        <v>0</v>
      </c>
      <c r="K9" s="100">
        <f>IF(SER_hh_tes!K9=0,0,1000000/0.086*SER_hh_tes!K9/SER_hh_num!K9)</f>
        <v>0</v>
      </c>
      <c r="L9" s="100">
        <f>IF(SER_hh_tes!L9=0,0,1000000/0.086*SER_hh_tes!L9/SER_hh_num!L9)</f>
        <v>45051.114655810445</v>
      </c>
      <c r="M9" s="100">
        <f>IF(SER_hh_tes!M9=0,0,1000000/0.086*SER_hh_tes!M9/SER_hh_num!M9)</f>
        <v>37178.761143736425</v>
      </c>
      <c r="N9" s="100">
        <f>IF(SER_hh_tes!N9=0,0,1000000/0.086*SER_hh_tes!N9/SER_hh_num!N9)</f>
        <v>52158.315351065954</v>
      </c>
      <c r="O9" s="100">
        <f>IF(SER_hh_tes!O9=0,0,1000000/0.086*SER_hh_tes!O9/SER_hh_num!O9)</f>
        <v>60965.719320788288</v>
      </c>
      <c r="P9" s="100">
        <f>IF(SER_hh_tes!P9=0,0,1000000/0.086*SER_hh_tes!P9/SER_hh_num!P9)</f>
        <v>72160.352008583141</v>
      </c>
      <c r="Q9" s="100">
        <f>IF(SER_hh_tes!Q9=0,0,1000000/0.086*SER_hh_tes!Q9/SER_hh_num!Q9)</f>
        <v>76406.615306176158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0</v>
      </c>
      <c r="C10" s="100">
        <f>IF(SER_hh_tes!C10=0,0,1000000/0.086*SER_hh_tes!C10/SER_hh_num!C10)</f>
        <v>0</v>
      </c>
      <c r="D10" s="100">
        <f>IF(SER_hh_tes!D10=0,0,1000000/0.086*SER_hh_tes!D10/SER_hh_num!D10)</f>
        <v>0</v>
      </c>
      <c r="E10" s="100">
        <f>IF(SER_hh_tes!E10=0,0,1000000/0.086*SER_hh_tes!E10/SER_hh_num!E10)</f>
        <v>0</v>
      </c>
      <c r="F10" s="100">
        <f>IF(SER_hh_tes!F10=0,0,1000000/0.086*SER_hh_tes!F10/SER_hh_num!F10)</f>
        <v>0</v>
      </c>
      <c r="G10" s="100">
        <f>IF(SER_hh_tes!G10=0,0,1000000/0.086*SER_hh_tes!G10/SER_hh_num!G10)</f>
        <v>0</v>
      </c>
      <c r="H10" s="100">
        <f>IF(SER_hh_tes!H10=0,0,1000000/0.086*SER_hh_tes!H10/SER_hh_num!H10)</f>
        <v>0</v>
      </c>
      <c r="I10" s="100">
        <f>IF(SER_hh_tes!I10=0,0,1000000/0.086*SER_hh_tes!I10/SER_hh_num!I10)</f>
        <v>0</v>
      </c>
      <c r="J10" s="100">
        <f>IF(SER_hh_tes!J10=0,0,1000000/0.086*SER_hh_tes!J10/SER_hh_num!J10)</f>
        <v>0</v>
      </c>
      <c r="K10" s="100">
        <f>IF(SER_hh_tes!K10=0,0,1000000/0.086*SER_hh_tes!K10/SER_hh_num!K10)</f>
        <v>0</v>
      </c>
      <c r="L10" s="100">
        <f>IF(SER_hh_tes!L10=0,0,1000000/0.086*SER_hh_tes!L10/SER_hh_num!L10)</f>
        <v>0</v>
      </c>
      <c r="M10" s="100">
        <f>IF(SER_hh_tes!M10=0,0,1000000/0.086*SER_hh_tes!M10/SER_hh_num!M10)</f>
        <v>0</v>
      </c>
      <c r="N10" s="100">
        <f>IF(SER_hh_tes!N10=0,0,1000000/0.086*SER_hh_tes!N10/SER_hh_num!N10)</f>
        <v>0</v>
      </c>
      <c r="O10" s="100">
        <f>IF(SER_hh_tes!O10=0,0,1000000/0.086*SER_hh_tes!O10/SER_hh_num!O10)</f>
        <v>0</v>
      </c>
      <c r="P10" s="100">
        <f>IF(SER_hh_tes!P10=0,0,1000000/0.086*SER_hh_tes!P10/SER_hh_num!P10)</f>
        <v>0</v>
      </c>
      <c r="Q10" s="100">
        <f>IF(SER_hh_tes!Q10=0,0,1000000/0.086*SER_hh_tes!Q10/SER_hh_num!Q10)</f>
        <v>0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0</v>
      </c>
      <c r="C12" s="100">
        <f>IF(SER_hh_tes!C12=0,0,1000000/0.086*SER_hh_tes!C12/SER_hh_num!C12)</f>
        <v>0</v>
      </c>
      <c r="D12" s="100">
        <f>IF(SER_hh_tes!D12=0,0,1000000/0.086*SER_hh_tes!D12/SER_hh_num!D12)</f>
        <v>0</v>
      </c>
      <c r="E12" s="100">
        <f>IF(SER_hh_tes!E12=0,0,1000000/0.086*SER_hh_tes!E12/SER_hh_num!E12)</f>
        <v>0</v>
      </c>
      <c r="F12" s="100">
        <f>IF(SER_hh_tes!F12=0,0,1000000/0.086*SER_hh_tes!F12/SER_hh_num!F12)</f>
        <v>0</v>
      </c>
      <c r="G12" s="100">
        <f>IF(SER_hh_tes!G12=0,0,1000000/0.086*SER_hh_tes!G12/SER_hh_num!G12)</f>
        <v>0</v>
      </c>
      <c r="H12" s="100">
        <f>IF(SER_hh_tes!H12=0,0,1000000/0.086*SER_hh_tes!H12/SER_hh_num!H12)</f>
        <v>0</v>
      </c>
      <c r="I12" s="100">
        <f>IF(SER_hh_tes!I12=0,0,1000000/0.086*SER_hh_tes!I12/SER_hh_num!I12)</f>
        <v>0</v>
      </c>
      <c r="J12" s="100">
        <f>IF(SER_hh_tes!J12=0,0,1000000/0.086*SER_hh_tes!J12/SER_hh_num!J12)</f>
        <v>0</v>
      </c>
      <c r="K12" s="100">
        <f>IF(SER_hh_tes!K12=0,0,1000000/0.086*SER_hh_tes!K12/SER_hh_num!K12)</f>
        <v>0</v>
      </c>
      <c r="L12" s="100">
        <f>IF(SER_hh_tes!L12=0,0,1000000/0.086*SER_hh_tes!L12/SER_hh_num!L12)</f>
        <v>0</v>
      </c>
      <c r="M12" s="100">
        <f>IF(SER_hh_tes!M12=0,0,1000000/0.086*SER_hh_tes!M12/SER_hh_num!M12)</f>
        <v>22912.461628877834</v>
      </c>
      <c r="N12" s="100">
        <f>IF(SER_hh_tes!N12=0,0,1000000/0.086*SER_hh_tes!N12/SER_hh_num!N12)</f>
        <v>32296.637927543532</v>
      </c>
      <c r="O12" s="100">
        <f>IF(SER_hh_tes!O12=0,0,1000000/0.086*SER_hh_tes!O12/SER_hh_num!O12)</f>
        <v>38073.978432613505</v>
      </c>
      <c r="P12" s="100">
        <f>IF(SER_hh_tes!P12=0,0,1000000/0.086*SER_hh_tes!P12/SER_hh_num!P12)</f>
        <v>45371.920216245067</v>
      </c>
      <c r="Q12" s="100">
        <f>IF(SER_hh_tes!Q12=0,0,1000000/0.086*SER_hh_tes!Q12/SER_hh_num!Q12)</f>
        <v>48765.231677317053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22892.653415539586</v>
      </c>
      <c r="C13" s="100">
        <f>IF(SER_hh_tes!C13=0,0,1000000/0.086*SER_hh_tes!C13/SER_hh_num!C13)</f>
        <v>23625.136976299487</v>
      </c>
      <c r="D13" s="100">
        <f>IF(SER_hh_tes!D13=0,0,1000000/0.086*SER_hh_tes!D13/SER_hh_num!D13)</f>
        <v>26868.024082350334</v>
      </c>
      <c r="E13" s="100">
        <f>IF(SER_hh_tes!E13=0,0,1000000/0.086*SER_hh_tes!E13/SER_hh_num!E13)</f>
        <v>32824.27298864659</v>
      </c>
      <c r="F13" s="100">
        <f>IF(SER_hh_tes!F13=0,0,1000000/0.086*SER_hh_tes!F13/SER_hh_num!F13)</f>
        <v>33328.337691547917</v>
      </c>
      <c r="G13" s="100">
        <f>IF(SER_hh_tes!G13=0,0,1000000/0.086*SER_hh_tes!G13/SER_hh_num!G13)</f>
        <v>22355.174515997769</v>
      </c>
      <c r="H13" s="100">
        <f>IF(SER_hh_tes!H13=0,0,1000000/0.086*SER_hh_tes!H13/SER_hh_num!H13)</f>
        <v>12737.743817465946</v>
      </c>
      <c r="I13" s="100">
        <f>IF(SER_hh_tes!I13=0,0,1000000/0.086*SER_hh_tes!I13/SER_hh_num!I13)</f>
        <v>10706.260719770136</v>
      </c>
      <c r="J13" s="100">
        <f>IF(SER_hh_tes!J13=0,0,1000000/0.086*SER_hh_tes!J13/SER_hh_num!J13)</f>
        <v>5583.9660573391584</v>
      </c>
      <c r="K13" s="100">
        <f>IF(SER_hh_tes!K13=0,0,1000000/0.086*SER_hh_tes!K13/SER_hh_num!K13)</f>
        <v>2398.2040090944388</v>
      </c>
      <c r="L13" s="100">
        <f>IF(SER_hh_tes!L13=0,0,1000000/0.086*SER_hh_tes!L13/SER_hh_num!L13)</f>
        <v>28885.454254654003</v>
      </c>
      <c r="M13" s="100">
        <f>IF(SER_hh_tes!M13=0,0,1000000/0.086*SER_hh_tes!M13/SER_hh_num!M13)</f>
        <v>21942.623717609415</v>
      </c>
      <c r="N13" s="100">
        <f>IF(SER_hh_tes!N13=0,0,1000000/0.086*SER_hh_tes!N13/SER_hh_num!N13)</f>
        <v>33715.371840579566</v>
      </c>
      <c r="O13" s="100">
        <f>IF(SER_hh_tes!O13=0,0,1000000/0.086*SER_hh_tes!O13/SER_hh_num!O13)</f>
        <v>39147.617010341768</v>
      </c>
      <c r="P13" s="100">
        <f>IF(SER_hh_tes!P13=0,0,1000000/0.086*SER_hh_tes!P13/SER_hh_num!P13)</f>
        <v>47012.713654465988</v>
      </c>
      <c r="Q13" s="100">
        <f>IF(SER_hh_tes!Q13=0,0,1000000/0.086*SER_hh_tes!Q13/SER_hh_num!Q13)</f>
        <v>49658.903890008463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22892.653415539589</v>
      </c>
      <c r="C14" s="22">
        <f>IF(SER_hh_tes!C14=0,0,1000000/0.086*SER_hh_tes!C14/SER_hh_num!C14)</f>
        <v>23943.690975478683</v>
      </c>
      <c r="D14" s="22">
        <f>IF(SER_hh_tes!D14=0,0,1000000/0.086*SER_hh_tes!D14/SER_hh_num!D14)</f>
        <v>25789.753707492222</v>
      </c>
      <c r="E14" s="22">
        <f>IF(SER_hh_tes!E14=0,0,1000000/0.086*SER_hh_tes!E14/SER_hh_num!E14)</f>
        <v>33070.53979814917</v>
      </c>
      <c r="F14" s="22">
        <f>IF(SER_hh_tes!F14=0,0,1000000/0.086*SER_hh_tes!F14/SER_hh_num!F14)</f>
        <v>29733.538304398779</v>
      </c>
      <c r="G14" s="22">
        <f>IF(SER_hh_tes!G14=0,0,1000000/0.086*SER_hh_tes!G14/SER_hh_num!G14)</f>
        <v>24133.82965050159</v>
      </c>
      <c r="H14" s="22">
        <f>IF(SER_hh_tes!H14=0,0,1000000/0.086*SER_hh_tes!H14/SER_hh_num!H14)</f>
        <v>13873.138899296939</v>
      </c>
      <c r="I14" s="22">
        <f>IF(SER_hh_tes!I14=0,0,1000000/0.086*SER_hh_tes!I14/SER_hh_num!I14)</f>
        <v>11444.433627991539</v>
      </c>
      <c r="J14" s="22">
        <f>IF(SER_hh_tes!J14=0,0,1000000/0.086*SER_hh_tes!J14/SER_hh_num!J14)</f>
        <v>6199.8464947365783</v>
      </c>
      <c r="K14" s="22">
        <f>IF(SER_hh_tes!K14=0,0,1000000/0.086*SER_hh_tes!K14/SER_hh_num!K14)</f>
        <v>2641.8129330830993</v>
      </c>
      <c r="L14" s="22">
        <f>IF(SER_hh_tes!L14=0,0,1000000/0.086*SER_hh_tes!L14/SER_hh_num!L14)</f>
        <v>31586.307453966616</v>
      </c>
      <c r="M14" s="22">
        <f>IF(SER_hh_tes!M14=0,0,1000000/0.086*SER_hh_tes!M14/SER_hh_num!M14)</f>
        <v>31976.117775550902</v>
      </c>
      <c r="N14" s="22">
        <f>IF(SER_hh_tes!N14=0,0,1000000/0.086*SER_hh_tes!N14/SER_hh_num!N14)</f>
        <v>35673.242378286959</v>
      </c>
      <c r="O14" s="22">
        <f>IF(SER_hh_tes!O14=0,0,1000000/0.086*SER_hh_tes!O14/SER_hh_num!O14)</f>
        <v>41566.372603106596</v>
      </c>
      <c r="P14" s="22">
        <f>IF(SER_hh_tes!P14=0,0,1000000/0.086*SER_hh_tes!P14/SER_hh_num!P14)</f>
        <v>49283.928677996213</v>
      </c>
      <c r="Q14" s="22">
        <f>IF(SER_hh_tes!Q14=0,0,1000000/0.086*SER_hh_tes!Q14/SER_hh_num!Q14)</f>
        <v>52068.618756827535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446.99048064721882</v>
      </c>
      <c r="C15" s="104">
        <f>IF(SER_hh_tes!C15=0,0,1000000/0.086*SER_hh_tes!C15/SER_hh_num!C15)</f>
        <v>455.78098949193776</v>
      </c>
      <c r="D15" s="104">
        <f>IF(SER_hh_tes!D15=0,0,1000000/0.086*SER_hh_tes!D15/SER_hh_num!D15)</f>
        <v>527.84685496240684</v>
      </c>
      <c r="E15" s="104">
        <f>IF(SER_hh_tes!E15=0,0,1000000/0.086*SER_hh_tes!E15/SER_hh_num!E15)</f>
        <v>640.18280392371571</v>
      </c>
      <c r="F15" s="104">
        <f>IF(SER_hh_tes!F15=0,0,1000000/0.086*SER_hh_tes!F15/SER_hh_num!F15)</f>
        <v>678.31788513742924</v>
      </c>
      <c r="G15" s="104">
        <f>IF(SER_hh_tes!G15=0,0,1000000/0.086*SER_hh_tes!G15/SER_hh_num!G15)</f>
        <v>439.90792832916003</v>
      </c>
      <c r="H15" s="104">
        <f>IF(SER_hh_tes!H15=0,0,1000000/0.086*SER_hh_tes!H15/SER_hh_num!H15)</f>
        <v>253.1803512537997</v>
      </c>
      <c r="I15" s="104">
        <f>IF(SER_hh_tes!I15=0,0,1000000/0.086*SER_hh_tes!I15/SER_hh_num!I15)</f>
        <v>222.05129204451237</v>
      </c>
      <c r="J15" s="104">
        <f>IF(SER_hh_tes!J15=0,0,1000000/0.086*SER_hh_tes!J15/SER_hh_num!J15)</f>
        <v>111.57844539006231</v>
      </c>
      <c r="K15" s="104">
        <f>IF(SER_hh_tes!K15=0,0,1000000/0.086*SER_hh_tes!K15/SER_hh_num!K15)</f>
        <v>49.218062563210601</v>
      </c>
      <c r="L15" s="104">
        <f>IF(SER_hh_tes!L15=0,0,1000000/0.086*SER_hh_tes!L15/SER_hh_num!L15)</f>
        <v>595.99236826126059</v>
      </c>
      <c r="M15" s="104">
        <f>IF(SER_hh_tes!M15=0,0,1000000/0.086*SER_hh_tes!M15/SER_hh_num!M15)</f>
        <v>379.51131453782614</v>
      </c>
      <c r="N15" s="104">
        <f>IF(SER_hh_tes!N15=0,0,1000000/0.086*SER_hh_tes!N15/SER_hh_num!N15)</f>
        <v>667.40754600726507</v>
      </c>
      <c r="O15" s="104">
        <f>IF(SER_hh_tes!O15=0,0,1000000/0.086*SER_hh_tes!O15/SER_hh_num!O15)</f>
        <v>788.26382178293454</v>
      </c>
      <c r="P15" s="104">
        <f>IF(SER_hh_tes!P15=0,0,1000000/0.086*SER_hh_tes!P15/SER_hh_num!P15)</f>
        <v>939.76870862168573</v>
      </c>
      <c r="Q15" s="104">
        <f>IF(SER_hh_tes!Q15=0,0,1000000/0.086*SER_hh_tes!Q15/SER_hh_num!Q15)</f>
        <v>998.64299937580006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42568.751418419721</v>
      </c>
      <c r="C16" s="101">
        <f>IF(SER_hh_tes!C16=0,0,1000000/0.086*SER_hh_tes!C16/SER_hh_num!C16)</f>
        <v>42752.195472284257</v>
      </c>
      <c r="D16" s="101">
        <f>IF(SER_hh_tes!D16=0,0,1000000/0.086*SER_hh_tes!D16/SER_hh_num!D16)</f>
        <v>42841.415687048764</v>
      </c>
      <c r="E16" s="101">
        <f>IF(SER_hh_tes!E16=0,0,1000000/0.086*SER_hh_tes!E16/SER_hh_num!E16)</f>
        <v>43001.980764764696</v>
      </c>
      <c r="F16" s="101">
        <f>IF(SER_hh_tes!F16=0,0,1000000/0.086*SER_hh_tes!F16/SER_hh_num!F16)</f>
        <v>43241.123120473079</v>
      </c>
      <c r="G16" s="101">
        <f>IF(SER_hh_tes!G16=0,0,1000000/0.086*SER_hh_tes!G16/SER_hh_num!G16)</f>
        <v>43587.868214408576</v>
      </c>
      <c r="H16" s="101">
        <f>IF(SER_hh_tes!H16=0,0,1000000/0.086*SER_hh_tes!H16/SER_hh_num!H16)</f>
        <v>43855.495430111143</v>
      </c>
      <c r="I16" s="101">
        <f>IF(SER_hh_tes!I16=0,0,1000000/0.086*SER_hh_tes!I16/SER_hh_num!I16)</f>
        <v>44173.942666728537</v>
      </c>
      <c r="J16" s="101">
        <f>IF(SER_hh_tes!J16=0,0,1000000/0.086*SER_hh_tes!J16/SER_hh_num!J16)</f>
        <v>44609.026172813807</v>
      </c>
      <c r="K16" s="101">
        <f>IF(SER_hh_tes!K16=0,0,1000000/0.086*SER_hh_tes!K16/SER_hh_num!K16)</f>
        <v>44208.273359927553</v>
      </c>
      <c r="L16" s="101">
        <f>IF(SER_hh_tes!L16=0,0,1000000/0.086*SER_hh_tes!L16/SER_hh_num!L16)</f>
        <v>44402.592556489129</v>
      </c>
      <c r="M16" s="101">
        <f>IF(SER_hh_tes!M16=0,0,1000000/0.086*SER_hh_tes!M16/SER_hh_num!M16)</f>
        <v>45221.242409275575</v>
      </c>
      <c r="N16" s="101">
        <f>IF(SER_hh_tes!N16=0,0,1000000/0.086*SER_hh_tes!N16/SER_hh_num!N16)</f>
        <v>46210.98373850713</v>
      </c>
      <c r="O16" s="101">
        <f>IF(SER_hh_tes!O16=0,0,1000000/0.086*SER_hh_tes!O16/SER_hh_num!O16)</f>
        <v>46566.890154842004</v>
      </c>
      <c r="P16" s="101">
        <f>IF(SER_hh_tes!P16=0,0,1000000/0.086*SER_hh_tes!P16/SER_hh_num!P16)</f>
        <v>46889.855318530026</v>
      </c>
      <c r="Q16" s="101">
        <f>IF(SER_hh_tes!Q16=0,0,1000000/0.086*SER_hh_tes!Q16/SER_hh_num!Q16)</f>
        <v>48227.98347042386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42568.751418419721</v>
      </c>
      <c r="C18" s="103">
        <f>IF(SER_hh_tes!C18=0,0,1000000/0.086*SER_hh_tes!C18/SER_hh_num!C18)</f>
        <v>42752.195472284257</v>
      </c>
      <c r="D18" s="103">
        <f>IF(SER_hh_tes!D18=0,0,1000000/0.086*SER_hh_tes!D18/SER_hh_num!D18)</f>
        <v>42841.415687048764</v>
      </c>
      <c r="E18" s="103">
        <f>IF(SER_hh_tes!E18=0,0,1000000/0.086*SER_hh_tes!E18/SER_hh_num!E18)</f>
        <v>43001.980764764696</v>
      </c>
      <c r="F18" s="103">
        <f>IF(SER_hh_tes!F18=0,0,1000000/0.086*SER_hh_tes!F18/SER_hh_num!F18)</f>
        <v>43241.123120473079</v>
      </c>
      <c r="G18" s="103">
        <f>IF(SER_hh_tes!G18=0,0,1000000/0.086*SER_hh_tes!G18/SER_hh_num!G18)</f>
        <v>43587.868214408576</v>
      </c>
      <c r="H18" s="103">
        <f>IF(SER_hh_tes!H18=0,0,1000000/0.086*SER_hh_tes!H18/SER_hh_num!H18)</f>
        <v>43855.495430111143</v>
      </c>
      <c r="I18" s="103">
        <f>IF(SER_hh_tes!I18=0,0,1000000/0.086*SER_hh_tes!I18/SER_hh_num!I18)</f>
        <v>44173.942666728537</v>
      </c>
      <c r="J18" s="103">
        <f>IF(SER_hh_tes!J18=0,0,1000000/0.086*SER_hh_tes!J18/SER_hh_num!J18)</f>
        <v>44609.026172813807</v>
      </c>
      <c r="K18" s="103">
        <f>IF(SER_hh_tes!K18=0,0,1000000/0.086*SER_hh_tes!K18/SER_hh_num!K18)</f>
        <v>44208.273359927553</v>
      </c>
      <c r="L18" s="103">
        <f>IF(SER_hh_tes!L18=0,0,1000000/0.086*SER_hh_tes!L18/SER_hh_num!L18)</f>
        <v>44402.592556489129</v>
      </c>
      <c r="M18" s="103">
        <f>IF(SER_hh_tes!M18=0,0,1000000/0.086*SER_hh_tes!M18/SER_hh_num!M18)</f>
        <v>45221.242409275575</v>
      </c>
      <c r="N18" s="103">
        <f>IF(SER_hh_tes!N18=0,0,1000000/0.086*SER_hh_tes!N18/SER_hh_num!N18)</f>
        <v>46210.98373850713</v>
      </c>
      <c r="O18" s="103">
        <f>IF(SER_hh_tes!O18=0,0,1000000/0.086*SER_hh_tes!O18/SER_hh_num!O18)</f>
        <v>46566.890154842004</v>
      </c>
      <c r="P18" s="103">
        <f>IF(SER_hh_tes!P18=0,0,1000000/0.086*SER_hh_tes!P18/SER_hh_num!P18)</f>
        <v>46889.855318530026</v>
      </c>
      <c r="Q18" s="103">
        <f>IF(SER_hh_tes!Q18=0,0,1000000/0.086*SER_hh_tes!Q18/SER_hh_num!Q18)</f>
        <v>48227.98347042386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7872.8441905462068</v>
      </c>
      <c r="C19" s="101">
        <f>IF(SER_hh_tes!C19=0,0,1000000/0.086*SER_hh_tes!C19/SER_hh_num!C19)</f>
        <v>7870.9230541297675</v>
      </c>
      <c r="D19" s="101">
        <f>IF(SER_hh_tes!D19=0,0,1000000/0.086*SER_hh_tes!D19/SER_hh_num!D19)</f>
        <v>7953.7129834964144</v>
      </c>
      <c r="E19" s="101">
        <f>IF(SER_hh_tes!E19=0,0,1000000/0.086*SER_hh_tes!E19/SER_hh_num!E19)</f>
        <v>8053.5085757826855</v>
      </c>
      <c r="F19" s="101">
        <f>IF(SER_hh_tes!F19=0,0,1000000/0.086*SER_hh_tes!F19/SER_hh_num!F19)</f>
        <v>8122.2393944853848</v>
      </c>
      <c r="G19" s="101">
        <f>IF(SER_hh_tes!G19=0,0,1000000/0.086*SER_hh_tes!G19/SER_hh_num!G19)</f>
        <v>8191.0650771575747</v>
      </c>
      <c r="H19" s="101">
        <f>IF(SER_hh_tes!H19=0,0,1000000/0.086*SER_hh_tes!H19/SER_hh_num!H19)</f>
        <v>8223.2425483318111</v>
      </c>
      <c r="I19" s="101">
        <f>IF(SER_hh_tes!I19=0,0,1000000/0.086*SER_hh_tes!I19/SER_hh_num!I19)</f>
        <v>8183.6030085530856</v>
      </c>
      <c r="J19" s="101">
        <f>IF(SER_hh_tes!J19=0,0,1000000/0.086*SER_hh_tes!J19/SER_hh_num!J19)</f>
        <v>8307.3341443704448</v>
      </c>
      <c r="K19" s="101">
        <f>IF(SER_hh_tes!K19=0,0,1000000/0.086*SER_hh_tes!K19/SER_hh_num!K19)</f>
        <v>8420.9995747828452</v>
      </c>
      <c r="L19" s="101">
        <f>IF(SER_hh_tes!L19=0,0,1000000/0.086*SER_hh_tes!L19/SER_hh_num!L19)</f>
        <v>8781.0771816465258</v>
      </c>
      <c r="M19" s="101">
        <f>IF(SER_hh_tes!M19=0,0,1000000/0.086*SER_hh_tes!M19/SER_hh_num!M19)</f>
        <v>8868.5207681064694</v>
      </c>
      <c r="N19" s="101">
        <f>IF(SER_hh_tes!N19=0,0,1000000/0.086*SER_hh_tes!N19/SER_hh_num!N19)</f>
        <v>7478.2546446672368</v>
      </c>
      <c r="O19" s="101">
        <f>IF(SER_hh_tes!O19=0,0,1000000/0.086*SER_hh_tes!O19/SER_hh_num!O19)</f>
        <v>7672.7730764411444</v>
      </c>
      <c r="P19" s="101">
        <f>IF(SER_hh_tes!P19=0,0,1000000/0.086*SER_hh_tes!P19/SER_hh_num!P19)</f>
        <v>7772.7901321019308</v>
      </c>
      <c r="Q19" s="101">
        <f>IF(SER_hh_tes!Q19=0,0,1000000/0.086*SER_hh_tes!Q19/SER_hh_num!Q19)</f>
        <v>7881.0911182254658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7872.4486007114238</v>
      </c>
      <c r="C21" s="100">
        <f>IF(SER_hh_tes!C21=0,0,1000000/0.086*SER_hh_tes!C21/SER_hh_num!C21)</f>
        <v>7849.7910189080922</v>
      </c>
      <c r="D21" s="100">
        <f>IF(SER_hh_tes!D21=0,0,1000000/0.086*SER_hh_tes!D21/SER_hh_num!D21)</f>
        <v>7912.3058521763833</v>
      </c>
      <c r="E21" s="100">
        <f>IF(SER_hh_tes!E21=0,0,1000000/0.086*SER_hh_tes!E21/SER_hh_num!E21)</f>
        <v>7951.6415057218564</v>
      </c>
      <c r="F21" s="100">
        <f>IF(SER_hh_tes!F21=0,0,1000000/0.086*SER_hh_tes!F21/SER_hh_num!F21)</f>
        <v>7968.9715447967155</v>
      </c>
      <c r="G21" s="100">
        <f>IF(SER_hh_tes!G21=0,0,1000000/0.086*SER_hh_tes!G21/SER_hh_num!G21)</f>
        <v>7050.9423825693584</v>
      </c>
      <c r="H21" s="100">
        <f>IF(SER_hh_tes!H21=0,0,1000000/0.086*SER_hh_tes!H21/SER_hh_num!H21)</f>
        <v>9928.8872841052435</v>
      </c>
      <c r="I21" s="100">
        <f>IF(SER_hh_tes!I21=0,0,1000000/0.086*SER_hh_tes!I21/SER_hh_num!I21)</f>
        <v>8723.4188217865976</v>
      </c>
      <c r="J21" s="100">
        <f>IF(SER_hh_tes!J21=0,0,1000000/0.086*SER_hh_tes!J21/SER_hh_num!J21)</f>
        <v>8510.9358274329461</v>
      </c>
      <c r="K21" s="100">
        <f>IF(SER_hh_tes!K21=0,0,1000000/0.086*SER_hh_tes!K21/SER_hh_num!K21)</f>
        <v>8814.2959129616356</v>
      </c>
      <c r="L21" s="100">
        <f>IF(SER_hh_tes!L21=0,0,1000000/0.086*SER_hh_tes!L21/SER_hh_num!L21)</f>
        <v>9145.8914418025724</v>
      </c>
      <c r="M21" s="100">
        <f>IF(SER_hh_tes!M21=0,0,1000000/0.086*SER_hh_tes!M21/SER_hh_num!M21)</f>
        <v>9145.4108322098236</v>
      </c>
      <c r="N21" s="100">
        <f>IF(SER_hh_tes!N21=0,0,1000000/0.086*SER_hh_tes!N21/SER_hh_num!N21)</f>
        <v>7585.0817166789939</v>
      </c>
      <c r="O21" s="100">
        <f>IF(SER_hh_tes!O21=0,0,1000000/0.086*SER_hh_tes!O21/SER_hh_num!O21)</f>
        <v>7722.9325251874307</v>
      </c>
      <c r="P21" s="100">
        <f>IF(SER_hh_tes!P21=0,0,1000000/0.086*SER_hh_tes!P21/SER_hh_num!P21)</f>
        <v>7744.5220187006444</v>
      </c>
      <c r="Q21" s="100">
        <f>IF(SER_hh_tes!Q21=0,0,1000000/0.086*SER_hh_tes!Q21/SER_hh_num!Q21)</f>
        <v>7781.0852231880017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0</v>
      </c>
      <c r="C22" s="100">
        <f>IF(SER_hh_tes!C22=0,0,1000000/0.086*SER_hh_tes!C22/SER_hh_num!C22)</f>
        <v>0</v>
      </c>
      <c r="D22" s="100">
        <f>IF(SER_hh_tes!D22=0,0,1000000/0.086*SER_hh_tes!D22/SER_hh_num!D22)</f>
        <v>0</v>
      </c>
      <c r="E22" s="100">
        <f>IF(SER_hh_tes!E22=0,0,1000000/0.086*SER_hh_tes!E22/SER_hh_num!E22)</f>
        <v>0</v>
      </c>
      <c r="F22" s="100">
        <f>IF(SER_hh_tes!F22=0,0,1000000/0.086*SER_hh_tes!F22/SER_hh_num!F22)</f>
        <v>0</v>
      </c>
      <c r="G22" s="100">
        <f>IF(SER_hh_tes!G22=0,0,1000000/0.086*SER_hh_tes!G22/SER_hh_num!G22)</f>
        <v>0</v>
      </c>
      <c r="H22" s="100">
        <f>IF(SER_hh_tes!H22=0,0,1000000/0.086*SER_hh_tes!H22/SER_hh_num!H22)</f>
        <v>0</v>
      </c>
      <c r="I22" s="100">
        <f>IF(SER_hh_tes!I22=0,0,1000000/0.086*SER_hh_tes!I22/SER_hh_num!I22)</f>
        <v>0</v>
      </c>
      <c r="J22" s="100">
        <f>IF(SER_hh_tes!J22=0,0,1000000/0.086*SER_hh_tes!J22/SER_hh_num!J22)</f>
        <v>0</v>
      </c>
      <c r="K22" s="100">
        <f>IF(SER_hh_tes!K22=0,0,1000000/0.086*SER_hh_tes!K22/SER_hh_num!K22)</f>
        <v>0</v>
      </c>
      <c r="L22" s="100">
        <f>IF(SER_hh_tes!L22=0,0,1000000/0.086*SER_hh_tes!L22/SER_hh_num!L22)</f>
        <v>0</v>
      </c>
      <c r="M22" s="100">
        <f>IF(SER_hh_tes!M22=0,0,1000000/0.086*SER_hh_tes!M22/SER_hh_num!M22)</f>
        <v>0</v>
      </c>
      <c r="N22" s="100">
        <f>IF(SER_hh_tes!N22=0,0,1000000/0.086*SER_hh_tes!N22/SER_hh_num!N22)</f>
        <v>0</v>
      </c>
      <c r="O22" s="100">
        <f>IF(SER_hh_tes!O22=0,0,1000000/0.086*SER_hh_tes!O22/SER_hh_num!O22)</f>
        <v>0</v>
      </c>
      <c r="P22" s="100">
        <f>IF(SER_hh_tes!P22=0,0,1000000/0.086*SER_hh_tes!P22/SER_hh_num!P22)</f>
        <v>0</v>
      </c>
      <c r="Q22" s="100">
        <f>IF(SER_hh_tes!Q22=0,0,1000000/0.086*SER_hh_tes!Q22/SER_hh_num!Q22)</f>
        <v>0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0</v>
      </c>
      <c r="C23" s="100">
        <f>IF(SER_hh_tes!C23=0,0,1000000/0.086*SER_hh_tes!C23/SER_hh_num!C23)</f>
        <v>0</v>
      </c>
      <c r="D23" s="100">
        <f>IF(SER_hh_tes!D23=0,0,1000000/0.086*SER_hh_tes!D23/SER_hh_num!D23)</f>
        <v>0</v>
      </c>
      <c r="E23" s="100">
        <f>IF(SER_hh_tes!E23=0,0,1000000/0.086*SER_hh_tes!E23/SER_hh_num!E23)</f>
        <v>0</v>
      </c>
      <c r="F23" s="100">
        <f>IF(SER_hh_tes!F23=0,0,1000000/0.086*SER_hh_tes!F23/SER_hh_num!F23)</f>
        <v>0</v>
      </c>
      <c r="G23" s="100">
        <f>IF(SER_hh_tes!G23=0,0,1000000/0.086*SER_hh_tes!G23/SER_hh_num!G23)</f>
        <v>0</v>
      </c>
      <c r="H23" s="100">
        <f>IF(SER_hh_tes!H23=0,0,1000000/0.086*SER_hh_tes!H23/SER_hh_num!H23)</f>
        <v>0</v>
      </c>
      <c r="I23" s="100">
        <f>IF(SER_hh_tes!I23=0,0,1000000/0.086*SER_hh_tes!I23/SER_hh_num!I23)</f>
        <v>0</v>
      </c>
      <c r="J23" s="100">
        <f>IF(SER_hh_tes!J23=0,0,1000000/0.086*SER_hh_tes!J23/SER_hh_num!J23)</f>
        <v>0</v>
      </c>
      <c r="K23" s="100">
        <f>IF(SER_hh_tes!K23=0,0,1000000/0.086*SER_hh_tes!K23/SER_hh_num!K23)</f>
        <v>0</v>
      </c>
      <c r="L23" s="100">
        <f>IF(SER_hh_tes!L23=0,0,1000000/0.086*SER_hh_tes!L23/SER_hh_num!L23)</f>
        <v>0</v>
      </c>
      <c r="M23" s="100">
        <f>IF(SER_hh_tes!M23=0,0,1000000/0.086*SER_hh_tes!M23/SER_hh_num!M23)</f>
        <v>0</v>
      </c>
      <c r="N23" s="100">
        <f>IF(SER_hh_tes!N23=0,0,1000000/0.086*SER_hh_tes!N23/SER_hh_num!N23)</f>
        <v>0</v>
      </c>
      <c r="O23" s="100">
        <f>IF(SER_hh_tes!O23=0,0,1000000/0.086*SER_hh_tes!O23/SER_hh_num!O23)</f>
        <v>0</v>
      </c>
      <c r="P23" s="100">
        <f>IF(SER_hh_tes!P23=0,0,1000000/0.086*SER_hh_tes!P23/SER_hh_num!P23)</f>
        <v>0</v>
      </c>
      <c r="Q23" s="100">
        <f>IF(SER_hh_tes!Q23=0,0,1000000/0.086*SER_hh_tes!Q23/SER_hh_num!Q23)</f>
        <v>0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0</v>
      </c>
      <c r="C25" s="100">
        <f>IF(SER_hh_tes!C25=0,0,1000000/0.086*SER_hh_tes!C25/SER_hh_num!C25)</f>
        <v>0</v>
      </c>
      <c r="D25" s="100">
        <f>IF(SER_hh_tes!D25=0,0,1000000/0.086*SER_hh_tes!D25/SER_hh_num!D25)</f>
        <v>0</v>
      </c>
      <c r="E25" s="100">
        <f>IF(SER_hh_tes!E25=0,0,1000000/0.086*SER_hh_tes!E25/SER_hh_num!E25)</f>
        <v>0</v>
      </c>
      <c r="F25" s="100">
        <f>IF(SER_hh_tes!F25=0,0,1000000/0.086*SER_hh_tes!F25/SER_hh_num!F25)</f>
        <v>0</v>
      </c>
      <c r="G25" s="100">
        <f>IF(SER_hh_tes!G25=0,0,1000000/0.086*SER_hh_tes!G25/SER_hh_num!G25)</f>
        <v>0</v>
      </c>
      <c r="H25" s="100">
        <f>IF(SER_hh_tes!H25=0,0,1000000/0.086*SER_hh_tes!H25/SER_hh_num!H25)</f>
        <v>0</v>
      </c>
      <c r="I25" s="100">
        <f>IF(SER_hh_tes!I25=0,0,1000000/0.086*SER_hh_tes!I25/SER_hh_num!I25)</f>
        <v>0</v>
      </c>
      <c r="J25" s="100">
        <f>IF(SER_hh_tes!J25=0,0,1000000/0.086*SER_hh_tes!J25/SER_hh_num!J25)</f>
        <v>0</v>
      </c>
      <c r="K25" s="100">
        <f>IF(SER_hh_tes!K25=0,0,1000000/0.086*SER_hh_tes!K25/SER_hh_num!K25)</f>
        <v>0</v>
      </c>
      <c r="L25" s="100">
        <f>IF(SER_hh_tes!L25=0,0,1000000/0.086*SER_hh_tes!L25/SER_hh_num!L25)</f>
        <v>0</v>
      </c>
      <c r="M25" s="100">
        <f>IF(SER_hh_tes!M25=0,0,1000000/0.086*SER_hh_tes!M25/SER_hh_num!M25)</f>
        <v>6643.1387801648279</v>
      </c>
      <c r="N25" s="100">
        <f>IF(SER_hh_tes!N25=0,0,1000000/0.086*SER_hh_tes!N25/SER_hh_num!N25)</f>
        <v>6764.5483528313525</v>
      </c>
      <c r="O25" s="100">
        <f>IF(SER_hh_tes!O25=0,0,1000000/0.086*SER_hh_tes!O25/SER_hh_num!O25)</f>
        <v>6891.5876547924954</v>
      </c>
      <c r="P25" s="100">
        <f>IF(SER_hh_tes!P25=0,0,1000000/0.086*SER_hh_tes!P25/SER_hh_num!P25)</f>
        <v>6915.4789826714059</v>
      </c>
      <c r="Q25" s="100">
        <f>IF(SER_hh_tes!Q25=0,0,1000000/0.086*SER_hh_tes!Q25/SER_hh_num!Q25)</f>
        <v>6976.4184667596764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7872.9014511512605</v>
      </c>
      <c r="C26" s="22">
        <f>IF(SER_hh_tes!C26=0,0,1000000/0.086*SER_hh_tes!C26/SER_hh_num!C26)</f>
        <v>7873.8979571973732</v>
      </c>
      <c r="D26" s="22">
        <f>IF(SER_hh_tes!D26=0,0,1000000/0.086*SER_hh_tes!D26/SER_hh_num!D26)</f>
        <v>7959.3725944878461</v>
      </c>
      <c r="E26" s="22">
        <f>IF(SER_hh_tes!E26=0,0,1000000/0.086*SER_hh_tes!E26/SER_hh_num!E26)</f>
        <v>8065.1327373677623</v>
      </c>
      <c r="F26" s="22">
        <f>IF(SER_hh_tes!F26=0,0,1000000/0.086*SER_hh_tes!F26/SER_hh_num!F26)</f>
        <v>8138.3342169389343</v>
      </c>
      <c r="G26" s="22">
        <f>IF(SER_hh_tes!G26=0,0,1000000/0.086*SER_hh_tes!G26/SER_hh_num!G26)</f>
        <v>8360.0493814467827</v>
      </c>
      <c r="H26" s="22">
        <f>IF(SER_hh_tes!H26=0,0,1000000/0.086*SER_hh_tes!H26/SER_hh_num!H26)</f>
        <v>7912.3669414854558</v>
      </c>
      <c r="I26" s="22">
        <f>IF(SER_hh_tes!I26=0,0,1000000/0.086*SER_hh_tes!I26/SER_hh_num!I26)</f>
        <v>8064.6090154981375</v>
      </c>
      <c r="J26" s="22">
        <f>IF(SER_hh_tes!J26=0,0,1000000/0.086*SER_hh_tes!J26/SER_hh_num!J26)</f>
        <v>8264.5966576738447</v>
      </c>
      <c r="K26" s="22">
        <f>IF(SER_hh_tes!K26=0,0,1000000/0.086*SER_hh_tes!K26/SER_hh_num!K26)</f>
        <v>8371.8741789641863</v>
      </c>
      <c r="L26" s="22">
        <f>IF(SER_hh_tes!L26=0,0,1000000/0.086*SER_hh_tes!L26/SER_hh_num!L26)</f>
        <v>8754.6091799727474</v>
      </c>
      <c r="M26" s="22">
        <f>IF(SER_hh_tes!M26=0,0,1000000/0.086*SER_hh_tes!M26/SER_hh_num!M26)</f>
        <v>8858.9157412642253</v>
      </c>
      <c r="N26" s="22">
        <f>IF(SER_hh_tes!N26=0,0,1000000/0.086*SER_hh_tes!N26/SER_hh_num!N26)</f>
        <v>7475.2032228420067</v>
      </c>
      <c r="O26" s="22">
        <f>IF(SER_hh_tes!O26=0,0,1000000/0.086*SER_hh_tes!O26/SER_hh_num!O26)</f>
        <v>7671.1706373529541</v>
      </c>
      <c r="P26" s="22">
        <f>IF(SER_hh_tes!P26=0,0,1000000/0.086*SER_hh_tes!P26/SER_hh_num!P26)</f>
        <v>7773.914002566301</v>
      </c>
      <c r="Q26" s="22">
        <f>IF(SER_hh_tes!Q26=0,0,1000000/0.086*SER_hh_tes!Q26/SER_hh_num!Q26)</f>
        <v>7884.8975787124464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6747.8585983589164</v>
      </c>
      <c r="C29" s="101">
        <f>IF(SER_hh_tes!C29=0,0,1000000/0.086*SER_hh_tes!C29/SER_hh_num!C29)</f>
        <v>6828.9369010975824</v>
      </c>
      <c r="D29" s="101">
        <f>IF(SER_hh_tes!D29=0,0,1000000/0.086*SER_hh_tes!D29/SER_hh_num!D29)</f>
        <v>6900.8954222729644</v>
      </c>
      <c r="E29" s="101">
        <f>IF(SER_hh_tes!E29=0,0,1000000/0.086*SER_hh_tes!E29/SER_hh_num!E29)</f>
        <v>7094.1148313641597</v>
      </c>
      <c r="F29" s="101">
        <f>IF(SER_hh_tes!F29=0,0,1000000/0.086*SER_hh_tes!F29/SER_hh_num!F29)</f>
        <v>7203.8828147872837</v>
      </c>
      <c r="G29" s="101">
        <f>IF(SER_hh_tes!G29=0,0,1000000/0.086*SER_hh_tes!G29/SER_hh_num!G29)</f>
        <v>7264.8069879641498</v>
      </c>
      <c r="H29" s="101">
        <f>IF(SER_hh_tes!H29=0,0,1000000/0.086*SER_hh_tes!H29/SER_hh_num!H29)</f>
        <v>7193.3152927711399</v>
      </c>
      <c r="I29" s="101">
        <f>IF(SER_hh_tes!I29=0,0,1000000/0.086*SER_hh_tes!I29/SER_hh_num!I29)</f>
        <v>7317.2545116147621</v>
      </c>
      <c r="J29" s="101">
        <f>IF(SER_hh_tes!J29=0,0,1000000/0.086*SER_hh_tes!J29/SER_hh_num!J29)</f>
        <v>7192.4584420150004</v>
      </c>
      <c r="K29" s="101">
        <f>IF(SER_hh_tes!K29=0,0,1000000/0.086*SER_hh_tes!K29/SER_hh_num!K29)</f>
        <v>7188.3962541084657</v>
      </c>
      <c r="L29" s="101">
        <f>IF(SER_hh_tes!L29=0,0,1000000/0.086*SER_hh_tes!L29/SER_hh_num!L29)</f>
        <v>7297.2339305216228</v>
      </c>
      <c r="M29" s="101">
        <f>IF(SER_hh_tes!M29=0,0,1000000/0.086*SER_hh_tes!M29/SER_hh_num!M29)</f>
        <v>7259.7404041117506</v>
      </c>
      <c r="N29" s="101">
        <f>IF(SER_hh_tes!N29=0,0,1000000/0.086*SER_hh_tes!N29/SER_hh_num!N29)</f>
        <v>7415.970598023102</v>
      </c>
      <c r="O29" s="101">
        <f>IF(SER_hh_tes!O29=0,0,1000000/0.086*SER_hh_tes!O29/SER_hh_num!O29)</f>
        <v>7298.5996370679331</v>
      </c>
      <c r="P29" s="101">
        <f>IF(SER_hh_tes!P29=0,0,1000000/0.086*SER_hh_tes!P29/SER_hh_num!P29)</f>
        <v>7323.4448183245804</v>
      </c>
      <c r="Q29" s="101">
        <f>IF(SER_hh_tes!Q29=0,0,1000000/0.086*SER_hh_tes!Q29/SER_hh_num!Q29)</f>
        <v>7318.6278576121213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6747.5270309782718</v>
      </c>
      <c r="C30" s="100">
        <f>IF(SER_hh_tes!C30=0,0,1000000/0.086*SER_hh_tes!C30/SER_hh_num!C30)</f>
        <v>6625.6716033162229</v>
      </c>
      <c r="D30" s="100">
        <f>IF(SER_hh_tes!D30=0,0,1000000/0.086*SER_hh_tes!D30/SER_hh_num!D30)</f>
        <v>7316.0370737408648</v>
      </c>
      <c r="E30" s="100">
        <f>IF(SER_hh_tes!E30=0,0,1000000/0.086*SER_hh_tes!E30/SER_hh_num!E30)</f>
        <v>7101.8766627086516</v>
      </c>
      <c r="F30" s="100">
        <f>IF(SER_hh_tes!F30=0,0,1000000/0.086*SER_hh_tes!F30/SER_hh_num!F30)</f>
        <v>6735.8796850020526</v>
      </c>
      <c r="G30" s="100">
        <f>IF(SER_hh_tes!G30=0,0,1000000/0.086*SER_hh_tes!G30/SER_hh_num!G30)</f>
        <v>7452.1315870564795</v>
      </c>
      <c r="H30" s="100">
        <f>IF(SER_hh_tes!H30=0,0,1000000/0.086*SER_hh_tes!H30/SER_hh_num!H30)</f>
        <v>7468.6784032543055</v>
      </c>
      <c r="I30" s="100">
        <f>IF(SER_hh_tes!I30=0,0,1000000/0.086*SER_hh_tes!I30/SER_hh_num!I30)</f>
        <v>7590.0597634208661</v>
      </c>
      <c r="J30" s="100">
        <f>IF(SER_hh_tes!J30=0,0,1000000/0.086*SER_hh_tes!J30/SER_hh_num!J30)</f>
        <v>7554.6088177332031</v>
      </c>
      <c r="K30" s="100">
        <f>IF(SER_hh_tes!K30=0,0,1000000/0.086*SER_hh_tes!K30/SER_hh_num!K30)</f>
        <v>7532.1392395418652</v>
      </c>
      <c r="L30" s="100">
        <f>IF(SER_hh_tes!L30=0,0,1000000/0.086*SER_hh_tes!L30/SER_hh_num!L30)</f>
        <v>7641.4089793187368</v>
      </c>
      <c r="M30" s="100">
        <f>IF(SER_hh_tes!M30=0,0,1000000/0.086*SER_hh_tes!M30/SER_hh_num!M30)</f>
        <v>7910.06565194827</v>
      </c>
      <c r="N30" s="100">
        <f>IF(SER_hh_tes!N30=0,0,1000000/0.086*SER_hh_tes!N30/SER_hh_num!N30)</f>
        <v>7352.4337928979139</v>
      </c>
      <c r="O30" s="100">
        <f>IF(SER_hh_tes!O30=0,0,1000000/0.086*SER_hh_tes!O30/SER_hh_num!O30)</f>
        <v>7630.2144501894436</v>
      </c>
      <c r="P30" s="100">
        <f>IF(SER_hh_tes!P30=0,0,1000000/0.086*SER_hh_tes!P30/SER_hh_num!P30)</f>
        <v>7586.710812633597</v>
      </c>
      <c r="Q30" s="100">
        <f>IF(SER_hh_tes!Q30=0,0,1000000/0.086*SER_hh_tes!Q30/SER_hh_num!Q30)</f>
        <v>7596.6234889451798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0</v>
      </c>
      <c r="C31" s="100">
        <f>IF(SER_hh_tes!C31=0,0,1000000/0.086*SER_hh_tes!C31/SER_hh_num!C31)</f>
        <v>0</v>
      </c>
      <c r="D31" s="100">
        <f>IF(SER_hh_tes!D31=0,0,1000000/0.086*SER_hh_tes!D31/SER_hh_num!D31)</f>
        <v>0</v>
      </c>
      <c r="E31" s="100">
        <f>IF(SER_hh_tes!E31=0,0,1000000/0.086*SER_hh_tes!E31/SER_hh_num!E31)</f>
        <v>0</v>
      </c>
      <c r="F31" s="100">
        <f>IF(SER_hh_tes!F31=0,0,1000000/0.086*SER_hh_tes!F31/SER_hh_num!F31)</f>
        <v>0</v>
      </c>
      <c r="G31" s="100">
        <f>IF(SER_hh_tes!G31=0,0,1000000/0.086*SER_hh_tes!G31/SER_hh_num!G31)</f>
        <v>0</v>
      </c>
      <c r="H31" s="100">
        <f>IF(SER_hh_tes!H31=0,0,1000000/0.086*SER_hh_tes!H31/SER_hh_num!H31)</f>
        <v>0</v>
      </c>
      <c r="I31" s="100">
        <f>IF(SER_hh_tes!I31=0,0,1000000/0.086*SER_hh_tes!I31/SER_hh_num!I31)</f>
        <v>0</v>
      </c>
      <c r="J31" s="100">
        <f>IF(SER_hh_tes!J31=0,0,1000000/0.086*SER_hh_tes!J31/SER_hh_num!J31)</f>
        <v>0</v>
      </c>
      <c r="K31" s="100">
        <f>IF(SER_hh_tes!K31=0,0,1000000/0.086*SER_hh_tes!K31/SER_hh_num!K31)</f>
        <v>0</v>
      </c>
      <c r="L31" s="100">
        <f>IF(SER_hh_tes!L31=0,0,1000000/0.086*SER_hh_tes!L31/SER_hh_num!L31)</f>
        <v>0</v>
      </c>
      <c r="M31" s="100">
        <f>IF(SER_hh_tes!M31=0,0,1000000/0.086*SER_hh_tes!M31/SER_hh_num!M31)</f>
        <v>0</v>
      </c>
      <c r="N31" s="100">
        <f>IF(SER_hh_tes!N31=0,0,1000000/0.086*SER_hh_tes!N31/SER_hh_num!N31)</f>
        <v>0</v>
      </c>
      <c r="O31" s="100">
        <f>IF(SER_hh_tes!O31=0,0,1000000/0.086*SER_hh_tes!O31/SER_hh_num!O31)</f>
        <v>0</v>
      </c>
      <c r="P31" s="100">
        <f>IF(SER_hh_tes!P31=0,0,1000000/0.086*SER_hh_tes!P31/SER_hh_num!P31)</f>
        <v>0</v>
      </c>
      <c r="Q31" s="100">
        <f>IF(SER_hh_tes!Q31=0,0,1000000/0.086*SER_hh_tes!Q31/SER_hh_num!Q31)</f>
        <v>0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6747.915172043241</v>
      </c>
      <c r="C33" s="18">
        <f>IF(SER_hh_tes!C33=0,0,1000000/0.086*SER_hh_tes!C33/SER_hh_num!C33)</f>
        <v>6861.9015791640104</v>
      </c>
      <c r="D33" s="18">
        <f>IF(SER_hh_tes!D33=0,0,1000000/0.086*SER_hh_tes!D33/SER_hh_num!D33)</f>
        <v>6822.2668981695924</v>
      </c>
      <c r="E33" s="18">
        <f>IF(SER_hh_tes!E33=0,0,1000000/0.086*SER_hh_tes!E33/SER_hh_num!E33)</f>
        <v>7092.6548718270169</v>
      </c>
      <c r="F33" s="18">
        <f>IF(SER_hh_tes!F33=0,0,1000000/0.086*SER_hh_tes!F33/SER_hh_num!F33)</f>
        <v>7292.5198189041485</v>
      </c>
      <c r="G33" s="18">
        <f>IF(SER_hh_tes!G33=0,0,1000000/0.086*SER_hh_tes!G33/SER_hh_num!G33)</f>
        <v>7227.9441795068424</v>
      </c>
      <c r="H33" s="18">
        <f>IF(SER_hh_tes!H33=0,0,1000000/0.086*SER_hh_tes!H33/SER_hh_num!H33)</f>
        <v>7123.9222476760306</v>
      </c>
      <c r="I33" s="18">
        <f>IF(SER_hh_tes!I33=0,0,1000000/0.086*SER_hh_tes!I33/SER_hh_num!I33)</f>
        <v>7249.444944801724</v>
      </c>
      <c r="J33" s="18">
        <f>IF(SER_hh_tes!J33=0,0,1000000/0.086*SER_hh_tes!J33/SER_hh_num!J33)</f>
        <v>7036.2955089997895</v>
      </c>
      <c r="K33" s="18">
        <f>IF(SER_hh_tes!K33=0,0,1000000/0.086*SER_hh_tes!K33/SER_hh_num!K33)</f>
        <v>7027.5032551387867</v>
      </c>
      <c r="L33" s="18">
        <f>IF(SER_hh_tes!L33=0,0,1000000/0.086*SER_hh_tes!L33/SER_hh_num!L33)</f>
        <v>7139.1132119826107</v>
      </c>
      <c r="M33" s="18">
        <f>IF(SER_hh_tes!M33=0,0,1000000/0.086*SER_hh_tes!M33/SER_hh_num!M33)</f>
        <v>6911.6694585541563</v>
      </c>
      <c r="N33" s="18">
        <f>IF(SER_hh_tes!N33=0,0,1000000/0.086*SER_hh_tes!N33/SER_hh_num!N33)</f>
        <v>7449.546908568841</v>
      </c>
      <c r="O33" s="18">
        <f>IF(SER_hh_tes!O33=0,0,1000000/0.086*SER_hh_tes!O33/SER_hh_num!O33)</f>
        <v>7044.8621181613607</v>
      </c>
      <c r="P33" s="18">
        <f>IF(SER_hh_tes!P33=0,0,1000000/0.086*SER_hh_tes!P33/SER_hh_num!P33)</f>
        <v>7129.2857066735314</v>
      </c>
      <c r="Q33" s="18">
        <f>IF(SER_hh_tes!Q33=0,0,1000000/0.086*SER_hh_tes!Q33/SER_hh_num!Q33)</f>
        <v>7124.2198146302353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8024.2201457325373</v>
      </c>
      <c r="C3" s="106">
        <f>IF(SER_hh_emi!C3=0,0,1000000*SER_hh_emi!C3/SER_hh_num!C3)</f>
        <v>7684.0071320895495</v>
      </c>
      <c r="D3" s="106">
        <f>IF(SER_hh_emi!D3=0,0,1000000*SER_hh_emi!D3/SER_hh_num!D3)</f>
        <v>8463.8804162114611</v>
      </c>
      <c r="E3" s="106">
        <f>IF(SER_hh_emi!E3=0,0,1000000*SER_hh_emi!E3/SER_hh_num!E3)</f>
        <v>9612.6563423163225</v>
      </c>
      <c r="F3" s="106">
        <f>IF(SER_hh_emi!F3=0,0,1000000*SER_hh_emi!F3/SER_hh_num!F3)</f>
        <v>9952.6023189951338</v>
      </c>
      <c r="G3" s="106">
        <f>IF(SER_hh_emi!G3=0,0,1000000*SER_hh_emi!G3/SER_hh_num!G3)</f>
        <v>3332.4497272917056</v>
      </c>
      <c r="H3" s="106">
        <f>IF(SER_hh_emi!H3=0,0,1000000*SER_hh_emi!H3/SER_hh_num!H3)</f>
        <v>3094.0717276903456</v>
      </c>
      <c r="I3" s="106">
        <f>IF(SER_hh_emi!I3=0,0,1000000*SER_hh_emi!I3/SER_hh_num!I3)</f>
        <v>2990.9660931895419</v>
      </c>
      <c r="J3" s="106">
        <f>IF(SER_hh_emi!J3=0,0,1000000*SER_hh_emi!J3/SER_hh_num!J3)</f>
        <v>2539.8357092832989</v>
      </c>
      <c r="K3" s="106">
        <f>IF(SER_hh_emi!K3=0,0,1000000*SER_hh_emi!K3/SER_hh_num!K3)</f>
        <v>2112.960790271768</v>
      </c>
      <c r="L3" s="106">
        <f>IF(SER_hh_emi!L3=0,0,1000000*SER_hh_emi!L3/SER_hh_num!L3)</f>
        <v>7878.723983920584</v>
      </c>
      <c r="M3" s="106">
        <f>IF(SER_hh_emi!M3=0,0,1000000*SER_hh_emi!M3/SER_hh_num!M3)</f>
        <v>4981.8369398981486</v>
      </c>
      <c r="N3" s="106">
        <f>IF(SER_hh_emi!N3=0,0,1000000*SER_hh_emi!N3/SER_hh_num!N3)</f>
        <v>7074.6800184904678</v>
      </c>
      <c r="O3" s="106">
        <f>IF(SER_hh_emi!O3=0,0,1000000*SER_hh_emi!O3/SER_hh_num!O3)</f>
        <v>9467.9844899997406</v>
      </c>
      <c r="P3" s="106">
        <f>IF(SER_hh_emi!P3=0,0,1000000*SER_hh_emi!P3/SER_hh_num!P3)</f>
        <v>11353.420950746593</v>
      </c>
      <c r="Q3" s="106">
        <f>IF(SER_hh_emi!Q3=0,0,1000000*SER_hh_emi!Q3/SER_hh_num!Q3)</f>
        <v>11316.449262241271</v>
      </c>
    </row>
    <row r="4" spans="1:17" ht="12.95" customHeight="1" x14ac:dyDescent="0.25">
      <c r="A4" s="90" t="s">
        <v>44</v>
      </c>
      <c r="B4" s="101">
        <f>IF(SER_hh_emi!B4=0,0,1000000*SER_hh_emi!B4/SER_hh_num!B4)</f>
        <v>6937.4628485628882</v>
      </c>
      <c r="C4" s="101">
        <f>IF(SER_hh_emi!C4=0,0,1000000*SER_hh_emi!C4/SER_hh_num!C4)</f>
        <v>6655.1138415251935</v>
      </c>
      <c r="D4" s="101">
        <f>IF(SER_hh_emi!D4=0,0,1000000*SER_hh_emi!D4/SER_hh_num!D4)</f>
        <v>7329.8791873663458</v>
      </c>
      <c r="E4" s="101">
        <f>IF(SER_hh_emi!E4=0,0,1000000*SER_hh_emi!E4/SER_hh_num!E4)</f>
        <v>8579.8951836160686</v>
      </c>
      <c r="F4" s="101">
        <f>IF(SER_hh_emi!F4=0,0,1000000*SER_hh_emi!F4/SER_hh_num!F4)</f>
        <v>8984.4664373440555</v>
      </c>
      <c r="G4" s="101">
        <f>IF(SER_hh_emi!G4=0,0,1000000*SER_hh_emi!G4/SER_hh_num!G4)</f>
        <v>2233.0938184460347</v>
      </c>
      <c r="H4" s="101">
        <f>IF(SER_hh_emi!H4=0,0,1000000*SER_hh_emi!H4/SER_hh_num!H4)</f>
        <v>1573.3305674168537</v>
      </c>
      <c r="I4" s="101">
        <f>IF(SER_hh_emi!I4=0,0,1000000*SER_hh_emi!I4/SER_hh_num!I4)</f>
        <v>1465.1213022008474</v>
      </c>
      <c r="J4" s="101">
        <f>IF(SER_hh_emi!J4=0,0,1000000*SER_hh_emi!J4/SER_hh_num!J4)</f>
        <v>711.15773350664028</v>
      </c>
      <c r="K4" s="101">
        <f>IF(SER_hh_emi!K4=0,0,1000000*SER_hh_emi!K4/SER_hh_num!K4)</f>
        <v>485.82162406476652</v>
      </c>
      <c r="L4" s="101">
        <f>IF(SER_hh_emi!L4=0,0,1000000*SER_hh_emi!L4/SER_hh_num!L4)</f>
        <v>6422.6794488320666</v>
      </c>
      <c r="M4" s="101">
        <f>IF(SER_hh_emi!M4=0,0,1000000*SER_hh_emi!M4/SER_hh_num!M4)</f>
        <v>3392.7904618123912</v>
      </c>
      <c r="N4" s="101">
        <f>IF(SER_hh_emi!N4=0,0,1000000*SER_hh_emi!N4/SER_hh_num!N4)</f>
        <v>5673.8926775285854</v>
      </c>
      <c r="O4" s="101">
        <f>IF(SER_hh_emi!O4=0,0,1000000*SER_hh_emi!O4/SER_hh_num!O4)</f>
        <v>7761.0560066576709</v>
      </c>
      <c r="P4" s="101">
        <f>IF(SER_hh_emi!P4=0,0,1000000*SER_hh_emi!P4/SER_hh_num!P4)</f>
        <v>9728.4068736556546</v>
      </c>
      <c r="Q4" s="101">
        <f>IF(SER_hh_emi!Q4=0,0,1000000*SER_hh_emi!Q4/SER_hh_num!Q4)</f>
        <v>9766.0556822307481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7104.5923362028807</v>
      </c>
      <c r="C6" s="100">
        <f>IF(SER_hh_emi!C6=0,0,1000000*SER_hh_emi!C6/SER_hh_num!C6)</f>
        <v>7208.0895987796494</v>
      </c>
      <c r="D6" s="100">
        <f>IF(SER_hh_emi!D6=0,0,1000000*SER_hh_emi!D6/SER_hh_num!D6)</f>
        <v>8161.6018508518227</v>
      </c>
      <c r="E6" s="100">
        <f>IF(SER_hh_emi!E6=0,0,1000000*SER_hh_emi!E6/SER_hh_num!E6)</f>
        <v>9951.6318146018766</v>
      </c>
      <c r="F6" s="100">
        <f>IF(SER_hh_emi!F6=0,0,1000000*SER_hh_emi!F6/SER_hh_num!F6)</f>
        <v>10112.006900807879</v>
      </c>
      <c r="G6" s="100">
        <f>IF(SER_hh_emi!G6=0,0,1000000*SER_hh_emi!G6/SER_hh_num!G6)</f>
        <v>6818.9590393418866</v>
      </c>
      <c r="H6" s="100">
        <f>IF(SER_hh_emi!H6=0,0,1000000*SER_hh_emi!H6/SER_hh_num!H6)</f>
        <v>3904.895097177437</v>
      </c>
      <c r="I6" s="100">
        <f>IF(SER_hh_emi!I6=0,0,1000000*SER_hh_emi!I6/SER_hh_num!I6)</f>
        <v>3307.1023751230696</v>
      </c>
      <c r="J6" s="100">
        <f>IF(SER_hh_emi!J6=0,0,1000000*SER_hh_emi!J6/SER_hh_num!J6)</f>
        <v>1739.3822586296951</v>
      </c>
      <c r="K6" s="100">
        <f>IF(SER_hh_emi!K6=0,0,1000000*SER_hh_emi!K6/SER_hh_num!K6)</f>
        <v>747.77876726638601</v>
      </c>
      <c r="L6" s="100">
        <f>IF(SER_hh_emi!L6=0,0,1000000*SER_hh_emi!L6/SER_hh_num!L6)</f>
        <v>9009.7428292077802</v>
      </c>
      <c r="M6" s="100">
        <f>IF(SER_hh_emi!M6=0,0,1000000*SER_hh_emi!M6/SER_hh_num!M6)</f>
        <v>7178.7680455793288</v>
      </c>
      <c r="N6" s="100">
        <f>IF(SER_hh_emi!N6=0,0,1000000*SER_hh_emi!N6/SER_hh_num!N6)</f>
        <v>10104.120664162692</v>
      </c>
      <c r="O6" s="100">
        <f>IF(SER_hh_emi!O6=0,0,1000000*SER_hh_emi!O6/SER_hh_num!O6)</f>
        <v>11809.337364716739</v>
      </c>
      <c r="P6" s="100">
        <f>IF(SER_hh_emi!P6=0,0,1000000*SER_hh_emi!P6/SER_hh_num!P6)</f>
        <v>14025.973960698264</v>
      </c>
      <c r="Q6" s="100">
        <f>IF(SER_hh_emi!Q6=0,0,1000000*SER_hh_emi!Q6/SER_hh_num!Q6)</f>
        <v>14895.947462371838</v>
      </c>
    </row>
    <row r="7" spans="1:17" ht="12" customHeight="1" x14ac:dyDescent="0.25">
      <c r="A7" s="88" t="s">
        <v>99</v>
      </c>
      <c r="B7" s="100">
        <f>IF(SER_hh_emi!B7=0,0,1000000*SER_hh_emi!B7/SER_hh_num!B7)</f>
        <v>8243.1076188794741</v>
      </c>
      <c r="C7" s="100">
        <f>IF(SER_hh_emi!C7=0,0,1000000*SER_hh_emi!C7/SER_hh_num!C7)</f>
        <v>8363.4360323406036</v>
      </c>
      <c r="D7" s="100">
        <f>IF(SER_hh_emi!D7=0,0,1000000*SER_hh_emi!D7/SER_hh_num!D7)</f>
        <v>9663.6200207263391</v>
      </c>
      <c r="E7" s="100">
        <f>IF(SER_hh_emi!E7=0,0,1000000*SER_hh_emi!E7/SER_hh_num!E7)</f>
        <v>11630.152447564898</v>
      </c>
      <c r="F7" s="100">
        <f>IF(SER_hh_emi!F7=0,0,1000000*SER_hh_emi!F7/SER_hh_num!F7)</f>
        <v>12337.218331601456</v>
      </c>
      <c r="G7" s="100">
        <f>IF(SER_hh_emi!G7=0,0,1000000*SER_hh_emi!G7/SER_hh_num!G7)</f>
        <v>7878.2321228071651</v>
      </c>
      <c r="H7" s="100">
        <f>IF(SER_hh_emi!H7=0,0,1000000*SER_hh_emi!H7/SER_hh_num!H7)</f>
        <v>4511.4906561668713</v>
      </c>
      <c r="I7" s="100">
        <f>IF(SER_hh_emi!I7=0,0,1000000*SER_hh_emi!I7/SER_hh_num!I7)</f>
        <v>4066.7986640742547</v>
      </c>
      <c r="J7" s="100">
        <f>IF(SER_hh_emi!J7=0,0,1000000*SER_hh_emi!J7/SER_hh_num!J7)</f>
        <v>1919.8817937871911</v>
      </c>
      <c r="K7" s="100">
        <f>IF(SER_hh_emi!K7=0,0,1000000*SER_hh_emi!K7/SER_hh_num!K7)</f>
        <v>890.37537034351351</v>
      </c>
      <c r="L7" s="100">
        <f>IF(SER_hh_emi!L7=0,0,1000000*SER_hh_emi!L7/SER_hh_num!L7)</f>
        <v>10958.087766578346</v>
      </c>
      <c r="M7" s="100">
        <f>IF(SER_hh_emi!M7=0,0,1000000*SER_hh_emi!M7/SER_hh_num!M7)</f>
        <v>6420.6371086062682</v>
      </c>
      <c r="N7" s="100">
        <f>IF(SER_hh_emi!N7=0,0,1000000*SER_hh_emi!N7/SER_hh_num!N7)</f>
        <v>12166.372681361594</v>
      </c>
      <c r="O7" s="100">
        <f>IF(SER_hh_emi!O7=0,0,1000000*SER_hh_emi!O7/SER_hh_num!O7)</f>
        <v>14153.986182569146</v>
      </c>
      <c r="P7" s="100">
        <f>IF(SER_hh_emi!P7=0,0,1000000*SER_hh_emi!P7/SER_hh_num!P7)</f>
        <v>16784.178579385716</v>
      </c>
      <c r="Q7" s="100">
        <f>IF(SER_hh_emi!Q7=0,0,1000000*SER_hh_emi!Q7/SER_hh_num!Q7)</f>
        <v>17836.827143048915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0</v>
      </c>
      <c r="C9" s="100">
        <f>IF(SER_hh_emi!C9=0,0,1000000*SER_hh_emi!C9/SER_hh_num!C9)</f>
        <v>0</v>
      </c>
      <c r="D9" s="100">
        <f>IF(SER_hh_emi!D9=0,0,1000000*SER_hh_emi!D9/SER_hh_num!D9)</f>
        <v>0</v>
      </c>
      <c r="E9" s="100">
        <f>IF(SER_hh_emi!E9=0,0,1000000*SER_hh_emi!E9/SER_hh_num!E9)</f>
        <v>0</v>
      </c>
      <c r="F9" s="100">
        <f>IF(SER_hh_emi!F9=0,0,1000000*SER_hh_emi!F9/SER_hh_num!F9)</f>
        <v>0</v>
      </c>
      <c r="G9" s="100">
        <f>IF(SER_hh_emi!G9=0,0,1000000*SER_hh_emi!G9/SER_hh_num!G9)</f>
        <v>0</v>
      </c>
      <c r="H9" s="100">
        <f>IF(SER_hh_emi!H9=0,0,1000000*SER_hh_emi!H9/SER_hh_num!H9)</f>
        <v>0</v>
      </c>
      <c r="I9" s="100">
        <f>IF(SER_hh_emi!I9=0,0,1000000*SER_hh_emi!I9/SER_hh_num!I9)</f>
        <v>0</v>
      </c>
      <c r="J9" s="100">
        <f>IF(SER_hh_emi!J9=0,0,1000000*SER_hh_emi!J9/SER_hh_num!J9)</f>
        <v>0</v>
      </c>
      <c r="K9" s="100">
        <f>IF(SER_hh_emi!K9=0,0,1000000*SER_hh_emi!K9/SER_hh_num!K9)</f>
        <v>0</v>
      </c>
      <c r="L9" s="100">
        <f>IF(SER_hh_emi!L9=0,0,1000000*SER_hh_emi!L9/SER_hh_num!L9)</f>
        <v>0</v>
      </c>
      <c r="M9" s="100">
        <f>IF(SER_hh_emi!M9=0,0,1000000*SER_hh_emi!M9/SER_hh_num!M9)</f>
        <v>0</v>
      </c>
      <c r="N9" s="100">
        <f>IF(SER_hh_emi!N9=0,0,1000000*SER_hh_emi!N9/SER_hh_num!N9)</f>
        <v>0</v>
      </c>
      <c r="O9" s="100">
        <f>IF(SER_hh_emi!O9=0,0,1000000*SER_hh_emi!O9/SER_hh_num!O9)</f>
        <v>0</v>
      </c>
      <c r="P9" s="100">
        <f>IF(SER_hh_emi!P9=0,0,1000000*SER_hh_emi!P9/SER_hh_num!P9)</f>
        <v>0</v>
      </c>
      <c r="Q9" s="100">
        <f>IF(SER_hh_emi!Q9=0,0,1000000*SER_hh_emi!Q9/SER_hh_num!Q9)</f>
        <v>0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533.01242244714354</v>
      </c>
      <c r="C19" s="101">
        <f>IF(SER_hh_emi!C19=0,0,1000000*SER_hh_emi!C19/SER_hh_num!C19)</f>
        <v>513.5231099205173</v>
      </c>
      <c r="D19" s="101">
        <f>IF(SER_hh_emi!D19=0,0,1000000*SER_hh_emi!D19/SER_hh_num!D19)</f>
        <v>500.58598708822313</v>
      </c>
      <c r="E19" s="101">
        <f>IF(SER_hh_emi!E19=0,0,1000000*SER_hh_emi!E19/SER_hh_num!E19)</f>
        <v>427.33246818491637</v>
      </c>
      <c r="F19" s="101">
        <f>IF(SER_hh_emi!F19=0,0,1000000*SER_hh_emi!F19/SER_hh_num!F19)</f>
        <v>396.47055031602753</v>
      </c>
      <c r="G19" s="101">
        <f>IF(SER_hh_emi!G19=0,0,1000000*SER_hh_emi!G19/SER_hh_num!G19)</f>
        <v>455.99693387198727</v>
      </c>
      <c r="H19" s="101">
        <f>IF(SER_hh_emi!H19=0,0,1000000*SER_hh_emi!H19/SER_hh_num!H19)</f>
        <v>749.82404763370562</v>
      </c>
      <c r="I19" s="101">
        <f>IF(SER_hh_emi!I19=0,0,1000000*SER_hh_emi!I19/SER_hh_num!I19)</f>
        <v>757.95865271501668</v>
      </c>
      <c r="J19" s="101">
        <f>IF(SER_hh_emi!J19=0,0,1000000*SER_hh_emi!J19/SER_hh_num!J19)</f>
        <v>705.2385284880545</v>
      </c>
      <c r="K19" s="101">
        <f>IF(SER_hh_emi!K19=0,0,1000000*SER_hh_emi!K19/SER_hh_num!K19)</f>
        <v>450.28945758209062</v>
      </c>
      <c r="L19" s="101">
        <f>IF(SER_hh_emi!L19=0,0,1000000*SER_hh_emi!L19/SER_hh_num!L19)</f>
        <v>283.12759027611457</v>
      </c>
      <c r="M19" s="101">
        <f>IF(SER_hh_emi!M19=0,0,1000000*SER_hh_emi!M19/SER_hh_num!M19)</f>
        <v>256.73500019611004</v>
      </c>
      <c r="N19" s="101">
        <f>IF(SER_hh_emi!N19=0,0,1000000*SER_hh_emi!N19/SER_hh_num!N19)</f>
        <v>179.31710315854167</v>
      </c>
      <c r="O19" s="101">
        <f>IF(SER_hh_emi!O19=0,0,1000000*SER_hh_emi!O19/SER_hh_num!O19)</f>
        <v>130.114664861363</v>
      </c>
      <c r="P19" s="101">
        <f>IF(SER_hh_emi!P19=0,0,1000000*SER_hh_emi!P19/SER_hh_num!P19)</f>
        <v>99.797399836850289</v>
      </c>
      <c r="Q19" s="101">
        <f>IF(SER_hh_emi!Q19=0,0,1000000*SER_hh_emi!Q19/SER_hh_num!Q19)</f>
        <v>71.469266201063817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4215.3747714619203</v>
      </c>
      <c r="C21" s="100">
        <f>IF(SER_hh_emi!C21=0,0,1000000*SER_hh_emi!C21/SER_hh_num!C21)</f>
        <v>4161.3019448522264</v>
      </c>
      <c r="D21" s="100">
        <f>IF(SER_hh_emi!D21=0,0,1000000*SER_hh_emi!D21/SER_hh_num!D21)</f>
        <v>4162.9984277514213</v>
      </c>
      <c r="E21" s="100">
        <f>IF(SER_hh_emi!E21=0,0,1000000*SER_hh_emi!E21/SER_hh_num!E21)</f>
        <v>4172.2138652002777</v>
      </c>
      <c r="F21" s="100">
        <f>IF(SER_hh_emi!F21=0,0,1000000*SER_hh_emi!F21/SER_hh_num!F21)</f>
        <v>4171.9821402821071</v>
      </c>
      <c r="G21" s="100">
        <f>IF(SER_hh_emi!G21=0,0,1000000*SER_hh_emi!G21/SER_hh_num!G21)</f>
        <v>3532.5693715128787</v>
      </c>
      <c r="H21" s="100">
        <f>IF(SER_hh_emi!H21=0,0,1000000*SER_hh_emi!H21/SER_hh_num!H21)</f>
        <v>4863.7957180930189</v>
      </c>
      <c r="I21" s="100">
        <f>IF(SER_hh_emi!I21=0,0,1000000*SER_hh_emi!I21/SER_hh_num!I21)</f>
        <v>4196.4353019001173</v>
      </c>
      <c r="J21" s="100">
        <f>IF(SER_hh_emi!J21=0,0,1000000*SER_hh_emi!J21/SER_hh_num!J21)</f>
        <v>4064.99976994903</v>
      </c>
      <c r="K21" s="100">
        <f>IF(SER_hh_emi!K21=0,0,1000000*SER_hh_emi!K21/SER_hh_num!K21)</f>
        <v>4055.2923656764024</v>
      </c>
      <c r="L21" s="100">
        <f>IF(SER_hh_emi!L21=0,0,1000000*SER_hh_emi!L21/SER_hh_num!L21)</f>
        <v>4185.5371355603647</v>
      </c>
      <c r="M21" s="100">
        <f>IF(SER_hh_emi!M21=0,0,1000000*SER_hh_emi!M21/SER_hh_num!M21)</f>
        <v>4179.6832901938087</v>
      </c>
      <c r="N21" s="100">
        <f>IF(SER_hh_emi!N21=0,0,1000000*SER_hh_emi!N21/SER_hh_num!N21)</f>
        <v>3462.2626725075515</v>
      </c>
      <c r="O21" s="100">
        <f>IF(SER_hh_emi!O21=0,0,1000000*SER_hh_emi!O21/SER_hh_num!O21)</f>
        <v>3516.2939145228211</v>
      </c>
      <c r="P21" s="100">
        <f>IF(SER_hh_emi!P21=0,0,1000000*SER_hh_emi!P21/SER_hh_num!P21)</f>
        <v>3523.1237911553753</v>
      </c>
      <c r="Q21" s="100">
        <f>IF(SER_hh_emi!Q21=0,0,1000000*SER_hh_emi!Q21/SER_hh_num!Q21)</f>
        <v>3534.5966950393131</v>
      </c>
    </row>
    <row r="22" spans="1:17" ht="12" customHeight="1" x14ac:dyDescent="0.25">
      <c r="A22" s="88" t="s">
        <v>99</v>
      </c>
      <c r="B22" s="100">
        <f>IF(SER_hh_emi!B22=0,0,1000000*SER_hh_emi!B22/SER_hh_num!B22)</f>
        <v>0</v>
      </c>
      <c r="C22" s="100">
        <f>IF(SER_hh_emi!C22=0,0,1000000*SER_hh_emi!C22/SER_hh_num!C22)</f>
        <v>0</v>
      </c>
      <c r="D22" s="100">
        <f>IF(SER_hh_emi!D22=0,0,1000000*SER_hh_emi!D22/SER_hh_num!D22)</f>
        <v>0</v>
      </c>
      <c r="E22" s="100">
        <f>IF(SER_hh_emi!E22=0,0,1000000*SER_hh_emi!E22/SER_hh_num!E22)</f>
        <v>0</v>
      </c>
      <c r="F22" s="100">
        <f>IF(SER_hh_emi!F22=0,0,1000000*SER_hh_emi!F22/SER_hh_num!F22)</f>
        <v>0</v>
      </c>
      <c r="G22" s="100">
        <f>IF(SER_hh_emi!G22=0,0,1000000*SER_hh_emi!G22/SER_hh_num!G22)</f>
        <v>0</v>
      </c>
      <c r="H22" s="100">
        <f>IF(SER_hh_emi!H22=0,0,1000000*SER_hh_emi!H22/SER_hh_num!H22)</f>
        <v>0</v>
      </c>
      <c r="I22" s="100">
        <f>IF(SER_hh_emi!I22=0,0,1000000*SER_hh_emi!I22/SER_hh_num!I22)</f>
        <v>0</v>
      </c>
      <c r="J22" s="100">
        <f>IF(SER_hh_emi!J22=0,0,1000000*SER_hh_emi!J22/SER_hh_num!J22)</f>
        <v>0</v>
      </c>
      <c r="K22" s="100">
        <f>IF(SER_hh_emi!K22=0,0,1000000*SER_hh_emi!K22/SER_hh_num!K22)</f>
        <v>0</v>
      </c>
      <c r="L22" s="100">
        <f>IF(SER_hh_emi!L22=0,0,1000000*SER_hh_emi!L22/SER_hh_num!L22)</f>
        <v>0</v>
      </c>
      <c r="M22" s="100">
        <f>IF(SER_hh_emi!M22=0,0,1000000*SER_hh_emi!M22/SER_hh_num!M22)</f>
        <v>0</v>
      </c>
      <c r="N22" s="100">
        <f>IF(SER_hh_emi!N22=0,0,1000000*SER_hh_emi!N22/SER_hh_num!N22)</f>
        <v>0</v>
      </c>
      <c r="O22" s="100">
        <f>IF(SER_hh_emi!O22=0,0,1000000*SER_hh_emi!O22/SER_hh_num!O22)</f>
        <v>0</v>
      </c>
      <c r="P22" s="100">
        <f>IF(SER_hh_emi!P22=0,0,1000000*SER_hh_emi!P22/SER_hh_num!P22)</f>
        <v>0</v>
      </c>
      <c r="Q22" s="100">
        <f>IF(SER_hh_emi!Q22=0,0,1000000*SER_hh_emi!Q22/SER_hh_num!Q22)</f>
        <v>0</v>
      </c>
    </row>
    <row r="23" spans="1:17" ht="12" customHeight="1" x14ac:dyDescent="0.25">
      <c r="A23" s="88" t="s">
        <v>98</v>
      </c>
      <c r="B23" s="100">
        <f>IF(SER_hh_emi!B23=0,0,1000000*SER_hh_emi!B23/SER_hh_num!B23)</f>
        <v>0</v>
      </c>
      <c r="C23" s="100">
        <f>IF(SER_hh_emi!C23=0,0,1000000*SER_hh_emi!C23/SER_hh_num!C23)</f>
        <v>0</v>
      </c>
      <c r="D23" s="100">
        <f>IF(SER_hh_emi!D23=0,0,1000000*SER_hh_emi!D23/SER_hh_num!D23)</f>
        <v>0</v>
      </c>
      <c r="E23" s="100">
        <f>IF(SER_hh_emi!E23=0,0,1000000*SER_hh_emi!E23/SER_hh_num!E23)</f>
        <v>0</v>
      </c>
      <c r="F23" s="100">
        <f>IF(SER_hh_emi!F23=0,0,1000000*SER_hh_emi!F23/SER_hh_num!F23)</f>
        <v>0</v>
      </c>
      <c r="G23" s="100">
        <f>IF(SER_hh_emi!G23=0,0,1000000*SER_hh_emi!G23/SER_hh_num!G23)</f>
        <v>0</v>
      </c>
      <c r="H23" s="100">
        <f>IF(SER_hh_emi!H23=0,0,1000000*SER_hh_emi!H23/SER_hh_num!H23)</f>
        <v>0</v>
      </c>
      <c r="I23" s="100">
        <f>IF(SER_hh_emi!I23=0,0,1000000*SER_hh_emi!I23/SER_hh_num!I23)</f>
        <v>0</v>
      </c>
      <c r="J23" s="100">
        <f>IF(SER_hh_emi!J23=0,0,1000000*SER_hh_emi!J23/SER_hh_num!J23)</f>
        <v>0</v>
      </c>
      <c r="K23" s="100">
        <f>IF(SER_hh_emi!K23=0,0,1000000*SER_hh_emi!K23/SER_hh_num!K23)</f>
        <v>0</v>
      </c>
      <c r="L23" s="100">
        <f>IF(SER_hh_emi!L23=0,0,1000000*SER_hh_emi!L23/SER_hh_num!L23)</f>
        <v>0</v>
      </c>
      <c r="M23" s="100">
        <f>IF(SER_hh_emi!M23=0,0,1000000*SER_hh_emi!M23/SER_hh_num!M23)</f>
        <v>0</v>
      </c>
      <c r="N23" s="100">
        <f>IF(SER_hh_emi!N23=0,0,1000000*SER_hh_emi!N23/SER_hh_num!N23)</f>
        <v>0</v>
      </c>
      <c r="O23" s="100">
        <f>IF(SER_hh_emi!O23=0,0,1000000*SER_hh_emi!O23/SER_hh_num!O23)</f>
        <v>0</v>
      </c>
      <c r="P23" s="100">
        <f>IF(SER_hh_emi!P23=0,0,1000000*SER_hh_emi!P23/SER_hh_num!P23)</f>
        <v>0</v>
      </c>
      <c r="Q23" s="100">
        <f>IF(SER_hh_emi!Q23=0,0,1000000*SER_hh_emi!Q23/SER_hh_num!Q23)</f>
        <v>0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553.74487472250564</v>
      </c>
      <c r="C29" s="101">
        <f>IF(SER_hh_emi!C29=0,0,1000000*SER_hh_emi!C29/SER_hh_num!C29)</f>
        <v>515.37018064383938</v>
      </c>
      <c r="D29" s="101">
        <f>IF(SER_hh_emi!D29=0,0,1000000*SER_hh_emi!D29/SER_hh_num!D29)</f>
        <v>633.41524175689165</v>
      </c>
      <c r="E29" s="101">
        <f>IF(SER_hh_emi!E29=0,0,1000000*SER_hh_emi!E29/SER_hh_num!E29)</f>
        <v>605.42869051533728</v>
      </c>
      <c r="F29" s="101">
        <f>IF(SER_hh_emi!F29=0,0,1000000*SER_hh_emi!F29/SER_hh_num!F29)</f>
        <v>571.66533133505106</v>
      </c>
      <c r="G29" s="101">
        <f>IF(SER_hh_emi!G29=0,0,1000000*SER_hh_emi!G29/SER_hh_num!G29)</f>
        <v>643.3589749736841</v>
      </c>
      <c r="H29" s="101">
        <f>IF(SER_hh_emi!H29=0,0,1000000*SER_hh_emi!H29/SER_hh_num!H29)</f>
        <v>770.91711263978664</v>
      </c>
      <c r="I29" s="101">
        <f>IF(SER_hh_emi!I29=0,0,1000000*SER_hh_emi!I29/SER_hh_num!I29)</f>
        <v>767.88613827367749</v>
      </c>
      <c r="J29" s="101">
        <f>IF(SER_hh_emi!J29=0,0,1000000*SER_hh_emi!J29/SER_hh_num!J29)</f>
        <v>1123.4394472886045</v>
      </c>
      <c r="K29" s="101">
        <f>IF(SER_hh_emi!K29=0,0,1000000*SER_hh_emi!K29/SER_hh_num!K29)</f>
        <v>1176.8497086249106</v>
      </c>
      <c r="L29" s="101">
        <f>IF(SER_hh_emi!L29=0,0,1000000*SER_hh_emi!L29/SER_hh_num!L29)</f>
        <v>1172.9169448124023</v>
      </c>
      <c r="M29" s="101">
        <f>IF(SER_hh_emi!M29=0,0,1000000*SER_hh_emi!M29/SER_hh_num!M29)</f>
        <v>1332.311477889647</v>
      </c>
      <c r="N29" s="101">
        <f>IF(SER_hh_emi!N29=0,0,1000000*SER_hh_emi!N29/SER_hh_num!N29)</f>
        <v>1221.470237803341</v>
      </c>
      <c r="O29" s="101">
        <f>IF(SER_hh_emi!O29=0,0,1000000*SER_hh_emi!O29/SER_hh_num!O29)</f>
        <v>1576.8138184807062</v>
      </c>
      <c r="P29" s="101">
        <f>IF(SER_hh_emi!P29=0,0,1000000*SER_hh_emi!P29/SER_hh_num!P29)</f>
        <v>1525.2166772540872</v>
      </c>
      <c r="Q29" s="101">
        <f>IF(SER_hh_emi!Q29=0,0,1000000*SER_hh_emi!Q29/SER_hh_num!Q29)</f>
        <v>1478.9243138094596</v>
      </c>
    </row>
    <row r="30" spans="1:17" ht="12" customHeight="1" x14ac:dyDescent="0.25">
      <c r="A30" s="88" t="s">
        <v>66</v>
      </c>
      <c r="B30" s="100">
        <f>IF(SER_hh_emi!B30=0,0,1000000*SER_hh_emi!B30/SER_hh_num!B30)</f>
        <v>3799.1360818873727</v>
      </c>
      <c r="C30" s="100">
        <f>IF(SER_hh_emi!C30=0,0,1000000*SER_hh_emi!C30/SER_hh_num!C30)</f>
        <v>3693.2223357629082</v>
      </c>
      <c r="D30" s="100">
        <f>IF(SER_hh_emi!D30=0,0,1000000*SER_hh_emi!D30/SER_hh_num!D30)</f>
        <v>3977.7111258076839</v>
      </c>
      <c r="E30" s="100">
        <f>IF(SER_hh_emi!E30=0,0,1000000*SER_hh_emi!E30/SER_hh_num!E30)</f>
        <v>3824.1722702821176</v>
      </c>
      <c r="F30" s="100">
        <f>IF(SER_hh_emi!F30=0,0,1000000*SER_hh_emi!F30/SER_hh_num!F30)</f>
        <v>3590.0566558181072</v>
      </c>
      <c r="G30" s="100">
        <f>IF(SER_hh_emi!G30=0,0,1000000*SER_hh_emi!G30/SER_hh_num!G30)</f>
        <v>3912.6964753698503</v>
      </c>
      <c r="H30" s="100">
        <f>IF(SER_hh_emi!H30=0,0,1000000*SER_hh_emi!H30/SER_hh_num!H30)</f>
        <v>3830.0440578579914</v>
      </c>
      <c r="I30" s="100">
        <f>IF(SER_hh_emi!I30=0,0,1000000*SER_hh_emi!I30/SER_hh_num!I30)</f>
        <v>3857.1754694936512</v>
      </c>
      <c r="J30" s="100">
        <f>IF(SER_hh_emi!J30=0,0,1000000*SER_hh_emi!J30/SER_hh_num!J30)</f>
        <v>3728.7569197299485</v>
      </c>
      <c r="K30" s="100">
        <f>IF(SER_hh_emi!K30=0,0,1000000*SER_hh_emi!K30/SER_hh_num!K30)</f>
        <v>3691.1532199006911</v>
      </c>
      <c r="L30" s="100">
        <f>IF(SER_hh_emi!L30=0,0,1000000*SER_hh_emi!L30/SER_hh_num!L30)</f>
        <v>3725.9583833141401</v>
      </c>
      <c r="M30" s="100">
        <f>IF(SER_hh_emi!M30=0,0,1000000*SER_hh_emi!M30/SER_hh_num!M30)</f>
        <v>3821.5620261249628</v>
      </c>
      <c r="N30" s="100">
        <f>IF(SER_hh_emi!N30=0,0,1000000*SER_hh_emi!N30/SER_hh_num!N30)</f>
        <v>3532.8711989008725</v>
      </c>
      <c r="O30" s="100">
        <f>IF(SER_hh_emi!O30=0,0,1000000*SER_hh_emi!O30/SER_hh_num!O30)</f>
        <v>3637.5844210947507</v>
      </c>
      <c r="P30" s="100">
        <f>IF(SER_hh_emi!P30=0,0,1000000*SER_hh_emi!P30/SER_hh_num!P30)</f>
        <v>3593.3023913855391</v>
      </c>
      <c r="Q30" s="100">
        <f>IF(SER_hh_emi!Q30=0,0,1000000*SER_hh_emi!Q30/SER_hh_num!Q30)</f>
        <v>3593.726211946886</v>
      </c>
    </row>
    <row r="31" spans="1:17" ht="12" customHeight="1" x14ac:dyDescent="0.25">
      <c r="A31" s="88" t="s">
        <v>98</v>
      </c>
      <c r="B31" s="100">
        <f>IF(SER_hh_emi!B31=0,0,1000000*SER_hh_emi!B31/SER_hh_num!B31)</f>
        <v>0</v>
      </c>
      <c r="C31" s="100">
        <f>IF(SER_hh_emi!C31=0,0,1000000*SER_hh_emi!C31/SER_hh_num!C31)</f>
        <v>0</v>
      </c>
      <c r="D31" s="100">
        <f>IF(SER_hh_emi!D31=0,0,1000000*SER_hh_emi!D31/SER_hh_num!D31)</f>
        <v>0</v>
      </c>
      <c r="E31" s="100">
        <f>IF(SER_hh_emi!E31=0,0,1000000*SER_hh_emi!E31/SER_hh_num!E31)</f>
        <v>0</v>
      </c>
      <c r="F31" s="100">
        <f>IF(SER_hh_emi!F31=0,0,1000000*SER_hh_emi!F31/SER_hh_num!F31)</f>
        <v>0</v>
      </c>
      <c r="G31" s="100">
        <f>IF(SER_hh_emi!G31=0,0,1000000*SER_hh_emi!G31/SER_hh_num!G31)</f>
        <v>0</v>
      </c>
      <c r="H31" s="100">
        <f>IF(SER_hh_emi!H31=0,0,1000000*SER_hh_emi!H31/SER_hh_num!H31)</f>
        <v>0</v>
      </c>
      <c r="I31" s="100">
        <f>IF(SER_hh_emi!I31=0,0,1000000*SER_hh_emi!I31/SER_hh_num!I31)</f>
        <v>0</v>
      </c>
      <c r="J31" s="100">
        <f>IF(SER_hh_emi!J31=0,0,1000000*SER_hh_emi!J31/SER_hh_num!J31)</f>
        <v>0</v>
      </c>
      <c r="K31" s="100">
        <f>IF(SER_hh_emi!K31=0,0,1000000*SER_hh_emi!K31/SER_hh_num!K31)</f>
        <v>0</v>
      </c>
      <c r="L31" s="100">
        <f>IF(SER_hh_emi!L31=0,0,1000000*SER_hh_emi!L31/SER_hh_num!L31)</f>
        <v>0</v>
      </c>
      <c r="M31" s="100">
        <f>IF(SER_hh_emi!M31=0,0,1000000*SER_hh_emi!M31/SER_hh_num!M31)</f>
        <v>0</v>
      </c>
      <c r="N31" s="100">
        <f>IF(SER_hh_emi!N31=0,0,1000000*SER_hh_emi!N31/SER_hh_num!N31)</f>
        <v>0</v>
      </c>
      <c r="O31" s="100">
        <f>IF(SER_hh_emi!O31=0,0,1000000*SER_hh_emi!O31/SER_hh_num!O31)</f>
        <v>0</v>
      </c>
      <c r="P31" s="100">
        <f>IF(SER_hh_emi!P31=0,0,1000000*SER_hh_emi!P31/SER_hh_num!P31)</f>
        <v>0</v>
      </c>
      <c r="Q31" s="100">
        <f>IF(SER_hh_emi!Q31=0,0,1000000*SER_hh_emi!Q31/SER_hh_num!Q31)</f>
        <v>0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168.52322861869408</v>
      </c>
      <c r="C3" s="106">
        <f>IF(SER_hh_fech!C3=0,0,SER_hh_fech!C3/SER_summary!C$26)</f>
        <v>170.41219500308105</v>
      </c>
      <c r="D3" s="106">
        <f>IF(SER_hh_fech!D3=0,0,SER_hh_fech!D3/SER_summary!D$26)</f>
        <v>181.7051088501147</v>
      </c>
      <c r="E3" s="106">
        <f>IF(SER_hh_fech!E3=0,0,SER_hh_fech!E3/SER_summary!E$26)</f>
        <v>201.48175060128438</v>
      </c>
      <c r="F3" s="106">
        <f>IF(SER_hh_fech!F3=0,0,SER_hh_fech!F3/SER_summary!F$26)</f>
        <v>202.92521849267507</v>
      </c>
      <c r="G3" s="106">
        <f>IF(SER_hh_fech!G3=0,0,SER_hh_fech!G3/SER_summary!G$26)</f>
        <v>175.45763035857948</v>
      </c>
      <c r="H3" s="106">
        <f>IF(SER_hh_fech!H3=0,0,SER_hh_fech!H3/SER_summary!H$26)</f>
        <v>142.0282528390342</v>
      </c>
      <c r="I3" s="106">
        <f>IF(SER_hh_fech!I3=0,0,SER_hh_fech!I3/SER_summary!I$26)</f>
        <v>134.58735090458464</v>
      </c>
      <c r="J3" s="106">
        <f>IF(SER_hh_fech!J3=0,0,SER_hh_fech!J3/SER_summary!J$26)</f>
        <v>117.57259893737206</v>
      </c>
      <c r="K3" s="106">
        <f>IF(SER_hh_fech!K3=0,0,SER_hh_fech!K3/SER_summary!K$26)</f>
        <v>105.58495645321636</v>
      </c>
      <c r="L3" s="106">
        <f>IF(SER_hh_fech!L3=0,0,SER_hh_fech!L3/SER_summary!L$26)</f>
        <v>193.45673121314573</v>
      </c>
      <c r="M3" s="106">
        <f>IF(SER_hh_fech!M3=0,0,SER_hh_fech!M3/SER_summary!M$26)</f>
        <v>175.30066729783934</v>
      </c>
      <c r="N3" s="106">
        <f>IF(SER_hh_fech!N3=0,0,SER_hh_fech!N3/SER_summary!N$26)</f>
        <v>199.25681844571486</v>
      </c>
      <c r="O3" s="106">
        <f>IF(SER_hh_fech!O3=0,0,SER_hh_fech!O3/SER_summary!O$26)</f>
        <v>215.55918205188294</v>
      </c>
      <c r="P3" s="106">
        <f>IF(SER_hh_fech!P3=0,0,SER_hh_fech!P3/SER_summary!P$26)</f>
        <v>235.55135050897582</v>
      </c>
      <c r="Q3" s="106">
        <f>IF(SER_hh_fech!Q3=0,0,SER_hh_fech!Q3/SER_summary!Q$26)</f>
        <v>241.91795088885516</v>
      </c>
    </row>
    <row r="4" spans="1:17" ht="12.95" customHeight="1" x14ac:dyDescent="0.25">
      <c r="A4" s="90" t="s">
        <v>44</v>
      </c>
      <c r="B4" s="101">
        <f>IF(SER_hh_fech!B4=0,0,SER_hh_fech!B4/SER_summary!B$26)</f>
        <v>73.575758169969149</v>
      </c>
      <c r="C4" s="101">
        <f>IF(SER_hh_fech!C4=0,0,SER_hh_fech!C4/SER_summary!C$26)</f>
        <v>75.27310839896586</v>
      </c>
      <c r="D4" s="101">
        <f>IF(SER_hh_fech!D4=0,0,SER_hh_fech!D4/SER_summary!D$26)</f>
        <v>85.539566397816927</v>
      </c>
      <c r="E4" s="101">
        <f>IF(SER_hh_fech!E4=0,0,SER_hh_fech!E4/SER_summary!E$26)</f>
        <v>104.8381674655114</v>
      </c>
      <c r="F4" s="101">
        <f>IF(SER_hh_fech!F4=0,0,SER_hh_fech!F4/SER_summary!F$26)</f>
        <v>105.9092442085407</v>
      </c>
      <c r="G4" s="101">
        <f>IF(SER_hh_fech!G4=0,0,SER_hh_fech!G4/SER_summary!G$26)</f>
        <v>77.799751265149254</v>
      </c>
      <c r="H4" s="101">
        <f>IF(SER_hh_fech!H4=0,0,SER_hh_fech!H4/SER_summary!H$26)</f>
        <v>43.741286166368845</v>
      </c>
      <c r="I4" s="101">
        <f>IF(SER_hh_fech!I4=0,0,SER_hh_fech!I4/SER_summary!I$26)</f>
        <v>36.512180546949168</v>
      </c>
      <c r="J4" s="101">
        <f>IF(SER_hh_fech!J4=0,0,SER_hh_fech!J4/SER_summary!J$26)</f>
        <v>19.125683490090591</v>
      </c>
      <c r="K4" s="101">
        <f>IF(SER_hh_fech!K4=0,0,SER_hh_fech!K4/SER_summary!K$26)</f>
        <v>7.9519486386637332</v>
      </c>
      <c r="L4" s="101">
        <f>IF(SER_hh_fech!L4=0,0,SER_hh_fech!L4/SER_summary!L$26)</f>
        <v>95.068984842545134</v>
      </c>
      <c r="M4" s="101">
        <f>IF(SER_hh_fech!M4=0,0,SER_hh_fech!M4/SER_summary!M$26)</f>
        <v>77.465153592637719</v>
      </c>
      <c r="N4" s="101">
        <f>IF(SER_hh_fech!N4=0,0,SER_hh_fech!N4/SER_summary!N$26)</f>
        <v>107.37950687218387</v>
      </c>
      <c r="O4" s="101">
        <f>IF(SER_hh_fech!O4=0,0,SER_hh_fech!O4/SER_summary!O$26)</f>
        <v>123.69993386442218</v>
      </c>
      <c r="P4" s="101">
        <f>IF(SER_hh_fech!P4=0,0,SER_hh_fech!P4/SER_summary!P$26)</f>
        <v>144.94506426572133</v>
      </c>
      <c r="Q4" s="101">
        <f>IF(SER_hh_fech!Q4=0,0,SER_hh_fech!Q4/SER_summary!Q$26)</f>
        <v>152.95300368260951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69.489089821464333</v>
      </c>
      <c r="C6" s="100">
        <f>IF(SER_hh_fech!C6=0,0,SER_hh_fech!C6/SER_summary!C$26)</f>
        <v>70.501383030579902</v>
      </c>
      <c r="D6" s="100">
        <f>IF(SER_hh_fech!D6=0,0,SER_hh_fech!D6/SER_summary!D$26)</f>
        <v>79.827561844876641</v>
      </c>
      <c r="E6" s="100">
        <f>IF(SER_hh_fech!E6=0,0,SER_hh_fech!E6/SER_summary!E$26)</f>
        <v>97.335611152688173</v>
      </c>
      <c r="F6" s="100">
        <f>IF(SER_hh_fech!F6=0,0,SER_hh_fech!F6/SER_summary!F$26)</f>
        <v>98.904218926804333</v>
      </c>
      <c r="G6" s="100">
        <f>IF(SER_hh_fech!G6=0,0,SER_hh_fech!G6/SER_summary!G$26)</f>
        <v>66.695347846934283</v>
      </c>
      <c r="H6" s="100">
        <f>IF(SER_hh_fech!H6=0,0,SER_hh_fech!H6/SER_summary!H$26)</f>
        <v>38.1932689886304</v>
      </c>
      <c r="I6" s="100">
        <f>IF(SER_hh_fech!I6=0,0,SER_hh_fech!I6/SER_summary!I$26)</f>
        <v>32.346336442511202</v>
      </c>
      <c r="J6" s="100">
        <f>IF(SER_hh_fech!J6=0,0,SER_hh_fech!J6/SER_summary!J$26)</f>
        <v>17.012670718328586</v>
      </c>
      <c r="K6" s="100">
        <f>IF(SER_hh_fech!K6=0,0,SER_hh_fech!K6/SER_summary!K$26)</f>
        <v>7.3139264670222603</v>
      </c>
      <c r="L6" s="100">
        <f>IF(SER_hh_fech!L6=0,0,SER_hh_fech!L6/SER_summary!L$26)</f>
        <v>88.123117991837859</v>
      </c>
      <c r="M6" s="100">
        <f>IF(SER_hh_fech!M6=0,0,SER_hh_fech!M6/SER_summary!M$26)</f>
        <v>70.214592747953944</v>
      </c>
      <c r="N6" s="100">
        <f>IF(SER_hh_fech!N6=0,0,SER_hh_fech!N6/SER_summary!N$26)</f>
        <v>98.827084676074932</v>
      </c>
      <c r="O6" s="100">
        <f>IF(SER_hh_fech!O6=0,0,SER_hh_fech!O6/SER_summary!O$26)</f>
        <v>115.50558653269118</v>
      </c>
      <c r="P6" s="100">
        <f>IF(SER_hh_fech!P6=0,0,SER_hh_fech!P6/SER_summary!P$26)</f>
        <v>137.18621959798386</v>
      </c>
      <c r="Q6" s="100">
        <f>IF(SER_hh_fech!Q6=0,0,SER_hh_fech!Q6/SER_summary!Q$26)</f>
        <v>145.69531680431263</v>
      </c>
    </row>
    <row r="7" spans="1:17" ht="12" customHeight="1" x14ac:dyDescent="0.25">
      <c r="A7" s="88" t="s">
        <v>99</v>
      </c>
      <c r="B7" s="100">
        <f>IF(SER_hh_fech!B7=0,0,SER_hh_fech!B7/SER_summary!B$26)</f>
        <v>70.457589836633119</v>
      </c>
      <c r="C7" s="100">
        <f>IF(SER_hh_fech!C7=0,0,SER_hh_fech!C7/SER_summary!C$26)</f>
        <v>71.483991821542148</v>
      </c>
      <c r="D7" s="100">
        <f>IF(SER_hh_fech!D7=0,0,SER_hh_fech!D7/SER_summary!D$26)</f>
        <v>82.643248327472307</v>
      </c>
      <c r="E7" s="100">
        <f>IF(SER_hh_fech!E7=0,0,SER_hh_fech!E7/SER_summary!E$26)</f>
        <v>99.523426987399432</v>
      </c>
      <c r="F7" s="100">
        <f>IF(SER_hh_fech!F7=0,0,SER_hh_fech!F7/SER_summary!F$26)</f>
        <v>105.59087531290217</v>
      </c>
      <c r="G7" s="100">
        <f>IF(SER_hh_fech!G7=0,0,SER_hh_fech!G7/SER_summary!G$26)</f>
        <v>67.624910251153366</v>
      </c>
      <c r="H7" s="100">
        <f>IF(SER_hh_fech!H7=0,0,SER_hh_fech!H7/SER_summary!H$26)</f>
        <v>38.725585380885235</v>
      </c>
      <c r="I7" s="100">
        <f>IF(SER_hh_fech!I7=0,0,SER_hh_fech!I7/SER_summary!I$26)</f>
        <v>34.908452858525081</v>
      </c>
      <c r="J7" s="100">
        <f>IF(SER_hh_fech!J7=0,0,SER_hh_fech!J7/SER_summary!J$26)</f>
        <v>16.479818311245769</v>
      </c>
      <c r="K7" s="100">
        <f>IF(SER_hh_fech!K7=0,0,SER_hh_fech!K7/SER_summary!K$26)</f>
        <v>7.4158638778079506</v>
      </c>
      <c r="L7" s="100">
        <f>IF(SER_hh_fech!L7=0,0,SER_hh_fech!L7/SER_summary!L$26)</f>
        <v>89.351328655282927</v>
      </c>
      <c r="M7" s="100">
        <f>IF(SER_hh_fech!M7=0,0,SER_hh_fech!M7/SER_summary!M$26)</f>
        <v>53.199076386669333</v>
      </c>
      <c r="N7" s="100">
        <f>IF(SER_hh_fech!N7=0,0,SER_hh_fech!N7/SER_summary!N$26)</f>
        <v>100.20475235798389</v>
      </c>
      <c r="O7" s="100">
        <f>IF(SER_hh_fech!O7=0,0,SER_hh_fech!O7/SER_summary!O$26)</f>
        <v>117.1190339725116</v>
      </c>
      <c r="P7" s="100">
        <f>IF(SER_hh_fech!P7=0,0,SER_hh_fech!P7/SER_summary!P$26)</f>
        <v>139.10506635800175</v>
      </c>
      <c r="Q7" s="100">
        <f>IF(SER_hh_fech!Q7=0,0,SER_hh_fech!Q7/SER_summary!Q$26)</f>
        <v>147.73729427911448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0</v>
      </c>
      <c r="C9" s="100">
        <f>IF(SER_hh_fech!C9=0,0,SER_hh_fech!C9/SER_summary!C$26)</f>
        <v>0</v>
      </c>
      <c r="D9" s="100">
        <f>IF(SER_hh_fech!D9=0,0,SER_hh_fech!D9/SER_summary!D$26)</f>
        <v>0</v>
      </c>
      <c r="E9" s="100">
        <f>IF(SER_hh_fech!E9=0,0,SER_hh_fech!E9/SER_summary!E$26)</f>
        <v>0</v>
      </c>
      <c r="F9" s="100">
        <f>IF(SER_hh_fech!F9=0,0,SER_hh_fech!F9/SER_summary!F$26)</f>
        <v>0</v>
      </c>
      <c r="G9" s="100">
        <f>IF(SER_hh_fech!G9=0,0,SER_hh_fech!G9/SER_summary!G$26)</f>
        <v>0</v>
      </c>
      <c r="H9" s="100">
        <f>IF(SER_hh_fech!H9=0,0,SER_hh_fech!H9/SER_summary!H$26)</f>
        <v>0</v>
      </c>
      <c r="I9" s="100">
        <f>IF(SER_hh_fech!I9=0,0,SER_hh_fech!I9/SER_summary!I$26)</f>
        <v>0</v>
      </c>
      <c r="J9" s="100">
        <f>IF(SER_hh_fech!J9=0,0,SER_hh_fech!J9/SER_summary!J$26)</f>
        <v>0</v>
      </c>
      <c r="K9" s="100">
        <f>IF(SER_hh_fech!K9=0,0,SER_hh_fech!K9/SER_summary!K$26)</f>
        <v>0</v>
      </c>
      <c r="L9" s="100">
        <f>IF(SER_hh_fech!L9=0,0,SER_hh_fech!L9/SER_summary!L$26)</f>
        <v>92.905471369515496</v>
      </c>
      <c r="M9" s="100">
        <f>IF(SER_hh_fech!M9=0,0,SER_hh_fech!M9/SER_summary!M$26)</f>
        <v>76.099729241447591</v>
      </c>
      <c r="N9" s="100">
        <f>IF(SER_hh_fech!N9=0,0,SER_hh_fech!N9/SER_summary!N$26)</f>
        <v>106.7195665627255</v>
      </c>
      <c r="O9" s="100">
        <f>IF(SER_hh_fech!O9=0,0,SER_hh_fech!O9/SER_summary!O$26)</f>
        <v>124.58179100030115</v>
      </c>
      <c r="P9" s="100">
        <f>IF(SER_hh_fech!P9=0,0,SER_hh_fech!P9/SER_summary!P$26)</f>
        <v>147.45771874090022</v>
      </c>
      <c r="Q9" s="100">
        <f>IF(SER_hh_fech!Q9=0,0,SER_hh_fech!Q9/SER_summary!Q$26)</f>
        <v>156.13484241903592</v>
      </c>
    </row>
    <row r="10" spans="1:17" ht="12" customHeight="1" x14ac:dyDescent="0.25">
      <c r="A10" s="88" t="s">
        <v>34</v>
      </c>
      <c r="B10" s="100">
        <f>IF(SER_hh_fech!B10=0,0,SER_hh_fech!B10/SER_summary!B$26)</f>
        <v>0</v>
      </c>
      <c r="C10" s="100">
        <f>IF(SER_hh_fech!C10=0,0,SER_hh_fech!C10/SER_summary!C$26)</f>
        <v>0</v>
      </c>
      <c r="D10" s="100">
        <f>IF(SER_hh_fech!D10=0,0,SER_hh_fech!D10/SER_summary!D$26)</f>
        <v>0</v>
      </c>
      <c r="E10" s="100">
        <f>IF(SER_hh_fech!E10=0,0,SER_hh_fech!E10/SER_summary!E$26)</f>
        <v>0</v>
      </c>
      <c r="F10" s="100">
        <f>IF(SER_hh_fech!F10=0,0,SER_hh_fech!F10/SER_summary!F$26)</f>
        <v>0</v>
      </c>
      <c r="G10" s="100">
        <f>IF(SER_hh_fech!G10=0,0,SER_hh_fech!G10/SER_summary!G$26)</f>
        <v>0</v>
      </c>
      <c r="H10" s="100">
        <f>IF(SER_hh_fech!H10=0,0,SER_hh_fech!H10/SER_summary!H$26)</f>
        <v>0</v>
      </c>
      <c r="I10" s="100">
        <f>IF(SER_hh_fech!I10=0,0,SER_hh_fech!I10/SER_summary!I$26)</f>
        <v>0</v>
      </c>
      <c r="J10" s="100">
        <f>IF(SER_hh_fech!J10=0,0,SER_hh_fech!J10/SER_summary!J$26)</f>
        <v>0</v>
      </c>
      <c r="K10" s="100">
        <f>IF(SER_hh_fech!K10=0,0,SER_hh_fech!K10/SER_summary!K$26)</f>
        <v>0</v>
      </c>
      <c r="L10" s="100">
        <f>IF(SER_hh_fech!L10=0,0,SER_hh_fech!L10/SER_summary!L$26)</f>
        <v>0</v>
      </c>
      <c r="M10" s="100">
        <f>IF(SER_hh_fech!M10=0,0,SER_hh_fech!M10/SER_summary!M$26)</f>
        <v>0</v>
      </c>
      <c r="N10" s="100">
        <f>IF(SER_hh_fech!N10=0,0,SER_hh_fech!N10/SER_summary!N$26)</f>
        <v>0</v>
      </c>
      <c r="O10" s="100">
        <f>IF(SER_hh_fech!O10=0,0,SER_hh_fech!O10/SER_summary!O$26)</f>
        <v>0</v>
      </c>
      <c r="P10" s="100">
        <f>IF(SER_hh_fech!P10=0,0,SER_hh_fech!P10/SER_summary!P$26)</f>
        <v>0</v>
      </c>
      <c r="Q10" s="100">
        <f>IF(SER_hh_fech!Q10=0,0,SER_hh_fech!Q10/SER_summary!Q$26)</f>
        <v>0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0</v>
      </c>
      <c r="C12" s="100">
        <f>IF(SER_hh_fech!C12=0,0,SER_hh_fech!C12/SER_summary!C$26)</f>
        <v>0</v>
      </c>
      <c r="D12" s="100">
        <f>IF(SER_hh_fech!D12=0,0,SER_hh_fech!D12/SER_summary!D$26)</f>
        <v>0</v>
      </c>
      <c r="E12" s="100">
        <f>IF(SER_hh_fech!E12=0,0,SER_hh_fech!E12/SER_summary!E$26)</f>
        <v>0</v>
      </c>
      <c r="F12" s="100">
        <f>IF(SER_hh_fech!F12=0,0,SER_hh_fech!F12/SER_summary!F$26)</f>
        <v>0</v>
      </c>
      <c r="G12" s="100">
        <f>IF(SER_hh_fech!G12=0,0,SER_hh_fech!G12/SER_summary!G$26)</f>
        <v>0</v>
      </c>
      <c r="H12" s="100">
        <f>IF(SER_hh_fech!H12=0,0,SER_hh_fech!H12/SER_summary!H$26)</f>
        <v>0</v>
      </c>
      <c r="I12" s="100">
        <f>IF(SER_hh_fech!I12=0,0,SER_hh_fech!I12/SER_summary!I$26)</f>
        <v>0</v>
      </c>
      <c r="J12" s="100">
        <f>IF(SER_hh_fech!J12=0,0,SER_hh_fech!J12/SER_summary!J$26)</f>
        <v>0</v>
      </c>
      <c r="K12" s="100">
        <f>IF(SER_hh_fech!K12=0,0,SER_hh_fech!K12/SER_summary!K$26)</f>
        <v>0</v>
      </c>
      <c r="L12" s="100">
        <f>IF(SER_hh_fech!L12=0,0,SER_hh_fech!L12/SER_summary!L$26)</f>
        <v>0</v>
      </c>
      <c r="M12" s="100">
        <f>IF(SER_hh_fech!M12=0,0,SER_hh_fech!M12/SER_summary!M$26)</f>
        <v>65.000390914169998</v>
      </c>
      <c r="N12" s="100">
        <f>IF(SER_hh_fech!N12=0,0,SER_hh_fech!N12/SER_summary!N$26)</f>
        <v>91.511639363871183</v>
      </c>
      <c r="O12" s="100">
        <f>IF(SER_hh_fech!O12=0,0,SER_hh_fech!O12/SER_summary!O$26)</f>
        <v>107.39484932189467</v>
      </c>
      <c r="P12" s="100">
        <f>IF(SER_hh_fech!P12=0,0,SER_hh_fech!P12/SER_summary!P$26)</f>
        <v>127.9800728913264</v>
      </c>
      <c r="Q12" s="100">
        <f>IF(SER_hh_fech!Q12=0,0,SER_hh_fech!Q12/SER_summary!Q$26)</f>
        <v>136.28846990968913</v>
      </c>
    </row>
    <row r="13" spans="1:17" ht="12" customHeight="1" x14ac:dyDescent="0.25">
      <c r="A13" s="88" t="s">
        <v>105</v>
      </c>
      <c r="B13" s="100">
        <f>IF(SER_hh_fech!B13=0,0,SER_hh_fech!B13/SER_summary!B$26)</f>
        <v>53.287878236246698</v>
      </c>
      <c r="C13" s="100">
        <f>IF(SER_hh_fech!C13=0,0,SER_hh_fech!C13/SER_summary!C$26)</f>
        <v>53.591071205355647</v>
      </c>
      <c r="D13" s="100">
        <f>IF(SER_hh_fech!D13=0,0,SER_hh_fech!D13/SER_summary!D$26)</f>
        <v>60.377164282602671</v>
      </c>
      <c r="E13" s="100">
        <f>IF(SER_hh_fech!E13=0,0,SER_hh_fech!E13/SER_summary!E$26)</f>
        <v>73.36853024269827</v>
      </c>
      <c r="F13" s="100">
        <f>IF(SER_hh_fech!F13=0,0,SER_hh_fech!F13/SER_summary!F$26)</f>
        <v>74.371902522712205</v>
      </c>
      <c r="G13" s="100">
        <f>IF(SER_hh_fech!G13=0,0,SER_hh_fech!G13/SER_summary!G$26)</f>
        <v>49.764014255571865</v>
      </c>
      <c r="H13" s="100">
        <f>IF(SER_hh_fech!H13=0,0,SER_hh_fech!H13/SER_summary!H$26)</f>
        <v>28.3245227018331</v>
      </c>
      <c r="I13" s="100">
        <f>IF(SER_hh_fech!I13=0,0,SER_hh_fech!I13/SER_summary!I$26)</f>
        <v>23.777718889381219</v>
      </c>
      <c r="J13" s="100">
        <f>IF(SER_hh_fech!J13=0,0,SER_hh_fech!J13/SER_summary!J$26)</f>
        <v>12.392438167162739</v>
      </c>
      <c r="K13" s="100">
        <f>IF(SER_hh_fech!K13=0,0,SER_hh_fech!K13/SER_summary!K$26)</f>
        <v>5.3207075211376287</v>
      </c>
      <c r="L13" s="100">
        <f>IF(SER_hh_fech!L13=0,0,SER_hh_fech!L13/SER_summary!L$26)</f>
        <v>63.599963964575601</v>
      </c>
      <c r="M13" s="100">
        <f>IF(SER_hh_fech!M13=0,0,SER_hh_fech!M13/SER_summary!M$26)</f>
        <v>46.364330443048758</v>
      </c>
      <c r="N13" s="100">
        <f>IF(SER_hh_fech!N13=0,0,SER_hh_fech!N13/SER_summary!N$26)</f>
        <v>68.718356303182702</v>
      </c>
      <c r="O13" s="100">
        <f>IF(SER_hh_fech!O13=0,0,SER_hh_fech!O13/SER_summary!O$26)</f>
        <v>78.014525621706227</v>
      </c>
      <c r="P13" s="100">
        <f>IF(SER_hh_fech!P13=0,0,SER_hh_fech!P13/SER_summary!P$26)</f>
        <v>89.430696984436153</v>
      </c>
      <c r="Q13" s="100">
        <f>IF(SER_hh_fech!Q13=0,0,SER_hh_fech!Q13/SER_summary!Q$26)</f>
        <v>91.498827251230054</v>
      </c>
    </row>
    <row r="14" spans="1:17" ht="12" customHeight="1" x14ac:dyDescent="0.25">
      <c r="A14" s="51" t="s">
        <v>104</v>
      </c>
      <c r="B14" s="22">
        <f>IF(SER_hh_fech!B14=0,0,SER_hh_fech!B14/SER_summary!B$26)</f>
        <v>88.345692865356426</v>
      </c>
      <c r="C14" s="22">
        <f>IF(SER_hh_fech!C14=0,0,SER_hh_fech!C14/SER_summary!C$26)</f>
        <v>88.848354893089606</v>
      </c>
      <c r="D14" s="22">
        <f>IF(SER_hh_fech!D14=0,0,SER_hh_fech!D14/SER_summary!D$26)</f>
        <v>93.778609018623484</v>
      </c>
      <c r="E14" s="22">
        <f>IF(SER_hh_fech!E14=0,0,SER_hh_fech!E14/SER_summary!E$26)</f>
        <v>118.88604786058426</v>
      </c>
      <c r="F14" s="22">
        <f>IF(SER_hh_fech!F14=0,0,SER_hh_fech!F14/SER_summary!F$26)</f>
        <v>106.28351649613786</v>
      </c>
      <c r="G14" s="22">
        <f>IF(SER_hh_fech!G14=0,0,SER_hh_fech!G14/SER_summary!G$26)</f>
        <v>82.503497318448126</v>
      </c>
      <c r="H14" s="22">
        <f>IF(SER_hh_fech!H14=0,0,SER_hh_fech!H14/SER_summary!H$26)</f>
        <v>46.959077110933841</v>
      </c>
      <c r="I14" s="22">
        <f>IF(SER_hh_fech!I14=0,0,SER_hh_fech!I14/SER_summary!I$26)</f>
        <v>38.598208497765377</v>
      </c>
      <c r="J14" s="22">
        <f>IF(SER_hh_fech!J14=0,0,SER_hh_fech!J14/SER_summary!J$26)</f>
        <v>20.826432725761759</v>
      </c>
      <c r="K14" s="22">
        <f>IF(SER_hh_fech!K14=0,0,SER_hh_fech!K14/SER_summary!K$26)</f>
        <v>8.8211729955702811</v>
      </c>
      <c r="L14" s="22">
        <f>IF(SER_hh_fech!L14=0,0,SER_hh_fech!L14/SER_summary!L$26)</f>
        <v>105.44204552021743</v>
      </c>
      <c r="M14" s="22">
        <f>IF(SER_hh_fech!M14=0,0,SER_hh_fech!M14/SER_summary!M$26)</f>
        <v>105.98411399268026</v>
      </c>
      <c r="N14" s="22">
        <f>IF(SER_hh_fech!N14=0,0,SER_hh_fech!N14/SER_summary!N$26)</f>
        <v>117.3485617904627</v>
      </c>
      <c r="O14" s="22">
        <f>IF(SER_hh_fech!O14=0,0,SER_hh_fech!O14/SER_summary!O$26)</f>
        <v>136.36026415203699</v>
      </c>
      <c r="P14" s="22">
        <f>IF(SER_hh_fech!P14=0,0,SER_hh_fech!P14/SER_summary!P$26)</f>
        <v>160.56594181004257</v>
      </c>
      <c r="Q14" s="22">
        <f>IF(SER_hh_fech!Q14=0,0,SER_hh_fech!Q14/SER_summary!Q$26)</f>
        <v>168.80291119499194</v>
      </c>
    </row>
    <row r="15" spans="1:17" ht="12" customHeight="1" x14ac:dyDescent="0.25">
      <c r="A15" s="105" t="s">
        <v>108</v>
      </c>
      <c r="B15" s="104">
        <f>IF(SER_hh_fech!B15=0,0,SER_hh_fech!B15/SER_summary!B$26)</f>
        <v>0.99331217921604131</v>
      </c>
      <c r="C15" s="104">
        <f>IF(SER_hh_fech!C15=0,0,SER_hh_fech!C15/SER_summary!C$26)</f>
        <v>1.012846643315418</v>
      </c>
      <c r="D15" s="104">
        <f>IF(SER_hh_fech!D15=0,0,SER_hh_fech!D15/SER_summary!D$26)</f>
        <v>1.1729930110275706</v>
      </c>
      <c r="E15" s="104">
        <f>IF(SER_hh_fech!E15=0,0,SER_hh_fech!E15/SER_summary!E$26)</f>
        <v>1.4226284531638127</v>
      </c>
      <c r="F15" s="104">
        <f>IF(SER_hh_fech!F15=0,0,SER_hh_fech!F15/SER_summary!F$26)</f>
        <v>1.5073730780831758</v>
      </c>
      <c r="G15" s="104">
        <f>IF(SER_hh_fech!G15=0,0,SER_hh_fech!G15/SER_summary!G$26)</f>
        <v>0.97757317406480004</v>
      </c>
      <c r="H15" s="104">
        <f>IF(SER_hh_fech!H15=0,0,SER_hh_fech!H15/SER_summary!H$26)</f>
        <v>0.56262300278622157</v>
      </c>
      <c r="I15" s="104">
        <f>IF(SER_hh_fech!I15=0,0,SER_hh_fech!I15/SER_summary!I$26)</f>
        <v>0.49344731565447181</v>
      </c>
      <c r="J15" s="104">
        <f>IF(SER_hh_fech!J15=0,0,SER_hh_fech!J15/SER_summary!J$26)</f>
        <v>0.24795210086680514</v>
      </c>
      <c r="K15" s="104">
        <f>IF(SER_hh_fech!K15=0,0,SER_hh_fech!K15/SER_summary!K$26)</f>
        <v>0.10937347236269021</v>
      </c>
      <c r="L15" s="104">
        <f>IF(SER_hh_fech!L15=0,0,SER_hh_fech!L15/SER_summary!L$26)</f>
        <v>1.3244274850250233</v>
      </c>
      <c r="M15" s="104">
        <f>IF(SER_hh_fech!M15=0,0,SER_hh_fech!M15/SER_summary!M$26)</f>
        <v>0.84335847675072406</v>
      </c>
      <c r="N15" s="104">
        <f>IF(SER_hh_fech!N15=0,0,SER_hh_fech!N15/SER_summary!N$26)</f>
        <v>1.4831278800161447</v>
      </c>
      <c r="O15" s="104">
        <f>IF(SER_hh_fech!O15=0,0,SER_hh_fech!O15/SER_summary!O$26)</f>
        <v>1.7516973817398545</v>
      </c>
      <c r="P15" s="104">
        <f>IF(SER_hh_fech!P15=0,0,SER_hh_fech!P15/SER_summary!P$26)</f>
        <v>2.0883749080481899</v>
      </c>
      <c r="Q15" s="104">
        <f>IF(SER_hh_fech!Q15=0,0,SER_hh_fech!Q15/SER_summary!Q$26)</f>
        <v>2.2192066652795557</v>
      </c>
    </row>
    <row r="16" spans="1:17" ht="12.95" customHeight="1" x14ac:dyDescent="0.25">
      <c r="A16" s="90" t="s">
        <v>102</v>
      </c>
      <c r="B16" s="101">
        <f>IF(SER_hh_fech!B16=0,0,SER_hh_fech!B16/SER_summary!B$26)</f>
        <v>62.678742287611733</v>
      </c>
      <c r="C16" s="101">
        <f>IF(SER_hh_fech!C16=0,0,SER_hh_fech!C16/SER_summary!C$26)</f>
        <v>61.235814077205426</v>
      </c>
      <c r="D16" s="101">
        <f>IF(SER_hh_fech!D16=0,0,SER_hh_fech!D16/SER_summary!D$26)</f>
        <v>60.044224841335414</v>
      </c>
      <c r="E16" s="101">
        <f>IF(SER_hh_fech!E16=0,0,SER_hh_fech!E16/SER_summary!E$26)</f>
        <v>59.21393036396708</v>
      </c>
      <c r="F16" s="101">
        <f>IF(SER_hh_fech!F16=0,0,SER_hh_fech!F16/SER_summary!F$26)</f>
        <v>58.509772106343235</v>
      </c>
      <c r="G16" s="101">
        <f>IF(SER_hh_fech!G16=0,0,SER_hh_fech!G16/SER_summary!G$26)</f>
        <v>57.745385437815408</v>
      </c>
      <c r="H16" s="101">
        <f>IF(SER_hh_fech!H16=0,0,SER_hh_fech!H16/SER_summary!H$26)</f>
        <v>56.953848814257192</v>
      </c>
      <c r="I16" s="101">
        <f>IF(SER_hh_fech!I16=0,0,SER_hh_fech!I16/SER_summary!I$26)</f>
        <v>56.253678499307206</v>
      </c>
      <c r="J16" s="101">
        <f>IF(SER_hh_fech!J16=0,0,SER_hh_fech!J16/SER_summary!J$26)</f>
        <v>55.523757122842035</v>
      </c>
      <c r="K16" s="101">
        <f>IF(SER_hh_fech!K16=0,0,SER_hh_fech!K16/SER_summary!K$26)</f>
        <v>53.969718452649396</v>
      </c>
      <c r="L16" s="101">
        <f>IF(SER_hh_fech!L16=0,0,SER_hh_fech!L16/SER_summary!L$26)</f>
        <v>53.109031169161</v>
      </c>
      <c r="M16" s="101">
        <f>IF(SER_hh_fech!M16=0,0,SER_hh_fech!M16/SER_summary!M$26)</f>
        <v>52.185952793588797</v>
      </c>
      <c r="N16" s="101">
        <f>IF(SER_hh_fech!N16=0,0,SER_hh_fech!N16/SER_summary!N$26)</f>
        <v>51.374253323018124</v>
      </c>
      <c r="O16" s="101">
        <f>IF(SER_hh_fech!O16=0,0,SER_hh_fech!O16/SER_summary!O$26)</f>
        <v>50.149239463762996</v>
      </c>
      <c r="P16" s="101">
        <f>IF(SER_hh_fech!P16=0,0,SER_hh_fech!P16/SER_summary!P$26)</f>
        <v>48.453328083772178</v>
      </c>
      <c r="Q16" s="101">
        <f>IF(SER_hh_fech!Q16=0,0,SER_hh_fech!Q16/SER_summary!Q$26)</f>
        <v>46.309434232436693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62.678742287611733</v>
      </c>
      <c r="C18" s="103">
        <f>IF(SER_hh_fech!C18=0,0,SER_hh_fech!C18/SER_summary!C$26)</f>
        <v>61.235814077205426</v>
      </c>
      <c r="D18" s="103">
        <f>IF(SER_hh_fech!D18=0,0,SER_hh_fech!D18/SER_summary!D$26)</f>
        <v>60.044224841335414</v>
      </c>
      <c r="E18" s="103">
        <f>IF(SER_hh_fech!E18=0,0,SER_hh_fech!E18/SER_summary!E$26)</f>
        <v>59.21393036396708</v>
      </c>
      <c r="F18" s="103">
        <f>IF(SER_hh_fech!F18=0,0,SER_hh_fech!F18/SER_summary!F$26)</f>
        <v>58.509772106343235</v>
      </c>
      <c r="G18" s="103">
        <f>IF(SER_hh_fech!G18=0,0,SER_hh_fech!G18/SER_summary!G$26)</f>
        <v>57.745385437815408</v>
      </c>
      <c r="H18" s="103">
        <f>IF(SER_hh_fech!H18=0,0,SER_hh_fech!H18/SER_summary!H$26)</f>
        <v>56.953848814257192</v>
      </c>
      <c r="I18" s="103">
        <f>IF(SER_hh_fech!I18=0,0,SER_hh_fech!I18/SER_summary!I$26)</f>
        <v>56.253678499307206</v>
      </c>
      <c r="J18" s="103">
        <f>IF(SER_hh_fech!J18=0,0,SER_hh_fech!J18/SER_summary!J$26)</f>
        <v>55.523757122842035</v>
      </c>
      <c r="K18" s="103">
        <f>IF(SER_hh_fech!K18=0,0,SER_hh_fech!K18/SER_summary!K$26)</f>
        <v>53.969718452649396</v>
      </c>
      <c r="L18" s="103">
        <f>IF(SER_hh_fech!L18=0,0,SER_hh_fech!L18/SER_summary!L$26)</f>
        <v>53.109031169161</v>
      </c>
      <c r="M18" s="103">
        <f>IF(SER_hh_fech!M18=0,0,SER_hh_fech!M18/SER_summary!M$26)</f>
        <v>52.185952793588797</v>
      </c>
      <c r="N18" s="103">
        <f>IF(SER_hh_fech!N18=0,0,SER_hh_fech!N18/SER_summary!N$26)</f>
        <v>51.374253323018124</v>
      </c>
      <c r="O18" s="103">
        <f>IF(SER_hh_fech!O18=0,0,SER_hh_fech!O18/SER_summary!O$26)</f>
        <v>50.149239463762996</v>
      </c>
      <c r="P18" s="103">
        <f>IF(SER_hh_fech!P18=0,0,SER_hh_fech!P18/SER_summary!P$26)</f>
        <v>48.453328083772178</v>
      </c>
      <c r="Q18" s="103">
        <f>IF(SER_hh_fech!Q18=0,0,SER_hh_fech!Q18/SER_summary!Q$26)</f>
        <v>46.309434232436693</v>
      </c>
    </row>
    <row r="19" spans="1:17" ht="12.95" customHeight="1" x14ac:dyDescent="0.25">
      <c r="A19" s="90" t="s">
        <v>47</v>
      </c>
      <c r="B19" s="101">
        <f>IF(SER_hh_fech!B19=0,0,SER_hh_fech!B19/SER_summary!B$26)</f>
        <v>33.40193301828559</v>
      </c>
      <c r="C19" s="101">
        <f>IF(SER_hh_fech!C19=0,0,SER_hh_fech!C19/SER_summary!C$26)</f>
        <v>32.946415791337323</v>
      </c>
      <c r="D19" s="101">
        <f>IF(SER_hh_fech!D19=0,0,SER_hh_fech!D19/SER_summary!D$26)</f>
        <v>32.931964921189653</v>
      </c>
      <c r="E19" s="101">
        <f>IF(SER_hh_fech!E19=0,0,SER_hh_fech!E19/SER_summary!E$26)</f>
        <v>32.846832707023189</v>
      </c>
      <c r="F19" s="101">
        <f>IF(SER_hh_fech!F19=0,0,SER_hh_fech!F19/SER_summary!F$26)</f>
        <v>32.779576696620609</v>
      </c>
      <c r="G19" s="101">
        <f>IF(SER_hh_fech!G19=0,0,SER_hh_fech!G19/SER_summary!G$26)</f>
        <v>32.80008220001038</v>
      </c>
      <c r="H19" s="101">
        <f>IF(SER_hh_fech!H19=0,0,SER_hh_fech!H19/SER_summary!H$26)</f>
        <v>33.164487625751896</v>
      </c>
      <c r="I19" s="101">
        <f>IF(SER_hh_fech!I19=0,0,SER_hh_fech!I19/SER_summary!I$26)</f>
        <v>32.688544388831609</v>
      </c>
      <c r="J19" s="101">
        <f>IF(SER_hh_fech!J19=0,0,SER_hh_fech!J19/SER_summary!J$26)</f>
        <v>32.615638531252657</v>
      </c>
      <c r="K19" s="101">
        <f>IF(SER_hh_fech!K19=0,0,SER_hh_fech!K19/SER_summary!K$26)</f>
        <v>31.999204173684166</v>
      </c>
      <c r="L19" s="101">
        <f>IF(SER_hh_fech!L19=0,0,SER_hh_fech!L19/SER_summary!L$26)</f>
        <v>32.64173891638724</v>
      </c>
      <c r="M19" s="101">
        <f>IF(SER_hh_fech!M19=0,0,SER_hh_fech!M19/SER_summary!M$26)</f>
        <v>32.61495972383517</v>
      </c>
      <c r="N19" s="101">
        <f>IF(SER_hh_fech!N19=0,0,SER_hh_fech!N19/SER_summary!N$26)</f>
        <v>27.153109085068355</v>
      </c>
      <c r="O19" s="101">
        <f>IF(SER_hh_fech!O19=0,0,SER_hh_fech!O19/SER_summary!O$26)</f>
        <v>27.486725985439758</v>
      </c>
      <c r="P19" s="101">
        <f>IF(SER_hh_fech!P19=0,0,SER_hh_fech!P19/SER_summary!P$26)</f>
        <v>27.488261970332164</v>
      </c>
      <c r="Q19" s="101">
        <f>IF(SER_hh_fech!Q19=0,0,SER_hh_fech!Q19/SER_summary!Q$26)</f>
        <v>27.529263347919585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41.230030135945483</v>
      </c>
      <c r="C21" s="100">
        <f>IF(SER_hh_fech!C21=0,0,SER_hh_fech!C21/SER_summary!C$26)</f>
        <v>40.701150880476511</v>
      </c>
      <c r="D21" s="100">
        <f>IF(SER_hh_fech!D21=0,0,SER_hh_fech!D21/SER_summary!D$26)</f>
        <v>40.717743958162629</v>
      </c>
      <c r="E21" s="100">
        <f>IF(SER_hh_fech!E21=0,0,SER_hh_fech!E21/SER_summary!E$26)</f>
        <v>40.807878948366714</v>
      </c>
      <c r="F21" s="100">
        <f>IF(SER_hh_fech!F21=0,0,SER_hh_fech!F21/SER_summary!F$26)</f>
        <v>40.805612477204022</v>
      </c>
      <c r="G21" s="100">
        <f>IF(SER_hh_fech!G21=0,0,SER_hh_fech!G21/SER_summary!G$26)</f>
        <v>34.551599689505728</v>
      </c>
      <c r="H21" s="100">
        <f>IF(SER_hh_fech!H21=0,0,SER_hh_fech!H21/SER_summary!H$26)</f>
        <v>47.572150734894457</v>
      </c>
      <c r="I21" s="100">
        <f>IF(SER_hh_fech!I21=0,0,SER_hh_fech!I21/SER_summary!I$26)</f>
        <v>41.044785657547386</v>
      </c>
      <c r="J21" s="100">
        <f>IF(SER_hh_fech!J21=0,0,SER_hh_fech!J21/SER_summary!J$26)</f>
        <v>39.759231884259052</v>
      </c>
      <c r="K21" s="100">
        <f>IF(SER_hh_fech!K21=0,0,SER_hh_fech!K21/SER_summary!K$26)</f>
        <v>39.664285030799682</v>
      </c>
      <c r="L21" s="100">
        <f>IF(SER_hh_fech!L21=0,0,SER_hh_fech!L21/SER_summary!L$26)</f>
        <v>40.938192115816157</v>
      </c>
      <c r="M21" s="100">
        <f>IF(SER_hh_fech!M21=0,0,SER_hh_fech!M21/SER_summary!M$26)</f>
        <v>40.880936418764435</v>
      </c>
      <c r="N21" s="100">
        <f>IF(SER_hh_fech!N21=0,0,SER_hh_fech!N21/SER_summary!N$26)</f>
        <v>33.863939048185536</v>
      </c>
      <c r="O21" s="100">
        <f>IF(SER_hh_fech!O21=0,0,SER_hh_fech!O21/SER_summary!O$26)</f>
        <v>34.392411570167148</v>
      </c>
      <c r="P21" s="100">
        <f>IF(SER_hh_fech!P21=0,0,SER_hh_fech!P21/SER_summary!P$26)</f>
        <v>34.459213701567506</v>
      </c>
      <c r="Q21" s="100">
        <f>IF(SER_hh_fech!Q21=0,0,SER_hh_fech!Q21/SER_summary!Q$26)</f>
        <v>34.571428676160977</v>
      </c>
    </row>
    <row r="22" spans="1:17" ht="12" customHeight="1" x14ac:dyDescent="0.25">
      <c r="A22" s="88" t="s">
        <v>99</v>
      </c>
      <c r="B22" s="100">
        <f>IF(SER_hh_fech!B22=0,0,SER_hh_fech!B22/SER_summary!B$26)</f>
        <v>0</v>
      </c>
      <c r="C22" s="100">
        <f>IF(SER_hh_fech!C22=0,0,SER_hh_fech!C22/SER_summary!C$26)</f>
        <v>0</v>
      </c>
      <c r="D22" s="100">
        <f>IF(SER_hh_fech!D22=0,0,SER_hh_fech!D22/SER_summary!D$26)</f>
        <v>0</v>
      </c>
      <c r="E22" s="100">
        <f>IF(SER_hh_fech!E22=0,0,SER_hh_fech!E22/SER_summary!E$26)</f>
        <v>0</v>
      </c>
      <c r="F22" s="100">
        <f>IF(SER_hh_fech!F22=0,0,SER_hh_fech!F22/SER_summary!F$26)</f>
        <v>0</v>
      </c>
      <c r="G22" s="100">
        <f>IF(SER_hh_fech!G22=0,0,SER_hh_fech!G22/SER_summary!G$26)</f>
        <v>0</v>
      </c>
      <c r="H22" s="100">
        <f>IF(SER_hh_fech!H22=0,0,SER_hh_fech!H22/SER_summary!H$26)</f>
        <v>0</v>
      </c>
      <c r="I22" s="100">
        <f>IF(SER_hh_fech!I22=0,0,SER_hh_fech!I22/SER_summary!I$26)</f>
        <v>0</v>
      </c>
      <c r="J22" s="100">
        <f>IF(SER_hh_fech!J22=0,0,SER_hh_fech!J22/SER_summary!J$26)</f>
        <v>0</v>
      </c>
      <c r="K22" s="100">
        <f>IF(SER_hh_fech!K22=0,0,SER_hh_fech!K22/SER_summary!K$26)</f>
        <v>0</v>
      </c>
      <c r="L22" s="100">
        <f>IF(SER_hh_fech!L22=0,0,SER_hh_fech!L22/SER_summary!L$26)</f>
        <v>0</v>
      </c>
      <c r="M22" s="100">
        <f>IF(SER_hh_fech!M22=0,0,SER_hh_fech!M22/SER_summary!M$26)</f>
        <v>0</v>
      </c>
      <c r="N22" s="100">
        <f>IF(SER_hh_fech!N22=0,0,SER_hh_fech!N22/SER_summary!N$26)</f>
        <v>0</v>
      </c>
      <c r="O22" s="100">
        <f>IF(SER_hh_fech!O22=0,0,SER_hh_fech!O22/SER_summary!O$26)</f>
        <v>0</v>
      </c>
      <c r="P22" s="100">
        <f>IF(SER_hh_fech!P22=0,0,SER_hh_fech!P22/SER_summary!P$26)</f>
        <v>0</v>
      </c>
      <c r="Q22" s="100">
        <f>IF(SER_hh_fech!Q22=0,0,SER_hh_fech!Q22/SER_summary!Q$26)</f>
        <v>0</v>
      </c>
    </row>
    <row r="23" spans="1:17" ht="12" customHeight="1" x14ac:dyDescent="0.25">
      <c r="A23" s="88" t="s">
        <v>98</v>
      </c>
      <c r="B23" s="100">
        <f>IF(SER_hh_fech!B23=0,0,SER_hh_fech!B23/SER_summary!B$26)</f>
        <v>0</v>
      </c>
      <c r="C23" s="100">
        <f>IF(SER_hh_fech!C23=0,0,SER_hh_fech!C23/SER_summary!C$26)</f>
        <v>0</v>
      </c>
      <c r="D23" s="100">
        <f>IF(SER_hh_fech!D23=0,0,SER_hh_fech!D23/SER_summary!D$26)</f>
        <v>0</v>
      </c>
      <c r="E23" s="100">
        <f>IF(SER_hh_fech!E23=0,0,SER_hh_fech!E23/SER_summary!E$26)</f>
        <v>0</v>
      </c>
      <c r="F23" s="100">
        <f>IF(SER_hh_fech!F23=0,0,SER_hh_fech!F23/SER_summary!F$26)</f>
        <v>0</v>
      </c>
      <c r="G23" s="100">
        <f>IF(SER_hh_fech!G23=0,0,SER_hh_fech!G23/SER_summary!G$26)</f>
        <v>0</v>
      </c>
      <c r="H23" s="100">
        <f>IF(SER_hh_fech!H23=0,0,SER_hh_fech!H23/SER_summary!H$26)</f>
        <v>0</v>
      </c>
      <c r="I23" s="100">
        <f>IF(SER_hh_fech!I23=0,0,SER_hh_fech!I23/SER_summary!I$26)</f>
        <v>0</v>
      </c>
      <c r="J23" s="100">
        <f>IF(SER_hh_fech!J23=0,0,SER_hh_fech!J23/SER_summary!J$26)</f>
        <v>0</v>
      </c>
      <c r="K23" s="100">
        <f>IF(SER_hh_fech!K23=0,0,SER_hh_fech!K23/SER_summary!K$26)</f>
        <v>0</v>
      </c>
      <c r="L23" s="100">
        <f>IF(SER_hh_fech!L23=0,0,SER_hh_fech!L23/SER_summary!L$26)</f>
        <v>0</v>
      </c>
      <c r="M23" s="100">
        <f>IF(SER_hh_fech!M23=0,0,SER_hh_fech!M23/SER_summary!M$26)</f>
        <v>0</v>
      </c>
      <c r="N23" s="100">
        <f>IF(SER_hh_fech!N23=0,0,SER_hh_fech!N23/SER_summary!N$26)</f>
        <v>0</v>
      </c>
      <c r="O23" s="100">
        <f>IF(SER_hh_fech!O23=0,0,SER_hh_fech!O23/SER_summary!O$26)</f>
        <v>0</v>
      </c>
      <c r="P23" s="100">
        <f>IF(SER_hh_fech!P23=0,0,SER_hh_fech!P23/SER_summary!P$26)</f>
        <v>0</v>
      </c>
      <c r="Q23" s="100">
        <f>IF(SER_hh_fech!Q23=0,0,SER_hh_fech!Q23/SER_summary!Q$26)</f>
        <v>0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0</v>
      </c>
      <c r="C25" s="100">
        <f>IF(SER_hh_fech!C25=0,0,SER_hh_fech!C25/SER_summary!C$26)</f>
        <v>0</v>
      </c>
      <c r="D25" s="100">
        <f>IF(SER_hh_fech!D25=0,0,SER_hh_fech!D25/SER_summary!D$26)</f>
        <v>0</v>
      </c>
      <c r="E25" s="100">
        <f>IF(SER_hh_fech!E25=0,0,SER_hh_fech!E25/SER_summary!E$26)</f>
        <v>0</v>
      </c>
      <c r="F25" s="100">
        <f>IF(SER_hh_fech!F25=0,0,SER_hh_fech!F25/SER_summary!F$26)</f>
        <v>0</v>
      </c>
      <c r="G25" s="100">
        <f>IF(SER_hh_fech!G25=0,0,SER_hh_fech!G25/SER_summary!G$26)</f>
        <v>0</v>
      </c>
      <c r="H25" s="100">
        <f>IF(SER_hh_fech!H25=0,0,SER_hh_fech!H25/SER_summary!H$26)</f>
        <v>0</v>
      </c>
      <c r="I25" s="100">
        <f>IF(SER_hh_fech!I25=0,0,SER_hh_fech!I25/SER_summary!I$26)</f>
        <v>0</v>
      </c>
      <c r="J25" s="100">
        <f>IF(SER_hh_fech!J25=0,0,SER_hh_fech!J25/SER_summary!J$26)</f>
        <v>0</v>
      </c>
      <c r="K25" s="100">
        <f>IF(SER_hh_fech!K25=0,0,SER_hh_fech!K25/SER_summary!K$26)</f>
        <v>0</v>
      </c>
      <c r="L25" s="100">
        <f>IF(SER_hh_fech!L25=0,0,SER_hh_fech!L25/SER_summary!L$26)</f>
        <v>0</v>
      </c>
      <c r="M25" s="100">
        <f>IF(SER_hh_fech!M25=0,0,SER_hh_fech!M25/SER_summary!M$26)</f>
        <v>24.769925738803853</v>
      </c>
      <c r="N25" s="100">
        <f>IF(SER_hh_fech!N25=0,0,SER_hh_fech!N25/SER_summary!N$26)</f>
        <v>25.215050004728528</v>
      </c>
      <c r="O25" s="100">
        <f>IF(SER_hh_fech!O25=0,0,SER_hh_fech!O25/SER_summary!O$26)</f>
        <v>25.626865063737608</v>
      </c>
      <c r="P25" s="100">
        <f>IF(SER_hh_fech!P25=0,0,SER_hh_fech!P25/SER_summary!P$26)</f>
        <v>25.705704673744993</v>
      </c>
      <c r="Q25" s="100">
        <f>IF(SER_hh_fech!Q25=0,0,SER_hh_fech!Q25/SER_summary!Q$26)</f>
        <v>25.824832033371628</v>
      </c>
    </row>
    <row r="26" spans="1:17" ht="12" customHeight="1" x14ac:dyDescent="0.25">
      <c r="A26" s="88" t="s">
        <v>30</v>
      </c>
      <c r="B26" s="22">
        <f>IF(SER_hh_fech!B26=0,0,SER_hh_fech!B26/SER_summary!B$26)</f>
        <v>32.268836214558014</v>
      </c>
      <c r="C26" s="22">
        <f>IF(SER_hh_fech!C26=0,0,SER_hh_fech!C26/SER_summary!C$26)</f>
        <v>31.854727983554127</v>
      </c>
      <c r="D26" s="22">
        <f>IF(SER_hh_fech!D26=0,0,SER_hh_fech!D26/SER_summary!D$26)</f>
        <v>31.867788794765147</v>
      </c>
      <c r="E26" s="22">
        <f>IF(SER_hh_fech!E26=0,0,SER_hh_fech!E26/SER_summary!E$26)</f>
        <v>31.938389106550563</v>
      </c>
      <c r="F26" s="22">
        <f>IF(SER_hh_fech!F26=0,0,SER_hh_fech!F26/SER_summary!F$26)</f>
        <v>31.936754009692343</v>
      </c>
      <c r="G26" s="22">
        <f>IF(SER_hh_fech!G26=0,0,SER_hh_fech!G26/SER_summary!G$26)</f>
        <v>32.540479469692265</v>
      </c>
      <c r="H26" s="22">
        <f>IF(SER_hh_fech!H26=0,0,SER_hh_fech!H26/SER_summary!H$26)</f>
        <v>30.538506424419527</v>
      </c>
      <c r="I26" s="22">
        <f>IF(SER_hh_fech!I26=0,0,SER_hh_fech!I26/SER_summary!I$26)</f>
        <v>30.846541077481948</v>
      </c>
      <c r="J26" s="22">
        <f>IF(SER_hh_fech!J26=0,0,SER_hh_fech!J26/SER_summary!J$26)</f>
        <v>31.116145888078833</v>
      </c>
      <c r="K26" s="22">
        <f>IF(SER_hh_fech!K26=0,0,SER_hh_fech!K26/SER_summary!K$26)</f>
        <v>31.041783281256102</v>
      </c>
      <c r="L26" s="22">
        <f>IF(SER_hh_fech!L26=0,0,SER_hh_fech!L26/SER_summary!L$26)</f>
        <v>32.039814701377203</v>
      </c>
      <c r="M26" s="22">
        <f>IF(SER_hh_fech!M26=0,0,SER_hh_fech!M26/SER_summary!M$26)</f>
        <v>32.10217781653337</v>
      </c>
      <c r="N26" s="22">
        <f>IF(SER_hh_fech!N26=0,0,SER_hh_fech!N26/SER_summary!N$26)</f>
        <v>26.792737836626106</v>
      </c>
      <c r="O26" s="22">
        <f>IF(SER_hh_fech!O26=0,0,SER_hh_fech!O26/SER_summary!O$26)</f>
        <v>27.222038439566219</v>
      </c>
      <c r="P26" s="22">
        <f>IF(SER_hh_fech!P26=0,0,SER_hh_fech!P26/SER_summary!P$26)</f>
        <v>27.285595335772069</v>
      </c>
      <c r="Q26" s="22">
        <f>IF(SER_hh_fech!Q26=0,0,SER_hh_fech!Q26/SER_summary!Q$26)</f>
        <v>27.386929117147524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27.081777731390794</v>
      </c>
      <c r="C29" s="101">
        <f>IF(SER_hh_fech!C29=0,0,SER_hh_fech!C29/SER_summary!C$26)</f>
        <v>27.025773774399902</v>
      </c>
      <c r="D29" s="101">
        <f>IF(SER_hh_fech!D29=0,0,SER_hh_fech!D29/SER_summary!D$26)</f>
        <v>27.421074442500156</v>
      </c>
      <c r="E29" s="101">
        <f>IF(SER_hh_fech!E29=0,0,SER_hh_fech!E29/SER_summary!E$26)</f>
        <v>27.847215831162849</v>
      </c>
      <c r="F29" s="101">
        <f>IF(SER_hh_fech!F29=0,0,SER_hh_fech!F29/SER_summary!F$26)</f>
        <v>27.947048546544668</v>
      </c>
      <c r="G29" s="101">
        <f>IF(SER_hh_fech!G29=0,0,SER_hh_fech!G29/SER_summary!G$26)</f>
        <v>28.104281884089769</v>
      </c>
      <c r="H29" s="101">
        <f>IF(SER_hh_fech!H29=0,0,SER_hh_fech!H29/SER_summary!H$26)</f>
        <v>27.947206298272945</v>
      </c>
      <c r="I29" s="101">
        <f>IF(SER_hh_fech!I29=0,0,SER_hh_fech!I29/SER_summary!I$26)</f>
        <v>28.110819764521413</v>
      </c>
      <c r="J29" s="101">
        <f>IF(SER_hh_fech!J29=0,0,SER_hh_fech!J29/SER_summary!J$26)</f>
        <v>28.352740858110455</v>
      </c>
      <c r="K29" s="101">
        <f>IF(SER_hh_fech!K29=0,0,SER_hh_fech!K29/SER_summary!K$26)</f>
        <v>28.265137534356839</v>
      </c>
      <c r="L29" s="101">
        <f>IF(SER_hh_fech!L29=0,0,SER_hh_fech!L29/SER_summary!L$26)</f>
        <v>28.388919743842802</v>
      </c>
      <c r="M29" s="101">
        <f>IF(SER_hh_fech!M29=0,0,SER_hh_fech!M29/SER_summary!M$26)</f>
        <v>28.450944775337561</v>
      </c>
      <c r="N29" s="101">
        <f>IF(SER_hh_fech!N29=0,0,SER_hh_fech!N29/SER_summary!N$26)</f>
        <v>28.422247416695125</v>
      </c>
      <c r="O29" s="101">
        <f>IF(SER_hh_fech!O29=0,0,SER_hh_fech!O29/SER_summary!O$26)</f>
        <v>28.781256494180205</v>
      </c>
      <c r="P29" s="101">
        <f>IF(SER_hh_fech!P29=0,0,SER_hh_fech!P29/SER_summary!P$26)</f>
        <v>28.557920468070392</v>
      </c>
      <c r="Q29" s="101">
        <f>IF(SER_hh_fech!Q29=0,0,SER_hh_fech!Q29/SER_summary!Q$26)</f>
        <v>28.295430187019832</v>
      </c>
    </row>
    <row r="30" spans="1:17" ht="12" customHeight="1" x14ac:dyDescent="0.25">
      <c r="A30" s="88" t="s">
        <v>66</v>
      </c>
      <c r="B30" s="100">
        <f>IF(SER_hh_fech!B30=0,0,SER_hh_fech!B30/SER_summary!B$26)</f>
        <v>37.158853871597977</v>
      </c>
      <c r="C30" s="100">
        <f>IF(SER_hh_fech!C30=0,0,SER_hh_fech!C30/SER_summary!C$26)</f>
        <v>36.122925352481253</v>
      </c>
      <c r="D30" s="100">
        <f>IF(SER_hh_fech!D30=0,0,SER_hh_fech!D30/SER_summary!D$26)</f>
        <v>38.905473055307894</v>
      </c>
      <c r="E30" s="100">
        <f>IF(SER_hh_fech!E30=0,0,SER_hh_fech!E30/SER_summary!E$26)</f>
        <v>37.403729560704633</v>
      </c>
      <c r="F30" s="100">
        <f>IF(SER_hh_fech!F30=0,0,SER_hh_fech!F30/SER_summary!F$26)</f>
        <v>35.113875309786167</v>
      </c>
      <c r="G30" s="100">
        <f>IF(SER_hh_fech!G30=0,0,SER_hh_fech!G30/SER_summary!G$26)</f>
        <v>38.269573249915219</v>
      </c>
      <c r="H30" s="100">
        <f>IF(SER_hh_fech!H30=0,0,SER_hh_fech!H30/SER_summary!H$26)</f>
        <v>37.461160748162527</v>
      </c>
      <c r="I30" s="100">
        <f>IF(SER_hh_fech!I30=0,0,SER_hh_fech!I30/SER_summary!I$26)</f>
        <v>37.726529542164464</v>
      </c>
      <c r="J30" s="100">
        <f>IF(SER_hh_fech!J30=0,0,SER_hh_fech!J30/SER_summary!J$26)</f>
        <v>36.470484477650395</v>
      </c>
      <c r="K30" s="100">
        <f>IF(SER_hh_fech!K30=0,0,SER_hh_fech!K30/SER_summary!K$26)</f>
        <v>36.102687600447545</v>
      </c>
      <c r="L30" s="100">
        <f>IF(SER_hh_fech!L30=0,0,SER_hh_fech!L30/SER_summary!L$26)</f>
        <v>36.443112358440125</v>
      </c>
      <c r="M30" s="100">
        <f>IF(SER_hh_fech!M30=0,0,SER_hh_fech!M30/SER_summary!M$26)</f>
        <v>37.378199103486374</v>
      </c>
      <c r="N30" s="100">
        <f>IF(SER_hh_fech!N30=0,0,SER_hh_fech!N30/SER_summary!N$26)</f>
        <v>34.55455182377078</v>
      </c>
      <c r="O30" s="100">
        <f>IF(SER_hh_fech!O30=0,0,SER_hh_fech!O30/SER_summary!O$26)</f>
        <v>35.578738175103965</v>
      </c>
      <c r="P30" s="100">
        <f>IF(SER_hh_fech!P30=0,0,SER_hh_fech!P30/SER_summary!P$26)</f>
        <v>35.145621425496799</v>
      </c>
      <c r="Q30" s="100">
        <f>IF(SER_hh_fech!Q30=0,0,SER_hh_fech!Q30/SER_summary!Q$26)</f>
        <v>35.149766759058807</v>
      </c>
    </row>
    <row r="31" spans="1:17" ht="12" customHeight="1" x14ac:dyDescent="0.25">
      <c r="A31" s="88" t="s">
        <v>98</v>
      </c>
      <c r="B31" s="100">
        <f>IF(SER_hh_fech!B31=0,0,SER_hh_fech!B31/SER_summary!B$26)</f>
        <v>0</v>
      </c>
      <c r="C31" s="100">
        <f>IF(SER_hh_fech!C31=0,0,SER_hh_fech!C31/SER_summary!C$26)</f>
        <v>0</v>
      </c>
      <c r="D31" s="100">
        <f>IF(SER_hh_fech!D31=0,0,SER_hh_fech!D31/SER_summary!D$26)</f>
        <v>0</v>
      </c>
      <c r="E31" s="100">
        <f>IF(SER_hh_fech!E31=0,0,SER_hh_fech!E31/SER_summary!E$26)</f>
        <v>0</v>
      </c>
      <c r="F31" s="100">
        <f>IF(SER_hh_fech!F31=0,0,SER_hh_fech!F31/SER_summary!F$26)</f>
        <v>0</v>
      </c>
      <c r="G31" s="100">
        <f>IF(SER_hh_fech!G31=0,0,SER_hh_fech!G31/SER_summary!G$26)</f>
        <v>0</v>
      </c>
      <c r="H31" s="100">
        <f>IF(SER_hh_fech!H31=0,0,SER_hh_fech!H31/SER_summary!H$26)</f>
        <v>0</v>
      </c>
      <c r="I31" s="100">
        <f>IF(SER_hh_fech!I31=0,0,SER_hh_fech!I31/SER_summary!I$26)</f>
        <v>0</v>
      </c>
      <c r="J31" s="100">
        <f>IF(SER_hh_fech!J31=0,0,SER_hh_fech!J31/SER_summary!J$26)</f>
        <v>0</v>
      </c>
      <c r="K31" s="100">
        <f>IF(SER_hh_fech!K31=0,0,SER_hh_fech!K31/SER_summary!K$26)</f>
        <v>0</v>
      </c>
      <c r="L31" s="100">
        <f>IF(SER_hh_fech!L31=0,0,SER_hh_fech!L31/SER_summary!L$26)</f>
        <v>0</v>
      </c>
      <c r="M31" s="100">
        <f>IF(SER_hh_fech!M31=0,0,SER_hh_fech!M31/SER_summary!M$26)</f>
        <v>0</v>
      </c>
      <c r="N31" s="100">
        <f>IF(SER_hh_fech!N31=0,0,SER_hh_fech!N31/SER_summary!N$26)</f>
        <v>0</v>
      </c>
      <c r="O31" s="100">
        <f>IF(SER_hh_fech!O31=0,0,SER_hh_fech!O31/SER_summary!O$26)</f>
        <v>0</v>
      </c>
      <c r="P31" s="100">
        <f>IF(SER_hh_fech!P31=0,0,SER_hh_fech!P31/SER_summary!P$26)</f>
        <v>0</v>
      </c>
      <c r="Q31" s="100">
        <f>IF(SER_hh_fech!Q31=0,0,SER_hh_fech!Q31/SER_summary!Q$26)</f>
        <v>0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25.362376614967943</v>
      </c>
      <c r="C33" s="18">
        <f>IF(SER_hh_fech!C33=0,0,SER_hh_fech!C33/SER_summary!C$26)</f>
        <v>25.550437470730827</v>
      </c>
      <c r="D33" s="18">
        <f>IF(SER_hh_fech!D33=0,0,SER_hh_fech!D33/SER_summary!D$26)</f>
        <v>25.245910110164527</v>
      </c>
      <c r="E33" s="18">
        <f>IF(SER_hh_fech!E33=0,0,SER_hh_fech!E33/SER_summary!E$26)</f>
        <v>26.049686003208194</v>
      </c>
      <c r="F33" s="18">
        <f>IF(SER_hh_fech!F33=0,0,SER_hh_fech!F33/SER_summary!F$26)</f>
        <v>26.589694262162389</v>
      </c>
      <c r="G33" s="18">
        <f>IF(SER_hh_fech!G33=0,0,SER_hh_fech!G33/SER_summary!G$26)</f>
        <v>26.103897576065954</v>
      </c>
      <c r="H33" s="18">
        <f>IF(SER_hh_fech!H33=0,0,SER_hh_fech!H33/SER_summary!H$26)</f>
        <v>25.549636525707594</v>
      </c>
      <c r="I33" s="18">
        <f>IF(SER_hh_fech!I33=0,0,SER_hh_fech!I33/SER_summary!I$26)</f>
        <v>25.720700401697322</v>
      </c>
      <c r="J33" s="18">
        <f>IF(SER_hh_fech!J33=0,0,SER_hh_fech!J33/SER_summary!J$26)</f>
        <v>24.852287074019124</v>
      </c>
      <c r="K33" s="18">
        <f>IF(SER_hh_fech!K33=0,0,SER_hh_fech!K33/SER_summary!K$26)</f>
        <v>24.596678865684868</v>
      </c>
      <c r="L33" s="18">
        <f>IF(SER_hh_fech!L33=0,0,SER_hh_fech!L33/SER_summary!L$26)</f>
        <v>24.688666840784535</v>
      </c>
      <c r="M33" s="18">
        <f>IF(SER_hh_fech!M33=0,0,SER_hh_fech!M33/SER_summary!M$26)</f>
        <v>23.672846638183579</v>
      </c>
      <c r="N33" s="18">
        <f>IF(SER_hh_fech!N33=0,0,SER_hh_fech!N33/SER_summary!N$26)</f>
        <v>25.181603561101827</v>
      </c>
      <c r="O33" s="18">
        <f>IF(SER_hh_fech!O33=0,0,SER_hh_fech!O33/SER_summary!O$26)</f>
        <v>23.580113275350318</v>
      </c>
      <c r="P33" s="18">
        <f>IF(SER_hh_fech!P33=0,0,SER_hh_fech!P33/SER_summary!P$26)</f>
        <v>23.699479980631867</v>
      </c>
      <c r="Q33" s="18">
        <f>IF(SER_hh_fech!Q33=0,0,SER_hh_fech!Q33/SER_summary!Q$26)</f>
        <v>23.502052130971254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135.37098943677222</v>
      </c>
      <c r="C3" s="106">
        <f>IF(SER_hh_tesh!C3=0,0,SER_hh_tesh!C3/SER_summary!C$26)</f>
        <v>139.17191370937121</v>
      </c>
      <c r="D3" s="106">
        <f>IF(SER_hh_tesh!D3=0,0,SER_hh_tesh!D3/SER_summary!D$26)</f>
        <v>148.89790264041807</v>
      </c>
      <c r="E3" s="106">
        <f>IF(SER_hh_tesh!E3=0,0,SER_hh_tesh!E3/SER_summary!E$26)</f>
        <v>164.06823831106581</v>
      </c>
      <c r="F3" s="106">
        <f>IF(SER_hh_tesh!F3=0,0,SER_hh_tesh!F3/SER_summary!F$26)</f>
        <v>167.29232410575671</v>
      </c>
      <c r="G3" s="106">
        <f>IF(SER_hh_tesh!G3=0,0,SER_hh_tesh!G3/SER_summary!G$26)</f>
        <v>148.40586042559971</v>
      </c>
      <c r="H3" s="106">
        <f>IF(SER_hh_tesh!H3=0,0,SER_hh_tesh!H3/SER_summary!H$26)</f>
        <v>127.84720933840221</v>
      </c>
      <c r="I3" s="106">
        <f>IF(SER_hh_tesh!I3=0,0,SER_hh_tesh!I3/SER_summary!I$26)</f>
        <v>124.74353728782869</v>
      </c>
      <c r="J3" s="106">
        <f>IF(SER_hh_tesh!J3=0,0,SER_hh_tesh!J3/SER_summary!J$26)</f>
        <v>114.61847982407268</v>
      </c>
      <c r="K3" s="106">
        <f>IF(SER_hh_tesh!K3=0,0,SER_hh_tesh!K3/SER_summary!K$26)</f>
        <v>108.38074450411609</v>
      </c>
      <c r="L3" s="106">
        <f>IF(SER_hh_tesh!L3=0,0,SER_hh_tesh!L3/SER_summary!L$26)</f>
        <v>173.47565220603937</v>
      </c>
      <c r="M3" s="106">
        <f>IF(SER_hh_tesh!M3=0,0,SER_hh_tesh!M3/SER_summary!M$26)</f>
        <v>162.23417774293932</v>
      </c>
      <c r="N3" s="106">
        <f>IF(SER_hh_tesh!N3=0,0,SER_hh_tesh!N3/SER_summary!N$26)</f>
        <v>183.7840760058385</v>
      </c>
      <c r="O3" s="106">
        <f>IF(SER_hh_tesh!O3=0,0,SER_hh_tesh!O3/SER_summary!O$26)</f>
        <v>197.30534126044546</v>
      </c>
      <c r="P3" s="106">
        <f>IF(SER_hh_tesh!P3=0,0,SER_hh_tesh!P3/SER_summary!P$26)</f>
        <v>215.32172432419495</v>
      </c>
      <c r="Q3" s="106">
        <f>IF(SER_hh_tesh!Q3=0,0,SER_hh_tesh!Q3/SER_summary!Q$26)</f>
        <v>224.40852523631568</v>
      </c>
    </row>
    <row r="4" spans="1:17" ht="12.95" customHeight="1" x14ac:dyDescent="0.25">
      <c r="A4" s="90" t="s">
        <v>44</v>
      </c>
      <c r="B4" s="101">
        <f>IF(SER_hh_tesh!B4=0,0,SER_hh_tesh!B4/SER_summary!B$26)</f>
        <v>50.866475900269599</v>
      </c>
      <c r="C4" s="101">
        <f>IF(SER_hh_tesh!C4=0,0,SER_hh_tesh!C4/SER_summary!C$26)</f>
        <v>51.945545584076534</v>
      </c>
      <c r="D4" s="101">
        <f>IF(SER_hh_tesh!D4=0,0,SER_hh_tesh!D4/SER_summary!D$26)</f>
        <v>59.105132392232939</v>
      </c>
      <c r="E4" s="101">
        <f>IF(SER_hh_tesh!E4=0,0,SER_hh_tesh!E4/SER_summary!E$26)</f>
        <v>72.391180494781935</v>
      </c>
      <c r="F4" s="101">
        <f>IF(SER_hh_tesh!F4=0,0,SER_hh_tesh!F4/SER_summary!F$26)</f>
        <v>73.635789334513092</v>
      </c>
      <c r="G4" s="101">
        <f>IF(SER_hh_tesh!G4=0,0,SER_hh_tesh!G4/SER_summary!G$26)</f>
        <v>52.409246654529923</v>
      </c>
      <c r="H4" s="101">
        <f>IF(SER_hh_tesh!H4=0,0,SER_hh_tesh!H4/SER_summary!H$26)</f>
        <v>29.975672963589581</v>
      </c>
      <c r="I4" s="101">
        <f>IF(SER_hh_tesh!I4=0,0,SER_hh_tesh!I4/SER_summary!I$26)</f>
        <v>25.249813352634899</v>
      </c>
      <c r="J4" s="101">
        <f>IF(SER_hh_tesh!J4=0,0,SER_hh_tesh!J4/SER_summary!J$26)</f>
        <v>13.260957039550979</v>
      </c>
      <c r="K4" s="101">
        <f>IF(SER_hh_tesh!K4=0,0,SER_hh_tesh!K4/SER_summary!K$26)</f>
        <v>5.671341447443079</v>
      </c>
      <c r="L4" s="101">
        <f>IF(SER_hh_tesh!L4=0,0,SER_hh_tesh!L4/SER_summary!L$26)</f>
        <v>68.339523529292762</v>
      </c>
      <c r="M4" s="101">
        <f>IF(SER_hh_tesh!M4=0,0,SER_hh_tesh!M4/SER_summary!M$26)</f>
        <v>55.588361587860462</v>
      </c>
      <c r="N4" s="101">
        <f>IF(SER_hh_tesh!N4=0,0,SER_hh_tesh!N4/SER_summary!N$26)</f>
        <v>78.122469779044863</v>
      </c>
      <c r="O4" s="101">
        <f>IF(SER_hh_tesh!O4=0,0,SER_hh_tesh!O4/SER_summary!O$26)</f>
        <v>90.593741078001187</v>
      </c>
      <c r="P4" s="101">
        <f>IF(SER_hh_tesh!P4=0,0,SER_hh_tesh!P4/SER_summary!P$26)</f>
        <v>107.45246423864027</v>
      </c>
      <c r="Q4" s="101">
        <f>IF(SER_hh_tesh!Q4=0,0,SER_hh_tesh!Q4/SER_summary!Q$26)</f>
        <v>113.93533161383019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49.872193086657823</v>
      </c>
      <c r="C6" s="100">
        <f>IF(SER_hh_tesh!C6=0,0,SER_hh_tesh!C6/SER_summary!C$26)</f>
        <v>50.653348573004052</v>
      </c>
      <c r="D6" s="100">
        <f>IF(SER_hh_tesh!D6=0,0,SER_hh_tesh!D6/SER_summary!D$26)</f>
        <v>57.362278703729544</v>
      </c>
      <c r="E6" s="100">
        <f>IF(SER_hh_tesh!E6=0,0,SER_hh_tesh!E6/SER_summary!E$26)</f>
        <v>69.953715901661553</v>
      </c>
      <c r="F6" s="100">
        <f>IF(SER_hh_tesh!F6=0,0,SER_hh_tesh!F6/SER_summary!F$26)</f>
        <v>71.314614824799094</v>
      </c>
      <c r="G6" s="100">
        <f>IF(SER_hh_tesh!G6=0,0,SER_hh_tesh!G6/SER_summary!G$26)</f>
        <v>48.573384386899868</v>
      </c>
      <c r="H6" s="100">
        <f>IF(SER_hh_tesh!H6=0,0,SER_hh_tesh!H6/SER_summary!H$26)</f>
        <v>28.015495028370903</v>
      </c>
      <c r="I6" s="100">
        <f>IF(SER_hh_tesh!I6=0,0,SER_hh_tesh!I6/SER_summary!I$26)</f>
        <v>23.797380404804581</v>
      </c>
      <c r="J6" s="100">
        <f>IF(SER_hh_tesh!J6=0,0,SER_hh_tesh!J6/SER_summary!J$26)</f>
        <v>12.549112136865878</v>
      </c>
      <c r="K6" s="100">
        <f>IF(SER_hh_tesh!K6=0,0,SER_hh_tesh!K6/SER_summary!K$26)</f>
        <v>5.4189666534636105</v>
      </c>
      <c r="L6" s="100">
        <f>IF(SER_hh_tesh!L6=0,0,SER_hh_tesh!L6/SER_summary!L$26)</f>
        <v>65.731735533518119</v>
      </c>
      <c r="M6" s="100">
        <f>IF(SER_hh_tesh!M6=0,0,SER_hh_tesh!M6/SER_summary!M$26)</f>
        <v>52.374955474259679</v>
      </c>
      <c r="N6" s="100">
        <f>IF(SER_hh_tesh!N6=0,0,SER_hh_tesh!N6/SER_summary!N$26)</f>
        <v>73.748884113613173</v>
      </c>
      <c r="O6" s="100">
        <f>IF(SER_hh_tesh!O6=0,0,SER_hh_tesh!O6/SER_summary!O$26)</f>
        <v>86.257389476819512</v>
      </c>
      <c r="P6" s="100">
        <f>IF(SER_hh_tesh!P6=0,0,SER_hh_tesh!P6/SER_summary!P$26)</f>
        <v>102.50051152821536</v>
      </c>
      <c r="Q6" s="100">
        <f>IF(SER_hh_tesh!Q6=0,0,SER_hh_tesh!Q6/SER_summary!Q$26)</f>
        <v>108.86817144874638</v>
      </c>
    </row>
    <row r="7" spans="1:17" ht="12" customHeight="1" x14ac:dyDescent="0.25">
      <c r="A7" s="88" t="s">
        <v>99</v>
      </c>
      <c r="B7" s="100">
        <f>IF(SER_hh_tesh!B7=0,0,SER_hh_tesh!B7/SER_summary!B$26)</f>
        <v>49.872193086657838</v>
      </c>
      <c r="C7" s="100">
        <f>IF(SER_hh_tesh!C7=0,0,SER_hh_tesh!C7/SER_summary!C$26)</f>
        <v>50.648767463739361</v>
      </c>
      <c r="D7" s="100">
        <f>IF(SER_hh_tesh!D7=0,0,SER_hh_tesh!D7/SER_summary!D$26)</f>
        <v>58.633811712532797</v>
      </c>
      <c r="E7" s="100">
        <f>IF(SER_hh_tesh!E7=0,0,SER_hh_tesh!E7/SER_summary!E$26)</f>
        <v>70.724519403796748</v>
      </c>
      <c r="F7" s="100">
        <f>IF(SER_hh_tesh!F7=0,0,SER_hh_tesh!F7/SER_summary!F$26)</f>
        <v>75.166174280688239</v>
      </c>
      <c r="G7" s="100">
        <f>IF(SER_hh_tesh!G7=0,0,SER_hh_tesh!G7/SER_summary!G$26)</f>
        <v>48.960283616864459</v>
      </c>
      <c r="H7" s="100">
        <f>IF(SER_hh_tesh!H7=0,0,SER_hh_tesh!H7/SER_summary!H$26)</f>
        <v>28.146935513595579</v>
      </c>
      <c r="I7" s="100">
        <f>IF(SER_hh_tesh!I7=0,0,SER_hh_tesh!I7/SER_summary!I$26)</f>
        <v>25.405391706619412</v>
      </c>
      <c r="J7" s="100">
        <f>IF(SER_hh_tesh!J7=0,0,SER_hh_tesh!J7/SER_summary!J$26)</f>
        <v>11.995299106469705</v>
      </c>
      <c r="K7" s="100">
        <f>IF(SER_hh_tesh!K7=0,0,SER_hh_tesh!K7/SER_summary!K$26)</f>
        <v>5.453862153897302</v>
      </c>
      <c r="L7" s="100">
        <f>IF(SER_hh_tesh!L7=0,0,SER_hh_tesh!L7/SER_summary!L$26)</f>
        <v>65.900265075622187</v>
      </c>
      <c r="M7" s="100">
        <f>IF(SER_hh_tesh!M7=0,0,SER_hh_tesh!M7/SER_summary!M$26)</f>
        <v>39.35983390720348</v>
      </c>
      <c r="N7" s="100">
        <f>IF(SER_hh_tesh!N7=0,0,SER_hh_tesh!N7/SER_summary!N$26)</f>
        <v>74.157755732267887</v>
      </c>
      <c r="O7" s="100">
        <f>IF(SER_hh_tesh!O7=0,0,SER_hh_tesh!O7/SER_summary!O$26)</f>
        <v>86.93315605611248</v>
      </c>
      <c r="P7" s="100">
        <f>IF(SER_hh_tesh!P7=0,0,SER_hh_tesh!P7/SER_summary!P$26)</f>
        <v>103.39489018550846</v>
      </c>
      <c r="Q7" s="100">
        <f>IF(SER_hh_tesh!Q7=0,0,SER_hh_tesh!Q7/SER_summary!Q$26)</f>
        <v>110.13976633771661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0</v>
      </c>
      <c r="C9" s="100">
        <f>IF(SER_hh_tesh!C9=0,0,SER_hh_tesh!C9/SER_summary!C$26)</f>
        <v>0</v>
      </c>
      <c r="D9" s="100">
        <f>IF(SER_hh_tesh!D9=0,0,SER_hh_tesh!D9/SER_summary!D$26)</f>
        <v>0</v>
      </c>
      <c r="E9" s="100">
        <f>IF(SER_hh_tesh!E9=0,0,SER_hh_tesh!E9/SER_summary!E$26)</f>
        <v>0</v>
      </c>
      <c r="F9" s="100">
        <f>IF(SER_hh_tesh!F9=0,0,SER_hh_tesh!F9/SER_summary!F$26)</f>
        <v>0</v>
      </c>
      <c r="G9" s="100">
        <f>IF(SER_hh_tesh!G9=0,0,SER_hh_tesh!G9/SER_summary!G$26)</f>
        <v>0</v>
      </c>
      <c r="H9" s="100">
        <f>IF(SER_hh_tesh!H9=0,0,SER_hh_tesh!H9/SER_summary!H$26)</f>
        <v>0</v>
      </c>
      <c r="I9" s="100">
        <f>IF(SER_hh_tesh!I9=0,0,SER_hh_tesh!I9/SER_summary!I$26)</f>
        <v>0</v>
      </c>
      <c r="J9" s="100">
        <f>IF(SER_hh_tesh!J9=0,0,SER_hh_tesh!J9/SER_summary!J$26)</f>
        <v>0</v>
      </c>
      <c r="K9" s="100">
        <f>IF(SER_hh_tesh!K9=0,0,SER_hh_tesh!K9/SER_summary!K$26)</f>
        <v>0</v>
      </c>
      <c r="L9" s="100">
        <f>IF(SER_hh_tesh!L9=0,0,SER_hh_tesh!L9/SER_summary!L$26)</f>
        <v>100.11358812402318</v>
      </c>
      <c r="M9" s="100">
        <f>IF(SER_hh_tesh!M9=0,0,SER_hh_tesh!M9/SER_summary!M$26)</f>
        <v>82.619469208303158</v>
      </c>
      <c r="N9" s="100">
        <f>IF(SER_hh_tesh!N9=0,0,SER_hh_tesh!N9/SER_summary!N$26)</f>
        <v>115.90736744681323</v>
      </c>
      <c r="O9" s="100">
        <f>IF(SER_hh_tesh!O9=0,0,SER_hh_tesh!O9/SER_summary!O$26)</f>
        <v>135.47937626841841</v>
      </c>
      <c r="P9" s="100">
        <f>IF(SER_hh_tesh!P9=0,0,SER_hh_tesh!P9/SER_summary!P$26)</f>
        <v>160.35633779685142</v>
      </c>
      <c r="Q9" s="100">
        <f>IF(SER_hh_tesh!Q9=0,0,SER_hh_tesh!Q9/SER_summary!Q$26)</f>
        <v>169.79247845816923</v>
      </c>
    </row>
    <row r="10" spans="1:17" ht="12" customHeight="1" x14ac:dyDescent="0.25">
      <c r="A10" s="88" t="s">
        <v>34</v>
      </c>
      <c r="B10" s="100">
        <f>IF(SER_hh_tesh!B10=0,0,SER_hh_tesh!B10/SER_summary!B$26)</f>
        <v>0</v>
      </c>
      <c r="C10" s="100">
        <f>IF(SER_hh_tesh!C10=0,0,SER_hh_tesh!C10/SER_summary!C$26)</f>
        <v>0</v>
      </c>
      <c r="D10" s="100">
        <f>IF(SER_hh_tesh!D10=0,0,SER_hh_tesh!D10/SER_summary!D$26)</f>
        <v>0</v>
      </c>
      <c r="E10" s="100">
        <f>IF(SER_hh_tesh!E10=0,0,SER_hh_tesh!E10/SER_summary!E$26)</f>
        <v>0</v>
      </c>
      <c r="F10" s="100">
        <f>IF(SER_hh_tesh!F10=0,0,SER_hh_tesh!F10/SER_summary!F$26)</f>
        <v>0</v>
      </c>
      <c r="G10" s="100">
        <f>IF(SER_hh_tesh!G10=0,0,SER_hh_tesh!G10/SER_summary!G$26)</f>
        <v>0</v>
      </c>
      <c r="H10" s="100">
        <f>IF(SER_hh_tesh!H10=0,0,SER_hh_tesh!H10/SER_summary!H$26)</f>
        <v>0</v>
      </c>
      <c r="I10" s="100">
        <f>IF(SER_hh_tesh!I10=0,0,SER_hh_tesh!I10/SER_summary!I$26)</f>
        <v>0</v>
      </c>
      <c r="J10" s="100">
        <f>IF(SER_hh_tesh!J10=0,0,SER_hh_tesh!J10/SER_summary!J$26)</f>
        <v>0</v>
      </c>
      <c r="K10" s="100">
        <f>IF(SER_hh_tesh!K10=0,0,SER_hh_tesh!K10/SER_summary!K$26)</f>
        <v>0</v>
      </c>
      <c r="L10" s="100">
        <f>IF(SER_hh_tesh!L10=0,0,SER_hh_tesh!L10/SER_summary!L$26)</f>
        <v>0</v>
      </c>
      <c r="M10" s="100">
        <f>IF(SER_hh_tesh!M10=0,0,SER_hh_tesh!M10/SER_summary!M$26)</f>
        <v>0</v>
      </c>
      <c r="N10" s="100">
        <f>IF(SER_hh_tesh!N10=0,0,SER_hh_tesh!N10/SER_summary!N$26)</f>
        <v>0</v>
      </c>
      <c r="O10" s="100">
        <f>IF(SER_hh_tesh!O10=0,0,SER_hh_tesh!O10/SER_summary!O$26)</f>
        <v>0</v>
      </c>
      <c r="P10" s="100">
        <f>IF(SER_hh_tesh!P10=0,0,SER_hh_tesh!P10/SER_summary!P$26)</f>
        <v>0</v>
      </c>
      <c r="Q10" s="100">
        <f>IF(SER_hh_tesh!Q10=0,0,SER_hh_tesh!Q10/SER_summary!Q$26)</f>
        <v>0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0</v>
      </c>
      <c r="C12" s="100">
        <f>IF(SER_hh_tesh!C12=0,0,SER_hh_tesh!C12/SER_summary!C$26)</f>
        <v>0</v>
      </c>
      <c r="D12" s="100">
        <f>IF(SER_hh_tesh!D12=0,0,SER_hh_tesh!D12/SER_summary!D$26)</f>
        <v>0</v>
      </c>
      <c r="E12" s="100">
        <f>IF(SER_hh_tesh!E12=0,0,SER_hh_tesh!E12/SER_summary!E$26)</f>
        <v>0</v>
      </c>
      <c r="F12" s="100">
        <f>IF(SER_hh_tesh!F12=0,0,SER_hh_tesh!F12/SER_summary!F$26)</f>
        <v>0</v>
      </c>
      <c r="G12" s="100">
        <f>IF(SER_hh_tesh!G12=0,0,SER_hh_tesh!G12/SER_summary!G$26)</f>
        <v>0</v>
      </c>
      <c r="H12" s="100">
        <f>IF(SER_hh_tesh!H12=0,0,SER_hh_tesh!H12/SER_summary!H$26)</f>
        <v>0</v>
      </c>
      <c r="I12" s="100">
        <f>IF(SER_hh_tesh!I12=0,0,SER_hh_tesh!I12/SER_summary!I$26)</f>
        <v>0</v>
      </c>
      <c r="J12" s="100">
        <f>IF(SER_hh_tesh!J12=0,0,SER_hh_tesh!J12/SER_summary!J$26)</f>
        <v>0</v>
      </c>
      <c r="K12" s="100">
        <f>IF(SER_hh_tesh!K12=0,0,SER_hh_tesh!K12/SER_summary!K$26)</f>
        <v>0</v>
      </c>
      <c r="L12" s="100">
        <f>IF(SER_hh_tesh!L12=0,0,SER_hh_tesh!L12/SER_summary!L$26)</f>
        <v>0</v>
      </c>
      <c r="M12" s="100">
        <f>IF(SER_hh_tesh!M12=0,0,SER_hh_tesh!M12/SER_summary!M$26)</f>
        <v>50.916581397506292</v>
      </c>
      <c r="N12" s="100">
        <f>IF(SER_hh_tesh!N12=0,0,SER_hh_tesh!N12/SER_summary!N$26)</f>
        <v>71.7703065056523</v>
      </c>
      <c r="O12" s="100">
        <f>IF(SER_hh_tesh!O12=0,0,SER_hh_tesh!O12/SER_summary!O$26)</f>
        <v>84.608840961363342</v>
      </c>
      <c r="P12" s="100">
        <f>IF(SER_hh_tesh!P12=0,0,SER_hh_tesh!P12/SER_summary!P$26)</f>
        <v>100.82648936943349</v>
      </c>
      <c r="Q12" s="100">
        <f>IF(SER_hh_tesh!Q12=0,0,SER_hh_tesh!Q12/SER_summary!Q$26)</f>
        <v>108.36718150514901</v>
      </c>
    </row>
    <row r="13" spans="1:17" ht="12" customHeight="1" x14ac:dyDescent="0.25">
      <c r="A13" s="88" t="s">
        <v>105</v>
      </c>
      <c r="B13" s="100">
        <f>IF(SER_hh_tesh!B13=0,0,SER_hh_tesh!B13/SER_summary!B$26)</f>
        <v>50.872563145643525</v>
      </c>
      <c r="C13" s="100">
        <f>IF(SER_hh_tesh!C13=0,0,SER_hh_tesh!C13/SER_summary!C$26)</f>
        <v>52.500304391776638</v>
      </c>
      <c r="D13" s="100">
        <f>IF(SER_hh_tesh!D13=0,0,SER_hh_tesh!D13/SER_summary!D$26)</f>
        <v>59.706720183000741</v>
      </c>
      <c r="E13" s="100">
        <f>IF(SER_hh_tesh!E13=0,0,SER_hh_tesh!E13/SER_summary!E$26)</f>
        <v>72.942828863659102</v>
      </c>
      <c r="F13" s="100">
        <f>IF(SER_hh_tesh!F13=0,0,SER_hh_tesh!F13/SER_summary!F$26)</f>
        <v>74.062972647884266</v>
      </c>
      <c r="G13" s="100">
        <f>IF(SER_hh_tesh!G13=0,0,SER_hh_tesh!G13/SER_summary!G$26)</f>
        <v>49.678165591106151</v>
      </c>
      <c r="H13" s="100">
        <f>IF(SER_hh_tesh!H13=0,0,SER_hh_tesh!H13/SER_summary!H$26)</f>
        <v>28.306097372146546</v>
      </c>
      <c r="I13" s="100">
        <f>IF(SER_hh_tesh!I13=0,0,SER_hh_tesh!I13/SER_summary!I$26)</f>
        <v>23.791690488378084</v>
      </c>
      <c r="J13" s="100">
        <f>IF(SER_hh_tesh!J13=0,0,SER_hh_tesh!J13/SER_summary!J$26)</f>
        <v>12.408813460753686</v>
      </c>
      <c r="K13" s="100">
        <f>IF(SER_hh_tesh!K13=0,0,SER_hh_tesh!K13/SER_summary!K$26)</f>
        <v>5.3293422424320855</v>
      </c>
      <c r="L13" s="100">
        <f>IF(SER_hh_tesh!L13=0,0,SER_hh_tesh!L13/SER_summary!L$26)</f>
        <v>64.189898343675551</v>
      </c>
      <c r="M13" s="100">
        <f>IF(SER_hh_tesh!M13=0,0,SER_hh_tesh!M13/SER_summary!M$26)</f>
        <v>48.761386039132027</v>
      </c>
      <c r="N13" s="100">
        <f>IF(SER_hh_tesh!N13=0,0,SER_hh_tesh!N13/SER_summary!N$26)</f>
        <v>74.923048534621259</v>
      </c>
      <c r="O13" s="100">
        <f>IF(SER_hh_tesh!O13=0,0,SER_hh_tesh!O13/SER_summary!O$26)</f>
        <v>86.994704467426146</v>
      </c>
      <c r="P13" s="100">
        <f>IF(SER_hh_tesh!P13=0,0,SER_hh_tesh!P13/SER_summary!P$26)</f>
        <v>104.47269700992442</v>
      </c>
      <c r="Q13" s="100">
        <f>IF(SER_hh_tesh!Q13=0,0,SER_hh_tesh!Q13/SER_summary!Q$26)</f>
        <v>110.35311975557437</v>
      </c>
    </row>
    <row r="14" spans="1:17" ht="12" customHeight="1" x14ac:dyDescent="0.25">
      <c r="A14" s="51" t="s">
        <v>104</v>
      </c>
      <c r="B14" s="22">
        <f>IF(SER_hh_tesh!B14=0,0,SER_hh_tesh!B14/SER_summary!B$26)</f>
        <v>50.872563145643532</v>
      </c>
      <c r="C14" s="22">
        <f>IF(SER_hh_tesh!C14=0,0,SER_hh_tesh!C14/SER_summary!C$26)</f>
        <v>53.208202167730406</v>
      </c>
      <c r="D14" s="22">
        <f>IF(SER_hh_tesh!D14=0,0,SER_hh_tesh!D14/SER_summary!D$26)</f>
        <v>57.310563794427161</v>
      </c>
      <c r="E14" s="22">
        <f>IF(SER_hh_tesh!E14=0,0,SER_hh_tesh!E14/SER_summary!E$26)</f>
        <v>73.49008844033149</v>
      </c>
      <c r="F14" s="22">
        <f>IF(SER_hh_tesh!F14=0,0,SER_hh_tesh!F14/SER_summary!F$26)</f>
        <v>66.074529565330621</v>
      </c>
      <c r="G14" s="22">
        <f>IF(SER_hh_tesh!G14=0,0,SER_hh_tesh!G14/SER_summary!G$26)</f>
        <v>53.630732556670196</v>
      </c>
      <c r="H14" s="22">
        <f>IF(SER_hh_tesh!H14=0,0,SER_hh_tesh!H14/SER_summary!H$26)</f>
        <v>30.829197553993197</v>
      </c>
      <c r="I14" s="22">
        <f>IF(SER_hh_tesh!I14=0,0,SER_hh_tesh!I14/SER_summary!I$26)</f>
        <v>25.432074728870088</v>
      </c>
      <c r="J14" s="22">
        <f>IF(SER_hh_tesh!J14=0,0,SER_hh_tesh!J14/SER_summary!J$26)</f>
        <v>13.777436654970176</v>
      </c>
      <c r="K14" s="22">
        <f>IF(SER_hh_tesh!K14=0,0,SER_hh_tesh!K14/SER_summary!K$26)</f>
        <v>5.8706954068513308</v>
      </c>
      <c r="L14" s="22">
        <f>IF(SER_hh_tesh!L14=0,0,SER_hh_tesh!L14/SER_summary!L$26)</f>
        <v>70.191794342148015</v>
      </c>
      <c r="M14" s="22">
        <f>IF(SER_hh_tesh!M14=0,0,SER_hh_tesh!M14/SER_summary!M$26)</f>
        <v>71.058039501224215</v>
      </c>
      <c r="N14" s="22">
        <f>IF(SER_hh_tesh!N14=0,0,SER_hh_tesh!N14/SER_summary!N$26)</f>
        <v>79.273871951748802</v>
      </c>
      <c r="O14" s="22">
        <f>IF(SER_hh_tesh!O14=0,0,SER_hh_tesh!O14/SER_summary!O$26)</f>
        <v>92.369716895792436</v>
      </c>
      <c r="P14" s="22">
        <f>IF(SER_hh_tesh!P14=0,0,SER_hh_tesh!P14/SER_summary!P$26)</f>
        <v>109.51984150665825</v>
      </c>
      <c r="Q14" s="22">
        <f>IF(SER_hh_tesh!Q14=0,0,SER_hh_tesh!Q14/SER_summary!Q$26)</f>
        <v>115.70804168183896</v>
      </c>
    </row>
    <row r="15" spans="1:17" ht="12" customHeight="1" x14ac:dyDescent="0.25">
      <c r="A15" s="105" t="s">
        <v>108</v>
      </c>
      <c r="B15" s="104">
        <f>IF(SER_hh_tesh!B15=0,0,SER_hh_tesh!B15/SER_summary!B$26)</f>
        <v>0.99331217921604187</v>
      </c>
      <c r="C15" s="104">
        <f>IF(SER_hh_tesh!C15=0,0,SER_hh_tesh!C15/SER_summary!C$26)</f>
        <v>1.0128466433154173</v>
      </c>
      <c r="D15" s="104">
        <f>IF(SER_hh_tesh!D15=0,0,SER_hh_tesh!D15/SER_summary!D$26)</f>
        <v>1.1729930110275708</v>
      </c>
      <c r="E15" s="104">
        <f>IF(SER_hh_tesh!E15=0,0,SER_hh_tesh!E15/SER_summary!E$26)</f>
        <v>1.4226284531638129</v>
      </c>
      <c r="F15" s="104">
        <f>IF(SER_hh_tesh!F15=0,0,SER_hh_tesh!F15/SER_summary!F$26)</f>
        <v>1.507373078083176</v>
      </c>
      <c r="G15" s="104">
        <f>IF(SER_hh_tesh!G15=0,0,SER_hh_tesh!G15/SER_summary!G$26)</f>
        <v>0.97757317406480004</v>
      </c>
      <c r="H15" s="104">
        <f>IF(SER_hh_tesh!H15=0,0,SER_hh_tesh!H15/SER_summary!H$26)</f>
        <v>0.56262300278622157</v>
      </c>
      <c r="I15" s="104">
        <f>IF(SER_hh_tesh!I15=0,0,SER_hh_tesh!I15/SER_summary!I$26)</f>
        <v>0.49344731565447197</v>
      </c>
      <c r="J15" s="104">
        <f>IF(SER_hh_tesh!J15=0,0,SER_hh_tesh!J15/SER_summary!J$26)</f>
        <v>0.24795210086680516</v>
      </c>
      <c r="K15" s="104">
        <f>IF(SER_hh_tesh!K15=0,0,SER_hh_tesh!K15/SER_summary!K$26)</f>
        <v>0.10937347236269021</v>
      </c>
      <c r="L15" s="104">
        <f>IF(SER_hh_tesh!L15=0,0,SER_hh_tesh!L15/SER_summary!L$26)</f>
        <v>1.3244274850250233</v>
      </c>
      <c r="M15" s="104">
        <f>IF(SER_hh_tesh!M15=0,0,SER_hh_tesh!M15/SER_summary!M$26)</f>
        <v>0.84335847675072462</v>
      </c>
      <c r="N15" s="104">
        <f>IF(SER_hh_tesh!N15=0,0,SER_hh_tesh!N15/SER_summary!N$26)</f>
        <v>1.4831278800161447</v>
      </c>
      <c r="O15" s="104">
        <f>IF(SER_hh_tesh!O15=0,0,SER_hh_tesh!O15/SER_summary!O$26)</f>
        <v>1.7516973817398545</v>
      </c>
      <c r="P15" s="104">
        <f>IF(SER_hh_tesh!P15=0,0,SER_hh_tesh!P15/SER_summary!P$26)</f>
        <v>2.0883749080481904</v>
      </c>
      <c r="Q15" s="104">
        <f>IF(SER_hh_tesh!Q15=0,0,SER_hh_tesh!Q15/SER_summary!Q$26)</f>
        <v>2.2192066652795557</v>
      </c>
    </row>
    <row r="16" spans="1:17" ht="12.95" customHeight="1" x14ac:dyDescent="0.25">
      <c r="A16" s="90" t="s">
        <v>102</v>
      </c>
      <c r="B16" s="101">
        <f>IF(SER_hh_tesh!B16=0,0,SER_hh_tesh!B16/SER_summary!B$26)</f>
        <v>94.597225374266046</v>
      </c>
      <c r="C16" s="101">
        <f>IF(SER_hh_tesh!C16=0,0,SER_hh_tesh!C16/SER_summary!C$26)</f>
        <v>95.004878827298342</v>
      </c>
      <c r="D16" s="101">
        <f>IF(SER_hh_tesh!D16=0,0,SER_hh_tesh!D16/SER_summary!D$26)</f>
        <v>95.20314597121947</v>
      </c>
      <c r="E16" s="101">
        <f>IF(SER_hh_tesh!E16=0,0,SER_hh_tesh!E16/SER_summary!E$26)</f>
        <v>95.559957255032671</v>
      </c>
      <c r="F16" s="101">
        <f>IF(SER_hh_tesh!F16=0,0,SER_hh_tesh!F16/SER_summary!F$26)</f>
        <v>96.091384712162395</v>
      </c>
      <c r="G16" s="101">
        <f>IF(SER_hh_tesh!G16=0,0,SER_hh_tesh!G16/SER_summary!G$26)</f>
        <v>96.861929365352395</v>
      </c>
      <c r="H16" s="101">
        <f>IF(SER_hh_tesh!H16=0,0,SER_hh_tesh!H16/SER_summary!H$26)</f>
        <v>97.456656511358091</v>
      </c>
      <c r="I16" s="101">
        <f>IF(SER_hh_tesh!I16=0,0,SER_hh_tesh!I16/SER_summary!I$26)</f>
        <v>98.164317037174541</v>
      </c>
      <c r="J16" s="101">
        <f>IF(SER_hh_tesh!J16=0,0,SER_hh_tesh!J16/SER_summary!J$26)</f>
        <v>99.131169272919578</v>
      </c>
      <c r="K16" s="101">
        <f>IF(SER_hh_tesh!K16=0,0,SER_hh_tesh!K16/SER_summary!K$26)</f>
        <v>98.240607466505665</v>
      </c>
      <c r="L16" s="101">
        <f>IF(SER_hh_tesh!L16=0,0,SER_hh_tesh!L16/SER_summary!L$26)</f>
        <v>98.672427903309156</v>
      </c>
      <c r="M16" s="101">
        <f>IF(SER_hh_tesh!M16=0,0,SER_hh_tesh!M16/SER_summary!M$26)</f>
        <v>100.49164979839016</v>
      </c>
      <c r="N16" s="101">
        <f>IF(SER_hh_tesh!N16=0,0,SER_hh_tesh!N16/SER_summary!N$26)</f>
        <v>102.69107497446029</v>
      </c>
      <c r="O16" s="101">
        <f>IF(SER_hh_tesh!O16=0,0,SER_hh_tesh!O16/SER_summary!O$26)</f>
        <v>103.48197812187112</v>
      </c>
      <c r="P16" s="101">
        <f>IF(SER_hh_tesh!P16=0,0,SER_hh_tesh!P16/SER_summary!P$26)</f>
        <v>104.19967848562229</v>
      </c>
      <c r="Q16" s="101">
        <f>IF(SER_hh_tesh!Q16=0,0,SER_hh_tesh!Q16/SER_summary!Q$26)</f>
        <v>107.17329660094191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94.597225374266046</v>
      </c>
      <c r="C18" s="103">
        <f>IF(SER_hh_tesh!C18=0,0,SER_hh_tesh!C18/SER_summary!C$26)</f>
        <v>95.004878827298342</v>
      </c>
      <c r="D18" s="103">
        <f>IF(SER_hh_tesh!D18=0,0,SER_hh_tesh!D18/SER_summary!D$26)</f>
        <v>95.20314597121947</v>
      </c>
      <c r="E18" s="103">
        <f>IF(SER_hh_tesh!E18=0,0,SER_hh_tesh!E18/SER_summary!E$26)</f>
        <v>95.559957255032671</v>
      </c>
      <c r="F18" s="103">
        <f>IF(SER_hh_tesh!F18=0,0,SER_hh_tesh!F18/SER_summary!F$26)</f>
        <v>96.091384712162395</v>
      </c>
      <c r="G18" s="103">
        <f>IF(SER_hh_tesh!G18=0,0,SER_hh_tesh!G18/SER_summary!G$26)</f>
        <v>96.861929365352395</v>
      </c>
      <c r="H18" s="103">
        <f>IF(SER_hh_tesh!H18=0,0,SER_hh_tesh!H18/SER_summary!H$26)</f>
        <v>97.456656511358091</v>
      </c>
      <c r="I18" s="103">
        <f>IF(SER_hh_tesh!I18=0,0,SER_hh_tesh!I18/SER_summary!I$26)</f>
        <v>98.164317037174541</v>
      </c>
      <c r="J18" s="103">
        <f>IF(SER_hh_tesh!J18=0,0,SER_hh_tesh!J18/SER_summary!J$26)</f>
        <v>99.131169272919578</v>
      </c>
      <c r="K18" s="103">
        <f>IF(SER_hh_tesh!K18=0,0,SER_hh_tesh!K18/SER_summary!K$26)</f>
        <v>98.240607466505665</v>
      </c>
      <c r="L18" s="103">
        <f>IF(SER_hh_tesh!L18=0,0,SER_hh_tesh!L18/SER_summary!L$26)</f>
        <v>98.672427903309156</v>
      </c>
      <c r="M18" s="103">
        <f>IF(SER_hh_tesh!M18=0,0,SER_hh_tesh!M18/SER_summary!M$26)</f>
        <v>100.49164979839016</v>
      </c>
      <c r="N18" s="103">
        <f>IF(SER_hh_tesh!N18=0,0,SER_hh_tesh!N18/SER_summary!N$26)</f>
        <v>102.69107497446029</v>
      </c>
      <c r="O18" s="103">
        <f>IF(SER_hh_tesh!O18=0,0,SER_hh_tesh!O18/SER_summary!O$26)</f>
        <v>103.48197812187112</v>
      </c>
      <c r="P18" s="103">
        <f>IF(SER_hh_tesh!P18=0,0,SER_hh_tesh!P18/SER_summary!P$26)</f>
        <v>104.19967848562229</v>
      </c>
      <c r="Q18" s="103">
        <f>IF(SER_hh_tesh!Q18=0,0,SER_hh_tesh!Q18/SER_summary!Q$26)</f>
        <v>107.17329660094191</v>
      </c>
    </row>
    <row r="19" spans="1:17" ht="12.95" customHeight="1" x14ac:dyDescent="0.25">
      <c r="A19" s="90" t="s">
        <v>47</v>
      </c>
      <c r="B19" s="101">
        <f>IF(SER_hh_tesh!B19=0,0,SER_hh_tesh!B19/SER_summary!B$26)</f>
        <v>17.495209312324903</v>
      </c>
      <c r="C19" s="101">
        <f>IF(SER_hh_tesh!C19=0,0,SER_hh_tesh!C19/SER_summary!C$26)</f>
        <v>17.490940120288371</v>
      </c>
      <c r="D19" s="101">
        <f>IF(SER_hh_tesh!D19=0,0,SER_hh_tesh!D19/SER_summary!D$26)</f>
        <v>17.674917741103144</v>
      </c>
      <c r="E19" s="101">
        <f>IF(SER_hh_tesh!E19=0,0,SER_hh_tesh!E19/SER_summary!E$26)</f>
        <v>17.896685723961525</v>
      </c>
      <c r="F19" s="101">
        <f>IF(SER_hh_tesh!F19=0,0,SER_hh_tesh!F19/SER_summary!F$26)</f>
        <v>18.049420876634187</v>
      </c>
      <c r="G19" s="101">
        <f>IF(SER_hh_tesh!G19=0,0,SER_hh_tesh!G19/SER_summary!G$26)</f>
        <v>18.202366838127944</v>
      </c>
      <c r="H19" s="101">
        <f>IF(SER_hh_tesh!H19=0,0,SER_hh_tesh!H19/SER_summary!H$26)</f>
        <v>18.273872329626247</v>
      </c>
      <c r="I19" s="101">
        <f>IF(SER_hh_tesh!I19=0,0,SER_hh_tesh!I19/SER_summary!I$26)</f>
        <v>18.185784463451302</v>
      </c>
      <c r="J19" s="101">
        <f>IF(SER_hh_tesh!J19=0,0,SER_hh_tesh!J19/SER_summary!J$26)</f>
        <v>18.460742543045434</v>
      </c>
      <c r="K19" s="101">
        <f>IF(SER_hh_tesh!K19=0,0,SER_hh_tesh!K19/SER_summary!K$26)</f>
        <v>18.713332388406322</v>
      </c>
      <c r="L19" s="101">
        <f>IF(SER_hh_tesh!L19=0,0,SER_hh_tesh!L19/SER_summary!L$26)</f>
        <v>19.513504848103384</v>
      </c>
      <c r="M19" s="101">
        <f>IF(SER_hh_tesh!M19=0,0,SER_hh_tesh!M19/SER_summary!M$26)</f>
        <v>19.707823929125485</v>
      </c>
      <c r="N19" s="101">
        <f>IF(SER_hh_tesh!N19=0,0,SER_hh_tesh!N19/SER_summary!N$26)</f>
        <v>16.618343654816083</v>
      </c>
      <c r="O19" s="101">
        <f>IF(SER_hh_tesh!O19=0,0,SER_hh_tesh!O19/SER_summary!O$26)</f>
        <v>17.050606836535877</v>
      </c>
      <c r="P19" s="101">
        <f>IF(SER_hh_tesh!P19=0,0,SER_hh_tesh!P19/SER_summary!P$26)</f>
        <v>17.272866960226512</v>
      </c>
      <c r="Q19" s="101">
        <f>IF(SER_hh_tesh!Q19=0,0,SER_hh_tesh!Q19/SER_summary!Q$26)</f>
        <v>17.513535818278815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17.494330223803164</v>
      </c>
      <c r="C21" s="100">
        <f>IF(SER_hh_tesh!C21=0,0,SER_hh_tesh!C21/SER_summary!C$26)</f>
        <v>17.443980042017984</v>
      </c>
      <c r="D21" s="100">
        <f>IF(SER_hh_tesh!D21=0,0,SER_hh_tesh!D21/SER_summary!D$26)</f>
        <v>17.582901893725296</v>
      </c>
      <c r="E21" s="100">
        <f>IF(SER_hh_tesh!E21=0,0,SER_hh_tesh!E21/SER_summary!E$26)</f>
        <v>17.670314457159684</v>
      </c>
      <c r="F21" s="100">
        <f>IF(SER_hh_tesh!F21=0,0,SER_hh_tesh!F21/SER_summary!F$26)</f>
        <v>17.708825655103812</v>
      </c>
      <c r="G21" s="100">
        <f>IF(SER_hh_tesh!G21=0,0,SER_hh_tesh!G21/SER_summary!G$26)</f>
        <v>15.668760850154129</v>
      </c>
      <c r="H21" s="100">
        <f>IF(SER_hh_tesh!H21=0,0,SER_hh_tesh!H21/SER_summary!H$26)</f>
        <v>22.064193964678317</v>
      </c>
      <c r="I21" s="100">
        <f>IF(SER_hh_tesh!I21=0,0,SER_hh_tesh!I21/SER_summary!I$26)</f>
        <v>19.385375159525776</v>
      </c>
      <c r="J21" s="100">
        <f>IF(SER_hh_tesh!J21=0,0,SER_hh_tesh!J21/SER_summary!J$26)</f>
        <v>18.91319072762877</v>
      </c>
      <c r="K21" s="100">
        <f>IF(SER_hh_tesh!K21=0,0,SER_hh_tesh!K21/SER_summary!K$26)</f>
        <v>19.587324251025855</v>
      </c>
      <c r="L21" s="100">
        <f>IF(SER_hh_tesh!L21=0,0,SER_hh_tesh!L21/SER_summary!L$26)</f>
        <v>20.324203204005713</v>
      </c>
      <c r="M21" s="100">
        <f>IF(SER_hh_tesh!M21=0,0,SER_hh_tesh!M21/SER_summary!M$26)</f>
        <v>20.323135182688496</v>
      </c>
      <c r="N21" s="100">
        <f>IF(SER_hh_tesh!N21=0,0,SER_hh_tesh!N21/SER_summary!N$26)</f>
        <v>16.855737148175542</v>
      </c>
      <c r="O21" s="100">
        <f>IF(SER_hh_tesh!O21=0,0,SER_hh_tesh!O21/SER_summary!O$26)</f>
        <v>17.162072278194291</v>
      </c>
      <c r="P21" s="100">
        <f>IF(SER_hh_tesh!P21=0,0,SER_hh_tesh!P21/SER_summary!P$26)</f>
        <v>17.210048930445875</v>
      </c>
      <c r="Q21" s="100">
        <f>IF(SER_hh_tesh!Q21=0,0,SER_hh_tesh!Q21/SER_summary!Q$26)</f>
        <v>17.291300495973339</v>
      </c>
    </row>
    <row r="22" spans="1:17" ht="12" customHeight="1" x14ac:dyDescent="0.25">
      <c r="A22" s="88" t="s">
        <v>99</v>
      </c>
      <c r="B22" s="100">
        <f>IF(SER_hh_tesh!B22=0,0,SER_hh_tesh!B22/SER_summary!B$26)</f>
        <v>0</v>
      </c>
      <c r="C22" s="100">
        <f>IF(SER_hh_tesh!C22=0,0,SER_hh_tesh!C22/SER_summary!C$26)</f>
        <v>0</v>
      </c>
      <c r="D22" s="100">
        <f>IF(SER_hh_tesh!D22=0,0,SER_hh_tesh!D22/SER_summary!D$26)</f>
        <v>0</v>
      </c>
      <c r="E22" s="100">
        <f>IF(SER_hh_tesh!E22=0,0,SER_hh_tesh!E22/SER_summary!E$26)</f>
        <v>0</v>
      </c>
      <c r="F22" s="100">
        <f>IF(SER_hh_tesh!F22=0,0,SER_hh_tesh!F22/SER_summary!F$26)</f>
        <v>0</v>
      </c>
      <c r="G22" s="100">
        <f>IF(SER_hh_tesh!G22=0,0,SER_hh_tesh!G22/SER_summary!G$26)</f>
        <v>0</v>
      </c>
      <c r="H22" s="100">
        <f>IF(SER_hh_tesh!H22=0,0,SER_hh_tesh!H22/SER_summary!H$26)</f>
        <v>0</v>
      </c>
      <c r="I22" s="100">
        <f>IF(SER_hh_tesh!I22=0,0,SER_hh_tesh!I22/SER_summary!I$26)</f>
        <v>0</v>
      </c>
      <c r="J22" s="100">
        <f>IF(SER_hh_tesh!J22=0,0,SER_hh_tesh!J22/SER_summary!J$26)</f>
        <v>0</v>
      </c>
      <c r="K22" s="100">
        <f>IF(SER_hh_tesh!K22=0,0,SER_hh_tesh!K22/SER_summary!K$26)</f>
        <v>0</v>
      </c>
      <c r="L22" s="100">
        <f>IF(SER_hh_tesh!L22=0,0,SER_hh_tesh!L22/SER_summary!L$26)</f>
        <v>0</v>
      </c>
      <c r="M22" s="100">
        <f>IF(SER_hh_tesh!M22=0,0,SER_hh_tesh!M22/SER_summary!M$26)</f>
        <v>0</v>
      </c>
      <c r="N22" s="100">
        <f>IF(SER_hh_tesh!N22=0,0,SER_hh_tesh!N22/SER_summary!N$26)</f>
        <v>0</v>
      </c>
      <c r="O22" s="100">
        <f>IF(SER_hh_tesh!O22=0,0,SER_hh_tesh!O22/SER_summary!O$26)</f>
        <v>0</v>
      </c>
      <c r="P22" s="100">
        <f>IF(SER_hh_tesh!P22=0,0,SER_hh_tesh!P22/SER_summary!P$26)</f>
        <v>0</v>
      </c>
      <c r="Q22" s="100">
        <f>IF(SER_hh_tesh!Q22=0,0,SER_hh_tesh!Q22/SER_summary!Q$26)</f>
        <v>0</v>
      </c>
    </row>
    <row r="23" spans="1:17" ht="12" customHeight="1" x14ac:dyDescent="0.25">
      <c r="A23" s="88" t="s">
        <v>98</v>
      </c>
      <c r="B23" s="100">
        <f>IF(SER_hh_tesh!B23=0,0,SER_hh_tesh!B23/SER_summary!B$26)</f>
        <v>0</v>
      </c>
      <c r="C23" s="100">
        <f>IF(SER_hh_tesh!C23=0,0,SER_hh_tesh!C23/SER_summary!C$26)</f>
        <v>0</v>
      </c>
      <c r="D23" s="100">
        <f>IF(SER_hh_tesh!D23=0,0,SER_hh_tesh!D23/SER_summary!D$26)</f>
        <v>0</v>
      </c>
      <c r="E23" s="100">
        <f>IF(SER_hh_tesh!E23=0,0,SER_hh_tesh!E23/SER_summary!E$26)</f>
        <v>0</v>
      </c>
      <c r="F23" s="100">
        <f>IF(SER_hh_tesh!F23=0,0,SER_hh_tesh!F23/SER_summary!F$26)</f>
        <v>0</v>
      </c>
      <c r="G23" s="100">
        <f>IF(SER_hh_tesh!G23=0,0,SER_hh_tesh!G23/SER_summary!G$26)</f>
        <v>0</v>
      </c>
      <c r="H23" s="100">
        <f>IF(SER_hh_tesh!H23=0,0,SER_hh_tesh!H23/SER_summary!H$26)</f>
        <v>0</v>
      </c>
      <c r="I23" s="100">
        <f>IF(SER_hh_tesh!I23=0,0,SER_hh_tesh!I23/SER_summary!I$26)</f>
        <v>0</v>
      </c>
      <c r="J23" s="100">
        <f>IF(SER_hh_tesh!J23=0,0,SER_hh_tesh!J23/SER_summary!J$26)</f>
        <v>0</v>
      </c>
      <c r="K23" s="100">
        <f>IF(SER_hh_tesh!K23=0,0,SER_hh_tesh!K23/SER_summary!K$26)</f>
        <v>0</v>
      </c>
      <c r="L23" s="100">
        <f>IF(SER_hh_tesh!L23=0,0,SER_hh_tesh!L23/SER_summary!L$26)</f>
        <v>0</v>
      </c>
      <c r="M23" s="100">
        <f>IF(SER_hh_tesh!M23=0,0,SER_hh_tesh!M23/SER_summary!M$26)</f>
        <v>0</v>
      </c>
      <c r="N23" s="100">
        <f>IF(SER_hh_tesh!N23=0,0,SER_hh_tesh!N23/SER_summary!N$26)</f>
        <v>0</v>
      </c>
      <c r="O23" s="100">
        <f>IF(SER_hh_tesh!O23=0,0,SER_hh_tesh!O23/SER_summary!O$26)</f>
        <v>0</v>
      </c>
      <c r="P23" s="100">
        <f>IF(SER_hh_tesh!P23=0,0,SER_hh_tesh!P23/SER_summary!P$26)</f>
        <v>0</v>
      </c>
      <c r="Q23" s="100">
        <f>IF(SER_hh_tesh!Q23=0,0,SER_hh_tesh!Q23/SER_summary!Q$26)</f>
        <v>0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0</v>
      </c>
      <c r="C25" s="100">
        <f>IF(SER_hh_tesh!C25=0,0,SER_hh_tesh!C25/SER_summary!C$26)</f>
        <v>0</v>
      </c>
      <c r="D25" s="100">
        <f>IF(SER_hh_tesh!D25=0,0,SER_hh_tesh!D25/SER_summary!D$26)</f>
        <v>0</v>
      </c>
      <c r="E25" s="100">
        <f>IF(SER_hh_tesh!E25=0,0,SER_hh_tesh!E25/SER_summary!E$26)</f>
        <v>0</v>
      </c>
      <c r="F25" s="100">
        <f>IF(SER_hh_tesh!F25=0,0,SER_hh_tesh!F25/SER_summary!F$26)</f>
        <v>0</v>
      </c>
      <c r="G25" s="100">
        <f>IF(SER_hh_tesh!G25=0,0,SER_hh_tesh!G25/SER_summary!G$26)</f>
        <v>0</v>
      </c>
      <c r="H25" s="100">
        <f>IF(SER_hh_tesh!H25=0,0,SER_hh_tesh!H25/SER_summary!H$26)</f>
        <v>0</v>
      </c>
      <c r="I25" s="100">
        <f>IF(SER_hh_tesh!I25=0,0,SER_hh_tesh!I25/SER_summary!I$26)</f>
        <v>0</v>
      </c>
      <c r="J25" s="100">
        <f>IF(SER_hh_tesh!J25=0,0,SER_hh_tesh!J25/SER_summary!J$26)</f>
        <v>0</v>
      </c>
      <c r="K25" s="100">
        <f>IF(SER_hh_tesh!K25=0,0,SER_hh_tesh!K25/SER_summary!K$26)</f>
        <v>0</v>
      </c>
      <c r="L25" s="100">
        <f>IF(SER_hh_tesh!L25=0,0,SER_hh_tesh!L25/SER_summary!L$26)</f>
        <v>0</v>
      </c>
      <c r="M25" s="100">
        <f>IF(SER_hh_tesh!M25=0,0,SER_hh_tesh!M25/SER_summary!M$26)</f>
        <v>14.762530622588505</v>
      </c>
      <c r="N25" s="100">
        <f>IF(SER_hh_tesh!N25=0,0,SER_hh_tesh!N25/SER_summary!N$26)</f>
        <v>15.032329672958561</v>
      </c>
      <c r="O25" s="100">
        <f>IF(SER_hh_tesh!O25=0,0,SER_hh_tesh!O25/SER_summary!O$26)</f>
        <v>15.314639232872212</v>
      </c>
      <c r="P25" s="100">
        <f>IF(SER_hh_tesh!P25=0,0,SER_hh_tesh!P25/SER_summary!P$26)</f>
        <v>15.367731072603124</v>
      </c>
      <c r="Q25" s="100">
        <f>IF(SER_hh_tesh!Q25=0,0,SER_hh_tesh!Q25/SER_summary!Q$26)</f>
        <v>15.503152148354836</v>
      </c>
    </row>
    <row r="26" spans="1:17" ht="12" customHeight="1" x14ac:dyDescent="0.25">
      <c r="A26" s="88" t="s">
        <v>30</v>
      </c>
      <c r="B26" s="22">
        <f>IF(SER_hh_tesh!B26=0,0,SER_hh_tesh!B26/SER_summary!B$26)</f>
        <v>17.495336558113912</v>
      </c>
      <c r="C26" s="22">
        <f>IF(SER_hh_tesh!C26=0,0,SER_hh_tesh!C26/SER_summary!C$26)</f>
        <v>17.497551015994162</v>
      </c>
      <c r="D26" s="22">
        <f>IF(SER_hh_tesh!D26=0,0,SER_hh_tesh!D26/SER_summary!D$26)</f>
        <v>17.687494654417435</v>
      </c>
      <c r="E26" s="22">
        <f>IF(SER_hh_tesh!E26=0,0,SER_hh_tesh!E26/SER_summary!E$26)</f>
        <v>17.922517194150586</v>
      </c>
      <c r="F26" s="22">
        <f>IF(SER_hh_tesh!F26=0,0,SER_hh_tesh!F26/SER_summary!F$26)</f>
        <v>18.085187148753189</v>
      </c>
      <c r="G26" s="22">
        <f>IF(SER_hh_tesh!G26=0,0,SER_hh_tesh!G26/SER_summary!G$26)</f>
        <v>18.577887514326182</v>
      </c>
      <c r="H26" s="22">
        <f>IF(SER_hh_tesh!H26=0,0,SER_hh_tesh!H26/SER_summary!H$26)</f>
        <v>17.583037647745456</v>
      </c>
      <c r="I26" s="22">
        <f>IF(SER_hh_tesh!I26=0,0,SER_hh_tesh!I26/SER_summary!I$26)</f>
        <v>17.921353367773641</v>
      </c>
      <c r="J26" s="22">
        <f>IF(SER_hh_tesh!J26=0,0,SER_hh_tesh!J26/SER_summary!J$26)</f>
        <v>18.365770350386324</v>
      </c>
      <c r="K26" s="22">
        <f>IF(SER_hh_tesh!K26=0,0,SER_hh_tesh!K26/SER_summary!K$26)</f>
        <v>18.604164842142634</v>
      </c>
      <c r="L26" s="22">
        <f>IF(SER_hh_tesh!L26=0,0,SER_hh_tesh!L26/SER_summary!L$26)</f>
        <v>19.454687066606102</v>
      </c>
      <c r="M26" s="22">
        <f>IF(SER_hh_tesh!M26=0,0,SER_hh_tesh!M26/SER_summary!M$26)</f>
        <v>19.68647942503161</v>
      </c>
      <c r="N26" s="22">
        <f>IF(SER_hh_tesh!N26=0,0,SER_hh_tesh!N26/SER_summary!N$26)</f>
        <v>16.611562717426683</v>
      </c>
      <c r="O26" s="22">
        <f>IF(SER_hh_tesh!O26=0,0,SER_hh_tesh!O26/SER_summary!O$26)</f>
        <v>17.047045860784344</v>
      </c>
      <c r="P26" s="22">
        <f>IF(SER_hh_tesh!P26=0,0,SER_hh_tesh!P26/SER_summary!P$26)</f>
        <v>17.275364450147336</v>
      </c>
      <c r="Q26" s="22">
        <f>IF(SER_hh_tesh!Q26=0,0,SER_hh_tesh!Q26/SER_summary!Q$26)</f>
        <v>17.521994619360992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14.995241329686481</v>
      </c>
      <c r="C29" s="101">
        <f>IF(SER_hh_tesh!C29=0,0,SER_hh_tesh!C29/SER_summary!C$26)</f>
        <v>15.175415335772405</v>
      </c>
      <c r="D29" s="101">
        <f>IF(SER_hh_tesh!D29=0,0,SER_hh_tesh!D29/SER_summary!D$26)</f>
        <v>15.335323160606588</v>
      </c>
      <c r="E29" s="101">
        <f>IF(SER_hh_tesh!E29=0,0,SER_hh_tesh!E29/SER_summary!E$26)</f>
        <v>15.764699625253691</v>
      </c>
      <c r="F29" s="101">
        <f>IF(SER_hh_tesh!F29=0,0,SER_hh_tesh!F29/SER_summary!F$26)</f>
        <v>16.008628477305074</v>
      </c>
      <c r="G29" s="101">
        <f>IF(SER_hh_tesh!G29=0,0,SER_hh_tesh!G29/SER_summary!G$26)</f>
        <v>16.144015528809224</v>
      </c>
      <c r="H29" s="101">
        <f>IF(SER_hh_tesh!H29=0,0,SER_hh_tesh!H29/SER_summary!H$26)</f>
        <v>15.985145095046978</v>
      </c>
      <c r="I29" s="101">
        <f>IF(SER_hh_tesh!I29=0,0,SER_hh_tesh!I29/SER_summary!I$26)</f>
        <v>16.260565581366141</v>
      </c>
      <c r="J29" s="101">
        <f>IF(SER_hh_tesh!J29=0,0,SER_hh_tesh!J29/SER_summary!J$26)</f>
        <v>15.983240982255559</v>
      </c>
      <c r="K29" s="101">
        <f>IF(SER_hh_tesh!K29=0,0,SER_hh_tesh!K29/SER_summary!K$26)</f>
        <v>15.97421389801881</v>
      </c>
      <c r="L29" s="101">
        <f>IF(SER_hh_tesh!L29=0,0,SER_hh_tesh!L29/SER_summary!L$26)</f>
        <v>16.216075401159159</v>
      </c>
      <c r="M29" s="101">
        <f>IF(SER_hh_tesh!M29=0,0,SER_hh_tesh!M29/SER_summary!M$26)</f>
        <v>16.132756453581667</v>
      </c>
      <c r="N29" s="101">
        <f>IF(SER_hh_tesh!N29=0,0,SER_hh_tesh!N29/SER_summary!N$26)</f>
        <v>16.479934662273561</v>
      </c>
      <c r="O29" s="101">
        <f>IF(SER_hh_tesh!O29=0,0,SER_hh_tesh!O29/SER_summary!O$26)</f>
        <v>16.219110304595407</v>
      </c>
      <c r="P29" s="101">
        <f>IF(SER_hh_tesh!P29=0,0,SER_hh_tesh!P29/SER_summary!P$26)</f>
        <v>16.274321818499068</v>
      </c>
      <c r="Q29" s="101">
        <f>IF(SER_hh_tesh!Q29=0,0,SER_hh_tesh!Q29/SER_summary!Q$26)</f>
        <v>16.263617461360269</v>
      </c>
    </row>
    <row r="30" spans="1:17" ht="12" customHeight="1" x14ac:dyDescent="0.25">
      <c r="A30" s="88" t="s">
        <v>66</v>
      </c>
      <c r="B30" s="100">
        <f>IF(SER_hh_tesh!B30=0,0,SER_hh_tesh!B30/SER_summary!B$26)</f>
        <v>14.994504513285049</v>
      </c>
      <c r="C30" s="100">
        <f>IF(SER_hh_tesh!C30=0,0,SER_hh_tesh!C30/SER_summary!C$26)</f>
        <v>14.723714674036051</v>
      </c>
      <c r="D30" s="100">
        <f>IF(SER_hh_tesh!D30=0,0,SER_hh_tesh!D30/SER_summary!D$26)</f>
        <v>16.257860163868589</v>
      </c>
      <c r="E30" s="100">
        <f>IF(SER_hh_tesh!E30=0,0,SER_hh_tesh!E30/SER_summary!E$26)</f>
        <v>15.781948139352561</v>
      </c>
      <c r="F30" s="100">
        <f>IF(SER_hh_tesh!F30=0,0,SER_hh_tesh!F30/SER_summary!F$26)</f>
        <v>14.968621522226783</v>
      </c>
      <c r="G30" s="100">
        <f>IF(SER_hh_tesh!G30=0,0,SER_hh_tesh!G30/SER_summary!G$26)</f>
        <v>16.560292415681065</v>
      </c>
      <c r="H30" s="100">
        <f>IF(SER_hh_tesh!H30=0,0,SER_hh_tesh!H30/SER_summary!H$26)</f>
        <v>16.597063118342902</v>
      </c>
      <c r="I30" s="100">
        <f>IF(SER_hh_tesh!I30=0,0,SER_hh_tesh!I30/SER_summary!I$26)</f>
        <v>16.866799474268593</v>
      </c>
      <c r="J30" s="100">
        <f>IF(SER_hh_tesh!J30=0,0,SER_hh_tesh!J30/SER_summary!J$26)</f>
        <v>16.788019594962677</v>
      </c>
      <c r="K30" s="100">
        <f>IF(SER_hh_tesh!K30=0,0,SER_hh_tesh!K30/SER_summary!K$26)</f>
        <v>16.738087198981919</v>
      </c>
      <c r="L30" s="100">
        <f>IF(SER_hh_tesh!L30=0,0,SER_hh_tesh!L30/SER_summary!L$26)</f>
        <v>16.980908842930521</v>
      </c>
      <c r="M30" s="100">
        <f>IF(SER_hh_tesh!M30=0,0,SER_hh_tesh!M30/SER_summary!M$26)</f>
        <v>17.577923670996153</v>
      </c>
      <c r="N30" s="100">
        <f>IF(SER_hh_tesh!N30=0,0,SER_hh_tesh!N30/SER_summary!N$26)</f>
        <v>16.338741761995365</v>
      </c>
      <c r="O30" s="100">
        <f>IF(SER_hh_tesh!O30=0,0,SER_hh_tesh!O30/SER_summary!O$26)</f>
        <v>16.956032111532096</v>
      </c>
      <c r="P30" s="100">
        <f>IF(SER_hh_tesh!P30=0,0,SER_hh_tesh!P30/SER_summary!P$26)</f>
        <v>16.859357361407994</v>
      </c>
      <c r="Q30" s="100">
        <f>IF(SER_hh_tesh!Q30=0,0,SER_hh_tesh!Q30/SER_summary!Q$26)</f>
        <v>16.881385530989288</v>
      </c>
    </row>
    <row r="31" spans="1:17" ht="12" customHeight="1" x14ac:dyDescent="0.25">
      <c r="A31" s="88" t="s">
        <v>98</v>
      </c>
      <c r="B31" s="100">
        <f>IF(SER_hh_tesh!B31=0,0,SER_hh_tesh!B31/SER_summary!B$26)</f>
        <v>0</v>
      </c>
      <c r="C31" s="100">
        <f>IF(SER_hh_tesh!C31=0,0,SER_hh_tesh!C31/SER_summary!C$26)</f>
        <v>0</v>
      </c>
      <c r="D31" s="100">
        <f>IF(SER_hh_tesh!D31=0,0,SER_hh_tesh!D31/SER_summary!D$26)</f>
        <v>0</v>
      </c>
      <c r="E31" s="100">
        <f>IF(SER_hh_tesh!E31=0,0,SER_hh_tesh!E31/SER_summary!E$26)</f>
        <v>0</v>
      </c>
      <c r="F31" s="100">
        <f>IF(SER_hh_tesh!F31=0,0,SER_hh_tesh!F31/SER_summary!F$26)</f>
        <v>0</v>
      </c>
      <c r="G31" s="100">
        <f>IF(SER_hh_tesh!G31=0,0,SER_hh_tesh!G31/SER_summary!G$26)</f>
        <v>0</v>
      </c>
      <c r="H31" s="100">
        <f>IF(SER_hh_tesh!H31=0,0,SER_hh_tesh!H31/SER_summary!H$26)</f>
        <v>0</v>
      </c>
      <c r="I31" s="100">
        <f>IF(SER_hh_tesh!I31=0,0,SER_hh_tesh!I31/SER_summary!I$26)</f>
        <v>0</v>
      </c>
      <c r="J31" s="100">
        <f>IF(SER_hh_tesh!J31=0,0,SER_hh_tesh!J31/SER_summary!J$26)</f>
        <v>0</v>
      </c>
      <c r="K31" s="100">
        <f>IF(SER_hh_tesh!K31=0,0,SER_hh_tesh!K31/SER_summary!K$26)</f>
        <v>0</v>
      </c>
      <c r="L31" s="100">
        <f>IF(SER_hh_tesh!L31=0,0,SER_hh_tesh!L31/SER_summary!L$26)</f>
        <v>0</v>
      </c>
      <c r="M31" s="100">
        <f>IF(SER_hh_tesh!M31=0,0,SER_hh_tesh!M31/SER_summary!M$26)</f>
        <v>0</v>
      </c>
      <c r="N31" s="100">
        <f>IF(SER_hh_tesh!N31=0,0,SER_hh_tesh!N31/SER_summary!N$26)</f>
        <v>0</v>
      </c>
      <c r="O31" s="100">
        <f>IF(SER_hh_tesh!O31=0,0,SER_hh_tesh!O31/SER_summary!O$26)</f>
        <v>0</v>
      </c>
      <c r="P31" s="100">
        <f>IF(SER_hh_tesh!P31=0,0,SER_hh_tesh!P31/SER_summary!P$26)</f>
        <v>0</v>
      </c>
      <c r="Q31" s="100">
        <f>IF(SER_hh_tesh!Q31=0,0,SER_hh_tesh!Q31/SER_summary!Q$26)</f>
        <v>0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14.99536704898498</v>
      </c>
      <c r="C33" s="18">
        <f>IF(SER_hh_tesh!C33=0,0,SER_hh_tesh!C33/SER_summary!C$26)</f>
        <v>15.248670175920022</v>
      </c>
      <c r="D33" s="18">
        <f>IF(SER_hh_tesh!D33=0,0,SER_hh_tesh!D33/SER_summary!D$26)</f>
        <v>15.160593107043539</v>
      </c>
      <c r="E33" s="18">
        <f>IF(SER_hh_tesh!E33=0,0,SER_hh_tesh!E33/SER_summary!E$26)</f>
        <v>15.761455270726707</v>
      </c>
      <c r="F33" s="18">
        <f>IF(SER_hh_tesh!F33=0,0,SER_hh_tesh!F33/SER_summary!F$26)</f>
        <v>16.205599597564774</v>
      </c>
      <c r="G33" s="18">
        <f>IF(SER_hh_tesh!G33=0,0,SER_hh_tesh!G33/SER_summary!G$26)</f>
        <v>16.062098176681872</v>
      </c>
      <c r="H33" s="18">
        <f>IF(SER_hh_tesh!H33=0,0,SER_hh_tesh!H33/SER_summary!H$26)</f>
        <v>15.830938328168957</v>
      </c>
      <c r="I33" s="18">
        <f>IF(SER_hh_tesh!I33=0,0,SER_hh_tesh!I33/SER_summary!I$26)</f>
        <v>16.109877655114943</v>
      </c>
      <c r="J33" s="18">
        <f>IF(SER_hh_tesh!J33=0,0,SER_hh_tesh!J33/SER_summary!J$26)</f>
        <v>15.636212242221756</v>
      </c>
      <c r="K33" s="18">
        <f>IF(SER_hh_tesh!K33=0,0,SER_hh_tesh!K33/SER_summary!K$26)</f>
        <v>15.616673900308413</v>
      </c>
      <c r="L33" s="18">
        <f>IF(SER_hh_tesh!L33=0,0,SER_hh_tesh!L33/SER_summary!L$26)</f>
        <v>15.864696026628019</v>
      </c>
      <c r="M33" s="18">
        <f>IF(SER_hh_tesh!M33=0,0,SER_hh_tesh!M33/SER_summary!M$26)</f>
        <v>15.35926546345368</v>
      </c>
      <c r="N33" s="18">
        <f>IF(SER_hh_tesh!N33=0,0,SER_hh_tesh!N33/SER_summary!N$26)</f>
        <v>16.554548685708536</v>
      </c>
      <c r="O33" s="18">
        <f>IF(SER_hh_tesh!O33=0,0,SER_hh_tesh!O33/SER_summary!O$26)</f>
        <v>15.65524915146969</v>
      </c>
      <c r="P33" s="18">
        <f>IF(SER_hh_tesh!P33=0,0,SER_hh_tesh!P33/SER_summary!P$26)</f>
        <v>15.842857125941181</v>
      </c>
      <c r="Q33" s="18">
        <f>IF(SER_hh_tesh!Q33=0,0,SER_hh_tesh!Q33/SER_summary!Q$26)</f>
        <v>15.83159958806719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17.831600323850083</v>
      </c>
      <c r="C3" s="106">
        <f>IF(SER_hh_emih!C3=0,0,SER_hh_emih!C3/SER_summary!C$26)</f>
        <v>17.075571404643444</v>
      </c>
      <c r="D3" s="106">
        <f>IF(SER_hh_emih!D3=0,0,SER_hh_emih!D3/SER_summary!D$26)</f>
        <v>18.808623147136579</v>
      </c>
      <c r="E3" s="106">
        <f>IF(SER_hh_emih!E3=0,0,SER_hh_emih!E3/SER_summary!E$26)</f>
        <v>21.361458538480719</v>
      </c>
      <c r="F3" s="106">
        <f>IF(SER_hh_emih!F3=0,0,SER_hh_emih!F3/SER_summary!F$26)</f>
        <v>22.11689404221141</v>
      </c>
      <c r="G3" s="106">
        <f>IF(SER_hh_emih!G3=0,0,SER_hh_emih!G3/SER_summary!G$26)</f>
        <v>7.4054438384260122</v>
      </c>
      <c r="H3" s="106">
        <f>IF(SER_hh_emih!H3=0,0,SER_hh_emih!H3/SER_summary!H$26)</f>
        <v>6.8757149504229904</v>
      </c>
      <c r="I3" s="106">
        <f>IF(SER_hh_emih!I3=0,0,SER_hh_emih!I3/SER_summary!I$26)</f>
        <v>6.6465913181989826</v>
      </c>
      <c r="J3" s="106">
        <f>IF(SER_hh_emih!J3=0,0,SER_hh_emih!J3/SER_summary!J$26)</f>
        <v>5.6440793539628871</v>
      </c>
      <c r="K3" s="106">
        <f>IF(SER_hh_emih!K3=0,0,SER_hh_emih!K3/SER_summary!K$26)</f>
        <v>4.695468422826151</v>
      </c>
      <c r="L3" s="106">
        <f>IF(SER_hh_emih!L3=0,0,SER_hh_emih!L3/SER_summary!L$26)</f>
        <v>17.508275519823517</v>
      </c>
      <c r="M3" s="106">
        <f>IF(SER_hh_emih!M3=0,0,SER_hh_emih!M3/SER_summary!M$26)</f>
        <v>11.070748755329218</v>
      </c>
      <c r="N3" s="106">
        <f>IF(SER_hh_emih!N3=0,0,SER_hh_emih!N3/SER_summary!N$26)</f>
        <v>15.721511152201039</v>
      </c>
      <c r="O3" s="106">
        <f>IF(SER_hh_emih!O3=0,0,SER_hh_emih!O3/SER_summary!O$26)</f>
        <v>21.039965533332758</v>
      </c>
      <c r="P3" s="106">
        <f>IF(SER_hh_emih!P3=0,0,SER_hh_emih!P3/SER_summary!P$26)</f>
        <v>25.229824334992429</v>
      </c>
      <c r="Q3" s="106">
        <f>IF(SER_hh_emih!Q3=0,0,SER_hh_emih!Q3/SER_summary!Q$26)</f>
        <v>25.147665027202823</v>
      </c>
    </row>
    <row r="4" spans="1:17" ht="12.95" customHeight="1" x14ac:dyDescent="0.25">
      <c r="A4" s="90" t="s">
        <v>44</v>
      </c>
      <c r="B4" s="101">
        <f>IF(SER_hh_emih!B4=0,0,SER_hh_emih!B4/SER_summary!B$26)</f>
        <v>15.416584107917529</v>
      </c>
      <c r="C4" s="101">
        <f>IF(SER_hh_emih!C4=0,0,SER_hh_emih!C4/SER_summary!C$26)</f>
        <v>14.789141870055985</v>
      </c>
      <c r="D4" s="101">
        <f>IF(SER_hh_emih!D4=0,0,SER_hh_emih!D4/SER_summary!D$26)</f>
        <v>16.288620416369657</v>
      </c>
      <c r="E4" s="101">
        <f>IF(SER_hh_emih!E4=0,0,SER_hh_emih!E4/SER_summary!E$26)</f>
        <v>19.066433741369043</v>
      </c>
      <c r="F4" s="101">
        <f>IF(SER_hh_emih!F4=0,0,SER_hh_emih!F4/SER_summary!F$26)</f>
        <v>19.965480971875678</v>
      </c>
      <c r="G4" s="101">
        <f>IF(SER_hh_emih!G4=0,0,SER_hh_emih!G4/SER_summary!G$26)</f>
        <v>4.9624307076578544</v>
      </c>
      <c r="H4" s="101">
        <f>IF(SER_hh_emih!H4=0,0,SER_hh_emih!H4/SER_summary!H$26)</f>
        <v>3.4962901498152306</v>
      </c>
      <c r="I4" s="101">
        <f>IF(SER_hh_emih!I4=0,0,SER_hh_emih!I4/SER_summary!I$26)</f>
        <v>3.2558251160018834</v>
      </c>
      <c r="J4" s="101">
        <f>IF(SER_hh_emih!J4=0,0,SER_hh_emih!J4/SER_summary!J$26)</f>
        <v>1.5803505189036453</v>
      </c>
      <c r="K4" s="101">
        <f>IF(SER_hh_emih!K4=0,0,SER_hh_emih!K4/SER_summary!K$26)</f>
        <v>1.0796036090328143</v>
      </c>
      <c r="L4" s="101">
        <f>IF(SER_hh_emih!L4=0,0,SER_hh_emih!L4/SER_summary!L$26)</f>
        <v>14.272620997404589</v>
      </c>
      <c r="M4" s="101">
        <f>IF(SER_hh_emih!M4=0,0,SER_hh_emih!M4/SER_summary!M$26)</f>
        <v>7.5395343595830902</v>
      </c>
      <c r="N4" s="101">
        <f>IF(SER_hh_emih!N4=0,0,SER_hh_emih!N4/SER_summary!N$26)</f>
        <v>12.608650394507968</v>
      </c>
      <c r="O4" s="101">
        <f>IF(SER_hh_emih!O4=0,0,SER_hh_emih!O4/SER_summary!O$26)</f>
        <v>17.246791125905936</v>
      </c>
      <c r="P4" s="101">
        <f>IF(SER_hh_emih!P4=0,0,SER_hh_emih!P4/SER_summary!P$26)</f>
        <v>21.618681941457009</v>
      </c>
      <c r="Q4" s="101">
        <f>IF(SER_hh_emih!Q4=0,0,SER_hh_emih!Q4/SER_summary!Q$26)</f>
        <v>21.702345960512773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15.787982969339735</v>
      </c>
      <c r="C6" s="100">
        <f>IF(SER_hh_emih!C6=0,0,SER_hh_emih!C6/SER_summary!C$26)</f>
        <v>16.017976886176999</v>
      </c>
      <c r="D6" s="100">
        <f>IF(SER_hh_emih!D6=0,0,SER_hh_emih!D6/SER_summary!D$26)</f>
        <v>18.13689300189294</v>
      </c>
      <c r="E6" s="100">
        <f>IF(SER_hh_emih!E6=0,0,SER_hh_emih!E6/SER_summary!E$26)</f>
        <v>22.114737365781952</v>
      </c>
      <c r="F6" s="100">
        <f>IF(SER_hh_emih!F6=0,0,SER_hh_emih!F6/SER_summary!F$26)</f>
        <v>22.47112644623973</v>
      </c>
      <c r="G6" s="100">
        <f>IF(SER_hh_emih!G6=0,0,SER_hh_emih!G6/SER_summary!G$26)</f>
        <v>15.153242309648636</v>
      </c>
      <c r="H6" s="100">
        <f>IF(SER_hh_emih!H6=0,0,SER_hh_emih!H6/SER_summary!H$26)</f>
        <v>8.6775446603943038</v>
      </c>
      <c r="I6" s="100">
        <f>IF(SER_hh_emih!I6=0,0,SER_hh_emih!I6/SER_summary!I$26)</f>
        <v>7.3491163891623774</v>
      </c>
      <c r="J6" s="100">
        <f>IF(SER_hh_emih!J6=0,0,SER_hh_emih!J6/SER_summary!J$26)</f>
        <v>3.8652939080659898</v>
      </c>
      <c r="K6" s="100">
        <f>IF(SER_hh_emih!K6=0,0,SER_hh_emih!K6/SER_summary!K$26)</f>
        <v>1.661730593925302</v>
      </c>
      <c r="L6" s="100">
        <f>IF(SER_hh_emih!L6=0,0,SER_hh_emih!L6/SER_summary!L$26)</f>
        <v>20.021650731572841</v>
      </c>
      <c r="M6" s="100">
        <f>IF(SER_hh_emih!M6=0,0,SER_hh_emih!M6/SER_summary!M$26)</f>
        <v>15.952817879065174</v>
      </c>
      <c r="N6" s="100">
        <f>IF(SER_hh_emih!N6=0,0,SER_hh_emih!N6/SER_summary!N$26)</f>
        <v>22.453601475917093</v>
      </c>
      <c r="O6" s="100">
        <f>IF(SER_hh_emih!O6=0,0,SER_hh_emih!O6/SER_summary!O$26)</f>
        <v>26.242971921592755</v>
      </c>
      <c r="P6" s="100">
        <f>IF(SER_hh_emih!P6=0,0,SER_hh_emih!P6/SER_summary!P$26)</f>
        <v>31.168831023773919</v>
      </c>
      <c r="Q6" s="100">
        <f>IF(SER_hh_emih!Q6=0,0,SER_hh_emih!Q6/SER_summary!Q$26)</f>
        <v>33.102105471937421</v>
      </c>
    </row>
    <row r="7" spans="1:17" ht="12" customHeight="1" x14ac:dyDescent="0.25">
      <c r="A7" s="88" t="s">
        <v>99</v>
      </c>
      <c r="B7" s="100">
        <f>IF(SER_hh_emih!B7=0,0,SER_hh_emih!B7/SER_summary!B$26)</f>
        <v>18.318016930843275</v>
      </c>
      <c r="C7" s="100">
        <f>IF(SER_hh_emih!C7=0,0,SER_hh_emih!C7/SER_summary!C$26)</f>
        <v>18.58541340520134</v>
      </c>
      <c r="D7" s="100">
        <f>IF(SER_hh_emih!D7=0,0,SER_hh_emih!D7/SER_summary!D$26)</f>
        <v>21.474711157169644</v>
      </c>
      <c r="E7" s="100">
        <f>IF(SER_hh_emih!E7=0,0,SER_hh_emih!E7/SER_summary!E$26)</f>
        <v>25.844783216810889</v>
      </c>
      <c r="F7" s="100">
        <f>IF(SER_hh_emih!F7=0,0,SER_hh_emih!F7/SER_summary!F$26)</f>
        <v>27.416040736892125</v>
      </c>
      <c r="G7" s="100">
        <f>IF(SER_hh_emih!G7=0,0,SER_hh_emih!G7/SER_summary!G$26)</f>
        <v>17.507182495127033</v>
      </c>
      <c r="H7" s="100">
        <f>IF(SER_hh_emih!H7=0,0,SER_hh_emih!H7/SER_summary!H$26)</f>
        <v>10.025534791481936</v>
      </c>
      <c r="I7" s="100">
        <f>IF(SER_hh_emih!I7=0,0,SER_hh_emih!I7/SER_summary!I$26)</f>
        <v>9.0373303646094563</v>
      </c>
      <c r="J7" s="100">
        <f>IF(SER_hh_emih!J7=0,0,SER_hh_emih!J7/SER_summary!J$26)</f>
        <v>4.2664039861937582</v>
      </c>
      <c r="K7" s="100">
        <f>IF(SER_hh_emih!K7=0,0,SER_hh_emih!K7/SER_summary!K$26)</f>
        <v>1.9786119340966963</v>
      </c>
      <c r="L7" s="100">
        <f>IF(SER_hh_emih!L7=0,0,SER_hh_emih!L7/SER_summary!L$26)</f>
        <v>24.351306147951874</v>
      </c>
      <c r="M7" s="100">
        <f>IF(SER_hh_emih!M7=0,0,SER_hh_emih!M7/SER_summary!M$26)</f>
        <v>14.268082463569483</v>
      </c>
      <c r="N7" s="100">
        <f>IF(SER_hh_emih!N7=0,0,SER_hh_emih!N7/SER_summary!N$26)</f>
        <v>27.036383736359099</v>
      </c>
      <c r="O7" s="100">
        <f>IF(SER_hh_emih!O7=0,0,SER_hh_emih!O7/SER_summary!O$26)</f>
        <v>31.453302627931436</v>
      </c>
      <c r="P7" s="100">
        <f>IF(SER_hh_emih!P7=0,0,SER_hh_emih!P7/SER_summary!P$26)</f>
        <v>37.298174620857147</v>
      </c>
      <c r="Q7" s="100">
        <f>IF(SER_hh_emih!Q7=0,0,SER_hh_emih!Q7/SER_summary!Q$26)</f>
        <v>39.63739365121981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0</v>
      </c>
      <c r="C9" s="100">
        <f>IF(SER_hh_emih!C9=0,0,SER_hh_emih!C9/SER_summary!C$26)</f>
        <v>0</v>
      </c>
      <c r="D9" s="100">
        <f>IF(SER_hh_emih!D9=0,0,SER_hh_emih!D9/SER_summary!D$26)</f>
        <v>0</v>
      </c>
      <c r="E9" s="100">
        <f>IF(SER_hh_emih!E9=0,0,SER_hh_emih!E9/SER_summary!E$26)</f>
        <v>0</v>
      </c>
      <c r="F9" s="100">
        <f>IF(SER_hh_emih!F9=0,0,SER_hh_emih!F9/SER_summary!F$26)</f>
        <v>0</v>
      </c>
      <c r="G9" s="100">
        <f>IF(SER_hh_emih!G9=0,0,SER_hh_emih!G9/SER_summary!G$26)</f>
        <v>0</v>
      </c>
      <c r="H9" s="100">
        <f>IF(SER_hh_emih!H9=0,0,SER_hh_emih!H9/SER_summary!H$26)</f>
        <v>0</v>
      </c>
      <c r="I9" s="100">
        <f>IF(SER_hh_emih!I9=0,0,SER_hh_emih!I9/SER_summary!I$26)</f>
        <v>0</v>
      </c>
      <c r="J9" s="100">
        <f>IF(SER_hh_emih!J9=0,0,SER_hh_emih!J9/SER_summary!J$26)</f>
        <v>0</v>
      </c>
      <c r="K9" s="100">
        <f>IF(SER_hh_emih!K9=0,0,SER_hh_emih!K9/SER_summary!K$26)</f>
        <v>0</v>
      </c>
      <c r="L9" s="100">
        <f>IF(SER_hh_emih!L9=0,0,SER_hh_emih!L9/SER_summary!L$26)</f>
        <v>0</v>
      </c>
      <c r="M9" s="100">
        <f>IF(SER_hh_emih!M9=0,0,SER_hh_emih!M9/SER_summary!M$26)</f>
        <v>0</v>
      </c>
      <c r="N9" s="100">
        <f>IF(SER_hh_emih!N9=0,0,SER_hh_emih!N9/SER_summary!N$26)</f>
        <v>0</v>
      </c>
      <c r="O9" s="100">
        <f>IF(SER_hh_emih!O9=0,0,SER_hh_emih!O9/SER_summary!O$26)</f>
        <v>0</v>
      </c>
      <c r="P9" s="100">
        <f>IF(SER_hh_emih!P9=0,0,SER_hh_emih!P9/SER_summary!P$26)</f>
        <v>0</v>
      </c>
      <c r="Q9" s="100">
        <f>IF(SER_hh_emih!Q9=0,0,SER_hh_emih!Q9/SER_summary!Q$26)</f>
        <v>0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1.1844720498825412</v>
      </c>
      <c r="C19" s="101">
        <f>IF(SER_hh_emih!C19=0,0,SER_hh_emih!C19/SER_summary!C$26)</f>
        <v>1.1411624664900384</v>
      </c>
      <c r="D19" s="101">
        <f>IF(SER_hh_emih!D19=0,0,SER_hh_emih!D19/SER_summary!D$26)</f>
        <v>1.1124133046404958</v>
      </c>
      <c r="E19" s="101">
        <f>IF(SER_hh_emih!E19=0,0,SER_hh_emih!E19/SER_summary!E$26)</f>
        <v>0.94962770707759203</v>
      </c>
      <c r="F19" s="101">
        <f>IF(SER_hh_emih!F19=0,0,SER_hh_emih!F19/SER_summary!F$26)</f>
        <v>0.88104566736895007</v>
      </c>
      <c r="G19" s="101">
        <f>IF(SER_hh_emih!G19=0,0,SER_hh_emih!G19/SER_summary!G$26)</f>
        <v>1.0133265197155272</v>
      </c>
      <c r="H19" s="101">
        <f>IF(SER_hh_emih!H19=0,0,SER_hh_emih!H19/SER_summary!H$26)</f>
        <v>1.6662756614082348</v>
      </c>
      <c r="I19" s="101">
        <f>IF(SER_hh_emih!I19=0,0,SER_hh_emih!I19/SER_summary!I$26)</f>
        <v>1.6843525615889261</v>
      </c>
      <c r="J19" s="101">
        <f>IF(SER_hh_emih!J19=0,0,SER_hh_emih!J19/SER_summary!J$26)</f>
        <v>1.5671967299734546</v>
      </c>
      <c r="K19" s="101">
        <f>IF(SER_hh_emih!K19=0,0,SER_hh_emih!K19/SER_summary!K$26)</f>
        <v>1.0006432390713123</v>
      </c>
      <c r="L19" s="101">
        <f>IF(SER_hh_emih!L19=0,0,SER_hh_emih!L19/SER_summary!L$26)</f>
        <v>0.62917242283580999</v>
      </c>
      <c r="M19" s="101">
        <f>IF(SER_hh_emih!M19=0,0,SER_hh_emih!M19/SER_summary!M$26)</f>
        <v>0.57052222265802222</v>
      </c>
      <c r="N19" s="101">
        <f>IF(SER_hh_emih!N19=0,0,SER_hh_emih!N19/SER_summary!N$26)</f>
        <v>0.39848245146342592</v>
      </c>
      <c r="O19" s="101">
        <f>IF(SER_hh_emih!O19=0,0,SER_hh_emih!O19/SER_summary!O$26)</f>
        <v>0.28914369969191778</v>
      </c>
      <c r="P19" s="101">
        <f>IF(SER_hh_emih!P19=0,0,SER_hh_emih!P19/SER_summary!P$26)</f>
        <v>0.22177199963744509</v>
      </c>
      <c r="Q19" s="101">
        <f>IF(SER_hh_emih!Q19=0,0,SER_hh_emih!Q19/SER_summary!Q$26)</f>
        <v>0.15882059155791958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9.3674994921376005</v>
      </c>
      <c r="C21" s="100">
        <f>IF(SER_hh_emih!C21=0,0,SER_hh_emih!C21/SER_summary!C$26)</f>
        <v>9.2473376552271702</v>
      </c>
      <c r="D21" s="100">
        <f>IF(SER_hh_emih!D21=0,0,SER_hh_emih!D21/SER_summary!D$26)</f>
        <v>9.2511076172253812</v>
      </c>
      <c r="E21" s="100">
        <f>IF(SER_hh_emih!E21=0,0,SER_hh_emih!E21/SER_summary!E$26)</f>
        <v>9.2715863671117287</v>
      </c>
      <c r="F21" s="100">
        <f>IF(SER_hh_emih!F21=0,0,SER_hh_emih!F21/SER_summary!F$26)</f>
        <v>9.2710714228491273</v>
      </c>
      <c r="G21" s="100">
        <f>IF(SER_hh_emih!G21=0,0,SER_hh_emih!G21/SER_summary!G$26)</f>
        <v>7.8501541589175083</v>
      </c>
      <c r="H21" s="100">
        <f>IF(SER_hh_emih!H21=0,0,SER_hh_emih!H21/SER_summary!H$26)</f>
        <v>10.808434929095597</v>
      </c>
      <c r="I21" s="100">
        <f>IF(SER_hh_emih!I21=0,0,SER_hh_emih!I21/SER_summary!I$26)</f>
        <v>9.3254117820002627</v>
      </c>
      <c r="J21" s="100">
        <f>IF(SER_hh_emih!J21=0,0,SER_hh_emih!J21/SER_summary!J$26)</f>
        <v>9.0333328221089566</v>
      </c>
      <c r="K21" s="100">
        <f>IF(SER_hh_emih!K21=0,0,SER_hh_emih!K21/SER_summary!K$26)</f>
        <v>9.0117608126142272</v>
      </c>
      <c r="L21" s="100">
        <f>IF(SER_hh_emih!L21=0,0,SER_hh_emih!L21/SER_summary!L$26)</f>
        <v>9.3011936345785866</v>
      </c>
      <c r="M21" s="100">
        <f>IF(SER_hh_emih!M21=0,0,SER_hh_emih!M21/SER_summary!M$26)</f>
        <v>9.2881850893195743</v>
      </c>
      <c r="N21" s="100">
        <f>IF(SER_hh_emih!N21=0,0,SER_hh_emih!N21/SER_summary!N$26)</f>
        <v>7.6939170500167808</v>
      </c>
      <c r="O21" s="100">
        <f>IF(SER_hh_emih!O21=0,0,SER_hh_emih!O21/SER_summary!O$26)</f>
        <v>7.8139864767173801</v>
      </c>
      <c r="P21" s="100">
        <f>IF(SER_hh_emih!P21=0,0,SER_hh_emih!P21/SER_summary!P$26)</f>
        <v>7.8291639803452782</v>
      </c>
      <c r="Q21" s="100">
        <f>IF(SER_hh_emih!Q21=0,0,SER_hh_emih!Q21/SER_summary!Q$26)</f>
        <v>7.8546593223095851</v>
      </c>
    </row>
    <row r="22" spans="1:17" ht="12" customHeight="1" x14ac:dyDescent="0.25">
      <c r="A22" s="88" t="s">
        <v>99</v>
      </c>
      <c r="B22" s="100">
        <f>IF(SER_hh_emih!B22=0,0,SER_hh_emih!B22/SER_summary!B$26)</f>
        <v>0</v>
      </c>
      <c r="C22" s="100">
        <f>IF(SER_hh_emih!C22=0,0,SER_hh_emih!C22/SER_summary!C$26)</f>
        <v>0</v>
      </c>
      <c r="D22" s="100">
        <f>IF(SER_hh_emih!D22=0,0,SER_hh_emih!D22/SER_summary!D$26)</f>
        <v>0</v>
      </c>
      <c r="E22" s="100">
        <f>IF(SER_hh_emih!E22=0,0,SER_hh_emih!E22/SER_summary!E$26)</f>
        <v>0</v>
      </c>
      <c r="F22" s="100">
        <f>IF(SER_hh_emih!F22=0,0,SER_hh_emih!F22/SER_summary!F$26)</f>
        <v>0</v>
      </c>
      <c r="G22" s="100">
        <f>IF(SER_hh_emih!G22=0,0,SER_hh_emih!G22/SER_summary!G$26)</f>
        <v>0</v>
      </c>
      <c r="H22" s="100">
        <f>IF(SER_hh_emih!H22=0,0,SER_hh_emih!H22/SER_summary!H$26)</f>
        <v>0</v>
      </c>
      <c r="I22" s="100">
        <f>IF(SER_hh_emih!I22=0,0,SER_hh_emih!I22/SER_summary!I$26)</f>
        <v>0</v>
      </c>
      <c r="J22" s="100">
        <f>IF(SER_hh_emih!J22=0,0,SER_hh_emih!J22/SER_summary!J$26)</f>
        <v>0</v>
      </c>
      <c r="K22" s="100">
        <f>IF(SER_hh_emih!K22=0,0,SER_hh_emih!K22/SER_summary!K$26)</f>
        <v>0</v>
      </c>
      <c r="L22" s="100">
        <f>IF(SER_hh_emih!L22=0,0,SER_hh_emih!L22/SER_summary!L$26)</f>
        <v>0</v>
      </c>
      <c r="M22" s="100">
        <f>IF(SER_hh_emih!M22=0,0,SER_hh_emih!M22/SER_summary!M$26)</f>
        <v>0</v>
      </c>
      <c r="N22" s="100">
        <f>IF(SER_hh_emih!N22=0,0,SER_hh_emih!N22/SER_summary!N$26)</f>
        <v>0</v>
      </c>
      <c r="O22" s="100">
        <f>IF(SER_hh_emih!O22=0,0,SER_hh_emih!O22/SER_summary!O$26)</f>
        <v>0</v>
      </c>
      <c r="P22" s="100">
        <f>IF(SER_hh_emih!P22=0,0,SER_hh_emih!P22/SER_summary!P$26)</f>
        <v>0</v>
      </c>
      <c r="Q22" s="100">
        <f>IF(SER_hh_emih!Q22=0,0,SER_hh_emih!Q22/SER_summary!Q$26)</f>
        <v>0</v>
      </c>
    </row>
    <row r="23" spans="1:17" ht="12" customHeight="1" x14ac:dyDescent="0.25">
      <c r="A23" s="88" t="s">
        <v>98</v>
      </c>
      <c r="B23" s="100">
        <f>IF(SER_hh_emih!B23=0,0,SER_hh_emih!B23/SER_summary!B$26)</f>
        <v>0</v>
      </c>
      <c r="C23" s="100">
        <f>IF(SER_hh_emih!C23=0,0,SER_hh_emih!C23/SER_summary!C$26)</f>
        <v>0</v>
      </c>
      <c r="D23" s="100">
        <f>IF(SER_hh_emih!D23=0,0,SER_hh_emih!D23/SER_summary!D$26)</f>
        <v>0</v>
      </c>
      <c r="E23" s="100">
        <f>IF(SER_hh_emih!E23=0,0,SER_hh_emih!E23/SER_summary!E$26)</f>
        <v>0</v>
      </c>
      <c r="F23" s="100">
        <f>IF(SER_hh_emih!F23=0,0,SER_hh_emih!F23/SER_summary!F$26)</f>
        <v>0</v>
      </c>
      <c r="G23" s="100">
        <f>IF(SER_hh_emih!G23=0,0,SER_hh_emih!G23/SER_summary!G$26)</f>
        <v>0</v>
      </c>
      <c r="H23" s="100">
        <f>IF(SER_hh_emih!H23=0,0,SER_hh_emih!H23/SER_summary!H$26)</f>
        <v>0</v>
      </c>
      <c r="I23" s="100">
        <f>IF(SER_hh_emih!I23=0,0,SER_hh_emih!I23/SER_summary!I$26)</f>
        <v>0</v>
      </c>
      <c r="J23" s="100">
        <f>IF(SER_hh_emih!J23=0,0,SER_hh_emih!J23/SER_summary!J$26)</f>
        <v>0</v>
      </c>
      <c r="K23" s="100">
        <f>IF(SER_hh_emih!K23=0,0,SER_hh_emih!K23/SER_summary!K$26)</f>
        <v>0</v>
      </c>
      <c r="L23" s="100">
        <f>IF(SER_hh_emih!L23=0,0,SER_hh_emih!L23/SER_summary!L$26)</f>
        <v>0</v>
      </c>
      <c r="M23" s="100">
        <f>IF(SER_hh_emih!M23=0,0,SER_hh_emih!M23/SER_summary!M$26)</f>
        <v>0</v>
      </c>
      <c r="N23" s="100">
        <f>IF(SER_hh_emih!N23=0,0,SER_hh_emih!N23/SER_summary!N$26)</f>
        <v>0</v>
      </c>
      <c r="O23" s="100">
        <f>IF(SER_hh_emih!O23=0,0,SER_hh_emih!O23/SER_summary!O$26)</f>
        <v>0</v>
      </c>
      <c r="P23" s="100">
        <f>IF(SER_hh_emih!P23=0,0,SER_hh_emih!P23/SER_summary!P$26)</f>
        <v>0</v>
      </c>
      <c r="Q23" s="100">
        <f>IF(SER_hh_emih!Q23=0,0,SER_hh_emih!Q23/SER_summary!Q$26)</f>
        <v>0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1.2305441660500125</v>
      </c>
      <c r="C29" s="101">
        <f>IF(SER_hh_emih!C29=0,0,SER_hh_emih!C29/SER_summary!C$26)</f>
        <v>1.1452670680974208</v>
      </c>
      <c r="D29" s="101">
        <f>IF(SER_hh_emih!D29=0,0,SER_hh_emih!D29/SER_summary!D$26)</f>
        <v>1.4075894261264259</v>
      </c>
      <c r="E29" s="101">
        <f>IF(SER_hh_emih!E29=0,0,SER_hh_emih!E29/SER_summary!E$26)</f>
        <v>1.345397090034083</v>
      </c>
      <c r="F29" s="101">
        <f>IF(SER_hh_emih!F29=0,0,SER_hh_emih!F29/SER_summary!F$26)</f>
        <v>1.2703674029667802</v>
      </c>
      <c r="G29" s="101">
        <f>IF(SER_hh_emih!G29=0,0,SER_hh_emih!G29/SER_summary!G$26)</f>
        <v>1.4296866110526314</v>
      </c>
      <c r="H29" s="101">
        <f>IF(SER_hh_emih!H29=0,0,SER_hh_emih!H29/SER_summary!H$26)</f>
        <v>1.7131491391995259</v>
      </c>
      <c r="I29" s="101">
        <f>IF(SER_hh_emih!I29=0,0,SER_hh_emih!I29/SER_summary!I$26)</f>
        <v>1.7064136406081725</v>
      </c>
      <c r="J29" s="101">
        <f>IF(SER_hh_emih!J29=0,0,SER_hh_emih!J29/SER_summary!J$26)</f>
        <v>2.4965321050857878</v>
      </c>
      <c r="K29" s="101">
        <f>IF(SER_hh_emih!K29=0,0,SER_hh_emih!K29/SER_summary!K$26)</f>
        <v>2.6152215747220233</v>
      </c>
      <c r="L29" s="101">
        <f>IF(SER_hh_emih!L29=0,0,SER_hh_emih!L29/SER_summary!L$26)</f>
        <v>2.6064820995831157</v>
      </c>
      <c r="M29" s="101">
        <f>IF(SER_hh_emih!M29=0,0,SER_hh_emih!M29/SER_summary!M$26)</f>
        <v>2.9606921730881042</v>
      </c>
      <c r="N29" s="101">
        <f>IF(SER_hh_emih!N29=0,0,SER_hh_emih!N29/SER_summary!N$26)</f>
        <v>2.7143783062296465</v>
      </c>
      <c r="O29" s="101">
        <f>IF(SER_hh_emih!O29=0,0,SER_hh_emih!O29/SER_summary!O$26)</f>
        <v>3.5040307077349029</v>
      </c>
      <c r="P29" s="101">
        <f>IF(SER_hh_emih!P29=0,0,SER_hh_emih!P29/SER_summary!P$26)</f>
        <v>3.3893703938979716</v>
      </c>
      <c r="Q29" s="101">
        <f>IF(SER_hh_emih!Q29=0,0,SER_hh_emih!Q29/SER_summary!Q$26)</f>
        <v>3.2864984751321322</v>
      </c>
    </row>
    <row r="30" spans="1:17" ht="12" customHeight="1" x14ac:dyDescent="0.25">
      <c r="A30" s="88" t="s">
        <v>66</v>
      </c>
      <c r="B30" s="100">
        <f>IF(SER_hh_emih!B30=0,0,SER_hh_emih!B30/SER_summary!B$26)</f>
        <v>8.4425246264163842</v>
      </c>
      <c r="C30" s="100">
        <f>IF(SER_hh_emih!C30=0,0,SER_hh_emih!C30/SER_summary!C$26)</f>
        <v>8.2071607461397953</v>
      </c>
      <c r="D30" s="100">
        <f>IF(SER_hh_emih!D30=0,0,SER_hh_emih!D30/SER_summary!D$26)</f>
        <v>8.8393580573504078</v>
      </c>
      <c r="E30" s="100">
        <f>IF(SER_hh_emih!E30=0,0,SER_hh_emih!E30/SER_summary!E$26)</f>
        <v>8.4981606006269281</v>
      </c>
      <c r="F30" s="100">
        <f>IF(SER_hh_emih!F30=0,0,SER_hh_emih!F30/SER_summary!F$26)</f>
        <v>7.9779036795957934</v>
      </c>
      <c r="G30" s="100">
        <f>IF(SER_hh_emih!G30=0,0,SER_hh_emih!G30/SER_summary!G$26)</f>
        <v>8.6948810563774455</v>
      </c>
      <c r="H30" s="100">
        <f>IF(SER_hh_emih!H30=0,0,SER_hh_emih!H30/SER_summary!H$26)</f>
        <v>8.5112090174622033</v>
      </c>
      <c r="I30" s="100">
        <f>IF(SER_hh_emih!I30=0,0,SER_hh_emih!I30/SER_summary!I$26)</f>
        <v>8.5715010433192269</v>
      </c>
      <c r="J30" s="100">
        <f>IF(SER_hh_emih!J30=0,0,SER_hh_emih!J30/SER_summary!J$26)</f>
        <v>8.286126488288776</v>
      </c>
      <c r="K30" s="100">
        <f>IF(SER_hh_emih!K30=0,0,SER_hh_emih!K30/SER_summary!K$26)</f>
        <v>8.2025627108904242</v>
      </c>
      <c r="L30" s="100">
        <f>IF(SER_hh_emih!L30=0,0,SER_hh_emih!L30/SER_summary!L$26)</f>
        <v>8.2799075184758646</v>
      </c>
      <c r="M30" s="100">
        <f>IF(SER_hh_emih!M30=0,0,SER_hh_emih!M30/SER_summary!M$26)</f>
        <v>8.4923600580554712</v>
      </c>
      <c r="N30" s="100">
        <f>IF(SER_hh_emih!N30=0,0,SER_hh_emih!N30/SER_summary!N$26)</f>
        <v>7.8508248864463832</v>
      </c>
      <c r="O30" s="100">
        <f>IF(SER_hh_emih!O30=0,0,SER_hh_emih!O30/SER_summary!O$26)</f>
        <v>8.0835209357661135</v>
      </c>
      <c r="P30" s="100">
        <f>IF(SER_hh_emih!P30=0,0,SER_hh_emih!P30/SER_summary!P$26)</f>
        <v>7.9851164253011984</v>
      </c>
      <c r="Q30" s="100">
        <f>IF(SER_hh_emih!Q30=0,0,SER_hh_emih!Q30/SER_summary!Q$26)</f>
        <v>7.986058248770858</v>
      </c>
    </row>
    <row r="31" spans="1:17" ht="12" customHeight="1" x14ac:dyDescent="0.25">
      <c r="A31" s="88" t="s">
        <v>98</v>
      </c>
      <c r="B31" s="100">
        <f>IF(SER_hh_emih!B31=0,0,SER_hh_emih!B31/SER_summary!B$26)</f>
        <v>0</v>
      </c>
      <c r="C31" s="100">
        <f>IF(SER_hh_emih!C31=0,0,SER_hh_emih!C31/SER_summary!C$26)</f>
        <v>0</v>
      </c>
      <c r="D31" s="100">
        <f>IF(SER_hh_emih!D31=0,0,SER_hh_emih!D31/SER_summary!D$26)</f>
        <v>0</v>
      </c>
      <c r="E31" s="100">
        <f>IF(SER_hh_emih!E31=0,0,SER_hh_emih!E31/SER_summary!E$26)</f>
        <v>0</v>
      </c>
      <c r="F31" s="100">
        <f>IF(SER_hh_emih!F31=0,0,SER_hh_emih!F31/SER_summary!F$26)</f>
        <v>0</v>
      </c>
      <c r="G31" s="100">
        <f>IF(SER_hh_emih!G31=0,0,SER_hh_emih!G31/SER_summary!G$26)</f>
        <v>0</v>
      </c>
      <c r="H31" s="100">
        <f>IF(SER_hh_emih!H31=0,0,SER_hh_emih!H31/SER_summary!H$26)</f>
        <v>0</v>
      </c>
      <c r="I31" s="100">
        <f>IF(SER_hh_emih!I31=0,0,SER_hh_emih!I31/SER_summary!I$26)</f>
        <v>0</v>
      </c>
      <c r="J31" s="100">
        <f>IF(SER_hh_emih!J31=0,0,SER_hh_emih!J31/SER_summary!J$26)</f>
        <v>0</v>
      </c>
      <c r="K31" s="100">
        <f>IF(SER_hh_emih!K31=0,0,SER_hh_emih!K31/SER_summary!K$26)</f>
        <v>0</v>
      </c>
      <c r="L31" s="100">
        <f>IF(SER_hh_emih!L31=0,0,SER_hh_emih!L31/SER_summary!L$26)</f>
        <v>0</v>
      </c>
      <c r="M31" s="100">
        <f>IF(SER_hh_emih!M31=0,0,SER_hh_emih!M31/SER_summary!M$26)</f>
        <v>0</v>
      </c>
      <c r="N31" s="100">
        <f>IF(SER_hh_emih!N31=0,0,SER_hh_emih!N31/SER_summary!N$26)</f>
        <v>0</v>
      </c>
      <c r="O31" s="100">
        <f>IF(SER_hh_emih!O31=0,0,SER_hh_emih!O31/SER_summary!O$26)</f>
        <v>0</v>
      </c>
      <c r="P31" s="100">
        <f>IF(SER_hh_emih!P31=0,0,SER_hh_emih!P31/SER_summary!P$26)</f>
        <v>0</v>
      </c>
      <c r="Q31" s="100">
        <f>IF(SER_hh_emih!Q31=0,0,SER_hh_emih!Q31/SER_summary!Q$26)</f>
        <v>0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480.48388841263869</v>
      </c>
      <c r="D3" s="98">
        <f t="shared" si="0"/>
        <v>334.08205683276071</v>
      </c>
      <c r="E3" s="98">
        <f t="shared" si="0"/>
        <v>268.48749800399304</v>
      </c>
      <c r="F3" s="98">
        <f t="shared" si="0"/>
        <v>225.14956338055549</v>
      </c>
      <c r="G3" s="98">
        <f t="shared" si="0"/>
        <v>476.48316447927323</v>
      </c>
      <c r="H3" s="98">
        <f t="shared" si="0"/>
        <v>416.29673711887756</v>
      </c>
      <c r="I3" s="98">
        <f t="shared" si="0"/>
        <v>455.39869346243614</v>
      </c>
      <c r="J3" s="98">
        <f t="shared" si="0"/>
        <v>609.17255967759388</v>
      </c>
      <c r="K3" s="98">
        <f t="shared" si="0"/>
        <v>336.95090439276441</v>
      </c>
      <c r="L3" s="98">
        <f t="shared" si="0"/>
        <v>461.89788493056443</v>
      </c>
      <c r="M3" s="98">
        <f t="shared" si="0"/>
        <v>322.01769222345763</v>
      </c>
      <c r="N3" s="98">
        <f t="shared" si="0"/>
        <v>720.17573595599583</v>
      </c>
      <c r="O3" s="98">
        <f t="shared" si="0"/>
        <v>788.41312328473828</v>
      </c>
      <c r="P3" s="98">
        <f t="shared" si="0"/>
        <v>887.64313785755905</v>
      </c>
      <c r="Q3" s="98">
        <f t="shared" si="0"/>
        <v>884.48823800671153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480.48388841263869</v>
      </c>
      <c r="D4" s="89">
        <f t="shared" ref="D4:Q4" si="2">SUM(D5:D14)</f>
        <v>334.08205683276071</v>
      </c>
      <c r="E4" s="89">
        <f t="shared" si="2"/>
        <v>268.48749800399304</v>
      </c>
      <c r="F4" s="89">
        <f t="shared" si="2"/>
        <v>225.14956338055549</v>
      </c>
      <c r="G4" s="89">
        <f t="shared" si="2"/>
        <v>476.48316447927323</v>
      </c>
      <c r="H4" s="89">
        <f t="shared" si="2"/>
        <v>416.29673711887756</v>
      </c>
      <c r="I4" s="89">
        <f t="shared" si="2"/>
        <v>455.39869346243614</v>
      </c>
      <c r="J4" s="89">
        <f t="shared" si="2"/>
        <v>609.17255967759388</v>
      </c>
      <c r="K4" s="89">
        <f t="shared" si="2"/>
        <v>336.95090439276441</v>
      </c>
      <c r="L4" s="89">
        <f t="shared" si="2"/>
        <v>461.89788493056443</v>
      </c>
      <c r="M4" s="89">
        <f t="shared" si="2"/>
        <v>322.01769222345763</v>
      </c>
      <c r="N4" s="89">
        <f t="shared" si="2"/>
        <v>720.17573595599583</v>
      </c>
      <c r="O4" s="89">
        <f t="shared" si="2"/>
        <v>788.41312328473828</v>
      </c>
      <c r="P4" s="89">
        <f t="shared" si="2"/>
        <v>887.64313785755905</v>
      </c>
      <c r="Q4" s="89">
        <f t="shared" si="2"/>
        <v>884.48823800671153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37.807151541645815</v>
      </c>
      <c r="D6" s="87">
        <v>0</v>
      </c>
      <c r="E6" s="87">
        <v>0</v>
      </c>
      <c r="F6" s="87">
        <v>44.271722670806632</v>
      </c>
      <c r="G6" s="87">
        <v>48.451618560205915</v>
      </c>
      <c r="H6" s="87">
        <v>253.49126613943309</v>
      </c>
      <c r="I6" s="87">
        <v>207.01918224585879</v>
      </c>
      <c r="J6" s="87">
        <v>166.52618815613312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162.25770865687156</v>
      </c>
      <c r="D7" s="87">
        <v>146.52041674290402</v>
      </c>
      <c r="E7" s="87">
        <v>143.52329578050114</v>
      </c>
      <c r="F7" s="87">
        <v>129.66130568467281</v>
      </c>
      <c r="G7" s="87">
        <v>0</v>
      </c>
      <c r="H7" s="87">
        <v>152.8669157922391</v>
      </c>
      <c r="I7" s="87">
        <v>149.34530784804264</v>
      </c>
      <c r="J7" s="87">
        <v>13.917043328270646</v>
      </c>
      <c r="K7" s="87">
        <v>328.81519372944933</v>
      </c>
      <c r="L7" s="87">
        <v>440.04281036781958</v>
      </c>
      <c r="M7" s="87">
        <v>0</v>
      </c>
      <c r="N7" s="87">
        <v>0</v>
      </c>
      <c r="O7" s="87">
        <v>755.76977883737186</v>
      </c>
      <c r="P7" s="87">
        <v>532.18522777051146</v>
      </c>
      <c r="Q7" s="87">
        <v>392.9068040135902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0</v>
      </c>
      <c r="L9" s="87">
        <v>15.929581089041685</v>
      </c>
      <c r="M9" s="87">
        <v>67.120642712730756</v>
      </c>
      <c r="N9" s="87">
        <v>0</v>
      </c>
      <c r="O9" s="87">
        <v>0</v>
      </c>
      <c r="P9" s="87">
        <v>0</v>
      </c>
      <c r="Q9" s="87">
        <v>0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13.061497430974796</v>
      </c>
      <c r="N12" s="87">
        <v>9.2545858301789288</v>
      </c>
      <c r="O12" s="87">
        <v>0</v>
      </c>
      <c r="P12" s="87">
        <v>0</v>
      </c>
      <c r="Q12" s="87">
        <v>18.967837247750943</v>
      </c>
    </row>
    <row r="13" spans="1:17" ht="12" customHeight="1" x14ac:dyDescent="0.25">
      <c r="A13" s="88" t="s">
        <v>105</v>
      </c>
      <c r="B13" s="87"/>
      <c r="C13" s="87">
        <v>6.6876231769149079</v>
      </c>
      <c r="D13" s="87">
        <v>6.1720515306576997</v>
      </c>
      <c r="E13" s="87">
        <v>8.2470249331723817</v>
      </c>
      <c r="F13" s="87">
        <v>3.7857730856830729</v>
      </c>
      <c r="G13" s="87">
        <v>3.0854012589979529</v>
      </c>
      <c r="H13" s="87">
        <v>9.9385551872053117</v>
      </c>
      <c r="I13" s="87">
        <v>50.04640120671224</v>
      </c>
      <c r="J13" s="87">
        <v>69.046278441473433</v>
      </c>
      <c r="K13" s="87">
        <v>8.1357106633150522</v>
      </c>
      <c r="L13" s="87">
        <v>5.9254934737031935</v>
      </c>
      <c r="M13" s="87">
        <v>23.608584529209306</v>
      </c>
      <c r="N13" s="87">
        <v>62.159280389727073</v>
      </c>
      <c r="O13" s="87">
        <v>32.643344447366452</v>
      </c>
      <c r="P13" s="87">
        <v>116.35021554652906</v>
      </c>
      <c r="Q13" s="87">
        <v>122.7483298327862</v>
      </c>
    </row>
    <row r="14" spans="1:17" ht="12" customHeight="1" x14ac:dyDescent="0.25">
      <c r="A14" s="51" t="s">
        <v>104</v>
      </c>
      <c r="B14" s="94"/>
      <c r="C14" s="94">
        <v>273.7314050372064</v>
      </c>
      <c r="D14" s="94">
        <v>181.38958855919896</v>
      </c>
      <c r="E14" s="94">
        <v>116.7171772903195</v>
      </c>
      <c r="F14" s="94">
        <v>47.43076193939298</v>
      </c>
      <c r="G14" s="94">
        <v>424.94614466006936</v>
      </c>
      <c r="H14" s="94">
        <v>0</v>
      </c>
      <c r="I14" s="94">
        <v>48.987802161822529</v>
      </c>
      <c r="J14" s="94">
        <v>359.68304975171668</v>
      </c>
      <c r="K14" s="94">
        <v>0</v>
      </c>
      <c r="L14" s="94">
        <v>0</v>
      </c>
      <c r="M14" s="94">
        <v>218.22696755054275</v>
      </c>
      <c r="N14" s="94">
        <v>648.76186973608981</v>
      </c>
      <c r="O14" s="94">
        <v>0</v>
      </c>
      <c r="P14" s="94">
        <v>239.10769454051857</v>
      </c>
      <c r="Q14" s="94">
        <v>349.86526691258422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200.06486019851738</v>
      </c>
      <c r="D15" s="96">
        <f t="shared" ref="D15:Q15" si="4">SUM(D5:D12)</f>
        <v>146.52041674290402</v>
      </c>
      <c r="E15" s="96">
        <f t="shared" si="4"/>
        <v>143.52329578050114</v>
      </c>
      <c r="F15" s="96">
        <f t="shared" si="4"/>
        <v>173.93302835547945</v>
      </c>
      <c r="G15" s="96">
        <f t="shared" si="4"/>
        <v>48.451618560205915</v>
      </c>
      <c r="H15" s="96">
        <f t="shared" si="4"/>
        <v>406.35818193167222</v>
      </c>
      <c r="I15" s="96">
        <f t="shared" si="4"/>
        <v>356.3644900939014</v>
      </c>
      <c r="J15" s="96">
        <f t="shared" si="4"/>
        <v>180.44323148440375</v>
      </c>
      <c r="K15" s="96">
        <f t="shared" si="4"/>
        <v>328.81519372944933</v>
      </c>
      <c r="L15" s="96">
        <f t="shared" si="4"/>
        <v>455.97239145686126</v>
      </c>
      <c r="M15" s="96">
        <f t="shared" si="4"/>
        <v>80.182140143705553</v>
      </c>
      <c r="N15" s="96">
        <f t="shared" si="4"/>
        <v>9.2545858301789288</v>
      </c>
      <c r="O15" s="96">
        <f t="shared" si="4"/>
        <v>755.76977883737186</v>
      </c>
      <c r="P15" s="96">
        <f t="shared" si="4"/>
        <v>532.18522777051146</v>
      </c>
      <c r="Q15" s="96">
        <f t="shared" si="4"/>
        <v>411.87464126134114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351.00000000000006</v>
      </c>
      <c r="D16" s="89">
        <f t="shared" ref="D16:Q16" si="6">SUM(D17:D18)</f>
        <v>257.99999999999994</v>
      </c>
      <c r="E16" s="89">
        <f t="shared" si="6"/>
        <v>137.99999999999989</v>
      </c>
      <c r="F16" s="89">
        <f t="shared" si="6"/>
        <v>129.99999999999986</v>
      </c>
      <c r="G16" s="89">
        <f t="shared" si="6"/>
        <v>314.00000000000006</v>
      </c>
      <c r="H16" s="89">
        <f t="shared" si="6"/>
        <v>280.00000000000023</v>
      </c>
      <c r="I16" s="89">
        <f t="shared" si="6"/>
        <v>258.00000000000006</v>
      </c>
      <c r="J16" s="89">
        <f t="shared" si="6"/>
        <v>456.99999999999977</v>
      </c>
      <c r="K16" s="89">
        <f t="shared" si="6"/>
        <v>205.00000000000003</v>
      </c>
      <c r="L16" s="89">
        <f t="shared" si="6"/>
        <v>185.99999999999983</v>
      </c>
      <c r="M16" s="89">
        <f t="shared" si="6"/>
        <v>165.99999999999946</v>
      </c>
      <c r="N16" s="89">
        <f t="shared" si="6"/>
        <v>300.00000000000057</v>
      </c>
      <c r="O16" s="89">
        <f t="shared" si="6"/>
        <v>199.99999999999929</v>
      </c>
      <c r="P16" s="89">
        <f t="shared" si="6"/>
        <v>273.00000000000051</v>
      </c>
      <c r="Q16" s="89">
        <f t="shared" si="6"/>
        <v>254.99999999999983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351.00000000000006</v>
      </c>
      <c r="D18" s="87">
        <v>257.99999999999994</v>
      </c>
      <c r="E18" s="87">
        <v>137.99999999999989</v>
      </c>
      <c r="F18" s="87">
        <v>129.99999999999986</v>
      </c>
      <c r="G18" s="87">
        <v>314.00000000000006</v>
      </c>
      <c r="H18" s="87">
        <v>280.00000000000023</v>
      </c>
      <c r="I18" s="87">
        <v>258.00000000000006</v>
      </c>
      <c r="J18" s="87">
        <v>456.99999999999977</v>
      </c>
      <c r="K18" s="87">
        <v>205.00000000000003</v>
      </c>
      <c r="L18" s="87">
        <v>185.99999999999983</v>
      </c>
      <c r="M18" s="87">
        <v>165.99999999999946</v>
      </c>
      <c r="N18" s="87">
        <v>300.00000000000057</v>
      </c>
      <c r="O18" s="87">
        <v>199.99999999999929</v>
      </c>
      <c r="P18" s="87">
        <v>273.00000000000051</v>
      </c>
      <c r="Q18" s="87">
        <v>254.99999999999983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480.48388841263858</v>
      </c>
      <c r="D19" s="89">
        <f t="shared" ref="D19:Q19" si="8">SUM(D20:D26)</f>
        <v>334.08205683276077</v>
      </c>
      <c r="E19" s="89">
        <f t="shared" si="8"/>
        <v>268.48749800399304</v>
      </c>
      <c r="F19" s="89">
        <f t="shared" si="8"/>
        <v>225.14956338055558</v>
      </c>
      <c r="G19" s="89">
        <f t="shared" si="8"/>
        <v>476.48316447927323</v>
      </c>
      <c r="H19" s="89">
        <f t="shared" si="8"/>
        <v>416.29673711887767</v>
      </c>
      <c r="I19" s="89">
        <f t="shared" si="8"/>
        <v>455.3986934624362</v>
      </c>
      <c r="J19" s="89">
        <f t="shared" si="8"/>
        <v>609.17255967759377</v>
      </c>
      <c r="K19" s="89">
        <f t="shared" si="8"/>
        <v>336.95090439276441</v>
      </c>
      <c r="L19" s="89">
        <f t="shared" si="8"/>
        <v>461.89788493056449</v>
      </c>
      <c r="M19" s="89">
        <f t="shared" si="8"/>
        <v>322.01769222345769</v>
      </c>
      <c r="N19" s="89">
        <f t="shared" si="8"/>
        <v>720.17573595599606</v>
      </c>
      <c r="O19" s="89">
        <f t="shared" si="8"/>
        <v>788.41312328473862</v>
      </c>
      <c r="P19" s="89">
        <f t="shared" si="8"/>
        <v>887.64313785755928</v>
      </c>
      <c r="Q19" s="89">
        <f t="shared" si="8"/>
        <v>884.48823800671187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46.864432296730165</v>
      </c>
      <c r="D21" s="87">
        <v>29.01427447161705</v>
      </c>
      <c r="E21" s="87">
        <v>0</v>
      </c>
      <c r="F21" s="87">
        <v>1.9861028388189552</v>
      </c>
      <c r="G21" s="87">
        <v>226.27451414666675</v>
      </c>
      <c r="H21" s="87">
        <v>178.9388964061815</v>
      </c>
      <c r="I21" s="87">
        <v>205.44114280028791</v>
      </c>
      <c r="J21" s="87">
        <v>55.275792378642087</v>
      </c>
      <c r="K21" s="87">
        <v>0</v>
      </c>
      <c r="L21" s="87">
        <v>0</v>
      </c>
      <c r="M21" s="87">
        <v>5.6790789965884505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/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16.559360672391424</v>
      </c>
      <c r="N25" s="87">
        <v>2.1191370218868681</v>
      </c>
      <c r="O25" s="87">
        <v>0</v>
      </c>
      <c r="P25" s="87">
        <v>0</v>
      </c>
      <c r="Q25" s="87">
        <v>15.639688706842428</v>
      </c>
    </row>
    <row r="26" spans="1:17" ht="12" customHeight="1" x14ac:dyDescent="0.25">
      <c r="A26" s="88" t="s">
        <v>30</v>
      </c>
      <c r="B26" s="94"/>
      <c r="C26" s="94">
        <v>433.61945611590841</v>
      </c>
      <c r="D26" s="94">
        <v>305.06778236114371</v>
      </c>
      <c r="E26" s="94">
        <v>268.48749800399304</v>
      </c>
      <c r="F26" s="94">
        <v>223.16346054173661</v>
      </c>
      <c r="G26" s="94">
        <v>250.20865033260648</v>
      </c>
      <c r="H26" s="94">
        <v>237.3578407126962</v>
      </c>
      <c r="I26" s="94">
        <v>249.95755066214832</v>
      </c>
      <c r="J26" s="94">
        <v>553.89676729895166</v>
      </c>
      <c r="K26" s="94">
        <v>336.95090439276441</v>
      </c>
      <c r="L26" s="94">
        <v>461.89788493056449</v>
      </c>
      <c r="M26" s="94">
        <v>299.77925255447781</v>
      </c>
      <c r="N26" s="94">
        <v>718.05659893410916</v>
      </c>
      <c r="O26" s="94">
        <v>788.41312328473862</v>
      </c>
      <c r="P26" s="94">
        <v>887.64313785755928</v>
      </c>
      <c r="Q26" s="94">
        <v>868.84854929986943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480.48388841263858</v>
      </c>
      <c r="D29" s="89">
        <f t="shared" ref="D29:Q29" si="10">SUM(D30:D33)</f>
        <v>334.08205683276066</v>
      </c>
      <c r="E29" s="89">
        <f t="shared" si="10"/>
        <v>268.48749800399287</v>
      </c>
      <c r="F29" s="89">
        <f t="shared" si="10"/>
        <v>225.14956338055552</v>
      </c>
      <c r="G29" s="89">
        <f t="shared" si="10"/>
        <v>476.483164479273</v>
      </c>
      <c r="H29" s="89">
        <f t="shared" si="10"/>
        <v>416.29673711887756</v>
      </c>
      <c r="I29" s="89">
        <f t="shared" si="10"/>
        <v>455.39869346243609</v>
      </c>
      <c r="J29" s="89">
        <f t="shared" si="10"/>
        <v>609.17255967759365</v>
      </c>
      <c r="K29" s="89">
        <f t="shared" si="10"/>
        <v>336.95090439276436</v>
      </c>
      <c r="L29" s="89">
        <f t="shared" si="10"/>
        <v>461.89788493056449</v>
      </c>
      <c r="M29" s="89">
        <f t="shared" si="10"/>
        <v>322.01769222345763</v>
      </c>
      <c r="N29" s="89">
        <f t="shared" si="10"/>
        <v>720.17573595599606</v>
      </c>
      <c r="O29" s="89">
        <f t="shared" si="10"/>
        <v>788.41312328473839</v>
      </c>
      <c r="P29" s="89">
        <f t="shared" si="10"/>
        <v>887.64313785755917</v>
      </c>
      <c r="Q29" s="89">
        <f t="shared" si="10"/>
        <v>884.48823800671164</v>
      </c>
    </row>
    <row r="30" spans="1:17" s="28" customFormat="1" ht="12" customHeight="1" x14ac:dyDescent="0.25">
      <c r="A30" s="88" t="s">
        <v>66</v>
      </c>
      <c r="B30" s="87"/>
      <c r="C30" s="87">
        <v>46.171263638839591</v>
      </c>
      <c r="D30" s="87">
        <v>113.39152980493567</v>
      </c>
      <c r="E30" s="87">
        <v>36.922042708742481</v>
      </c>
      <c r="F30" s="87">
        <v>35.547087693905262</v>
      </c>
      <c r="G30" s="87">
        <v>93.701767727058396</v>
      </c>
      <c r="H30" s="87">
        <v>215.39321983585845</v>
      </c>
      <c r="I30" s="87">
        <v>64.680904112435059</v>
      </c>
      <c r="J30" s="87">
        <v>604.2772290879077</v>
      </c>
      <c r="K30" s="87">
        <v>136.83135836730659</v>
      </c>
      <c r="L30" s="87">
        <v>57.775370534422507</v>
      </c>
      <c r="M30" s="87">
        <v>189.6288564592937</v>
      </c>
      <c r="N30" s="87">
        <v>144.73316387620534</v>
      </c>
      <c r="O30" s="87">
        <v>561.2527162093503</v>
      </c>
      <c r="P30" s="87">
        <v>336.57730469279517</v>
      </c>
      <c r="Q30" s="87">
        <v>83.003097428809355</v>
      </c>
    </row>
    <row r="31" spans="1:17" ht="12" customHeight="1" x14ac:dyDescent="0.25">
      <c r="A31" s="88" t="s">
        <v>98</v>
      </c>
      <c r="B31" s="87"/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434.31262477379897</v>
      </c>
      <c r="D33" s="86">
        <v>220.690527027825</v>
      </c>
      <c r="E33" s="86">
        <v>231.56545529525042</v>
      </c>
      <c r="F33" s="86">
        <v>189.60247568665025</v>
      </c>
      <c r="G33" s="86">
        <v>382.78139675221462</v>
      </c>
      <c r="H33" s="86">
        <v>200.90351728301911</v>
      </c>
      <c r="I33" s="86">
        <v>390.71778935000106</v>
      </c>
      <c r="J33" s="86">
        <v>4.8953305896859414</v>
      </c>
      <c r="K33" s="86">
        <v>200.11954602545777</v>
      </c>
      <c r="L33" s="86">
        <v>404.12251439614198</v>
      </c>
      <c r="M33" s="86">
        <v>132.3888357641639</v>
      </c>
      <c r="N33" s="86">
        <v>575.44257207979069</v>
      </c>
      <c r="O33" s="86">
        <v>227.16040707538809</v>
      </c>
      <c r="P33" s="86">
        <v>551.06583316476406</v>
      </c>
      <c r="Q33" s="86">
        <v>801.48514057790226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3.2006414285754969</v>
      </c>
      <c r="D3" s="106">
        <f t="shared" si="0"/>
        <v>2.3912998802990306</v>
      </c>
      <c r="E3" s="106">
        <f t="shared" si="0"/>
        <v>1.945028136458246</v>
      </c>
      <c r="F3" s="106">
        <f t="shared" si="0"/>
        <v>1.6513721115753277</v>
      </c>
      <c r="G3" s="106">
        <f t="shared" si="0"/>
        <v>3.189479337492688</v>
      </c>
      <c r="H3" s="106">
        <f t="shared" si="0"/>
        <v>2.2617359496852516</v>
      </c>
      <c r="I3" s="106">
        <f t="shared" si="0"/>
        <v>2.1663362056151394</v>
      </c>
      <c r="J3" s="106">
        <f t="shared" si="0"/>
        <v>2.9268129231387059</v>
      </c>
      <c r="K3" s="106">
        <f t="shared" si="0"/>
        <v>1.2669665679964548</v>
      </c>
      <c r="L3" s="106">
        <f t="shared" si="0"/>
        <v>2.9639269147012883</v>
      </c>
      <c r="M3" s="106">
        <f t="shared" si="0"/>
        <v>2.2262054616271083</v>
      </c>
      <c r="N3" s="106">
        <f t="shared" si="0"/>
        <v>5.039527385261076</v>
      </c>
      <c r="O3" s="106">
        <f t="shared" si="0"/>
        <v>5.6664718906334661</v>
      </c>
      <c r="P3" s="106">
        <f t="shared" si="0"/>
        <v>7.0192244099795795</v>
      </c>
      <c r="Q3" s="106">
        <f t="shared" si="0"/>
        <v>7.1460363292696538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1.4370009953370662</v>
      </c>
      <c r="D4" s="101">
        <f t="shared" si="1"/>
        <v>1.0989495779027205</v>
      </c>
      <c r="E4" s="101">
        <f t="shared" si="1"/>
        <v>1.0798253246891099</v>
      </c>
      <c r="F4" s="101">
        <f t="shared" si="1"/>
        <v>0.88994373062895504</v>
      </c>
      <c r="G4" s="101">
        <f t="shared" si="1"/>
        <v>1.45628170244174</v>
      </c>
      <c r="H4" s="101">
        <f t="shared" si="1"/>
        <v>0.61540555336671199</v>
      </c>
      <c r="I4" s="101">
        <f t="shared" si="1"/>
        <v>0.57815603650860226</v>
      </c>
      <c r="J4" s="101">
        <f t="shared" si="1"/>
        <v>0.43222985164826916</v>
      </c>
      <c r="K4" s="101">
        <f t="shared" si="1"/>
        <v>9.646570927146747E-2</v>
      </c>
      <c r="L4" s="101">
        <f t="shared" si="1"/>
        <v>1.5986786420394492</v>
      </c>
      <c r="M4" s="101">
        <f t="shared" si="1"/>
        <v>1.1284954225231654</v>
      </c>
      <c r="N4" s="101">
        <f t="shared" si="1"/>
        <v>2.9923538519683031</v>
      </c>
      <c r="O4" s="101">
        <f t="shared" si="1"/>
        <v>3.5102194761583316</v>
      </c>
      <c r="P4" s="101">
        <f t="shared" si="1"/>
        <v>4.6170154106143215</v>
      </c>
      <c r="Q4" s="101">
        <f t="shared" si="1"/>
        <v>4.8913396540311496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0.10188490163696294</v>
      </c>
      <c r="D6" s="100">
        <v>0</v>
      </c>
      <c r="E6" s="100">
        <v>0</v>
      </c>
      <c r="F6" s="100">
        <v>0.16599775096044847</v>
      </c>
      <c r="G6" s="100">
        <v>0.12293822895256974</v>
      </c>
      <c r="H6" s="100">
        <v>0.36944429926993694</v>
      </c>
      <c r="I6" s="100">
        <v>0.25531208632797431</v>
      </c>
      <c r="J6" s="100">
        <v>0.10787946252566105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0.44340921435241765</v>
      </c>
      <c r="D7" s="100">
        <v>0.46166692910239038</v>
      </c>
      <c r="E7" s="100">
        <v>0.54325964684168593</v>
      </c>
      <c r="F7" s="100">
        <v>0.51949864475034069</v>
      </c>
      <c r="G7" s="100">
        <v>0</v>
      </c>
      <c r="H7" s="100">
        <v>0.22639219941983782</v>
      </c>
      <c r="I7" s="100">
        <v>0.19893723839311012</v>
      </c>
      <c r="J7" s="100">
        <v>8.7195829392450099E-3</v>
      </c>
      <c r="K7" s="100">
        <v>9.3414377843324597E-2</v>
      </c>
      <c r="L7" s="100">
        <v>1.5051278095570699</v>
      </c>
      <c r="M7" s="100">
        <v>0</v>
      </c>
      <c r="N7" s="100">
        <v>0</v>
      </c>
      <c r="O7" s="100">
        <v>3.3796808750355312</v>
      </c>
      <c r="P7" s="100">
        <v>2.8230213062668934</v>
      </c>
      <c r="Q7" s="100">
        <v>2.2157466290957633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5.7273880780118289E-2</v>
      </c>
      <c r="M9" s="100">
        <v>0.19732637791726571</v>
      </c>
      <c r="N9" s="100">
        <v>0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3.2856394386892439E-2</v>
      </c>
      <c r="N12" s="100">
        <v>3.2615585605811341E-2</v>
      </c>
      <c r="O12" s="100">
        <v>0</v>
      </c>
      <c r="P12" s="100">
        <v>0</v>
      </c>
      <c r="Q12" s="100">
        <v>9.981098656537947E-2</v>
      </c>
    </row>
    <row r="13" spans="1:17" ht="12" customHeight="1" x14ac:dyDescent="0.25">
      <c r="A13" s="88" t="s">
        <v>105</v>
      </c>
      <c r="B13" s="100"/>
      <c r="C13" s="100">
        <v>1.3546274583411714E-2</v>
      </c>
      <c r="D13" s="100">
        <v>1.4218388754337024E-2</v>
      </c>
      <c r="E13" s="100">
        <v>2.3211556400849358E-2</v>
      </c>
      <c r="F13" s="100">
        <v>1.0817721340325904E-2</v>
      </c>
      <c r="G13" s="100">
        <v>5.9060733539111135E-3</v>
      </c>
      <c r="H13" s="100">
        <v>1.0841421403984494E-2</v>
      </c>
      <c r="I13" s="100">
        <v>4.5908603717064352E-2</v>
      </c>
      <c r="J13" s="100">
        <v>3.304169337544649E-2</v>
      </c>
      <c r="K13" s="100">
        <v>1.6708374224816901E-3</v>
      </c>
      <c r="L13" s="100">
        <v>1.2806996814297578E-2</v>
      </c>
      <c r="M13" s="100">
        <v>3.5552770973608976E-2</v>
      </c>
      <c r="N13" s="100">
        <v>0.13638303402617905</v>
      </c>
      <c r="O13" s="100">
        <v>8.0537091904677699E-2</v>
      </c>
      <c r="P13" s="100">
        <v>0.33744429955775546</v>
      </c>
      <c r="Q13" s="100">
        <v>0.3717429732095574</v>
      </c>
    </row>
    <row r="14" spans="1:17" ht="12" customHeight="1" x14ac:dyDescent="0.25">
      <c r="A14" s="51" t="s">
        <v>104</v>
      </c>
      <c r="B14" s="22"/>
      <c r="C14" s="22">
        <v>0.8704142798727621</v>
      </c>
      <c r="D14" s="22">
        <v>0.61648896564241218</v>
      </c>
      <c r="E14" s="22">
        <v>0.505576341386477</v>
      </c>
      <c r="F14" s="22">
        <v>0.18373750295181102</v>
      </c>
      <c r="G14" s="22">
        <v>1.3256426330626594</v>
      </c>
      <c r="H14" s="22">
        <v>0</v>
      </c>
      <c r="I14" s="22">
        <v>7.131451447088108E-2</v>
      </c>
      <c r="J14" s="22">
        <v>0.28085631817931017</v>
      </c>
      <c r="K14" s="22">
        <v>0</v>
      </c>
      <c r="L14" s="22">
        <v>0</v>
      </c>
      <c r="M14" s="22">
        <v>0.85844619688424184</v>
      </c>
      <c r="N14" s="22">
        <v>2.823229418011302</v>
      </c>
      <c r="O14" s="22">
        <v>0</v>
      </c>
      <c r="P14" s="22">
        <v>1.414578864706431</v>
      </c>
      <c r="Q14" s="22">
        <v>2.1705158456148235</v>
      </c>
    </row>
    <row r="15" spans="1:17" ht="12" customHeight="1" x14ac:dyDescent="0.25">
      <c r="A15" s="105" t="s">
        <v>108</v>
      </c>
      <c r="B15" s="104"/>
      <c r="C15" s="104">
        <v>7.7463248915117288E-3</v>
      </c>
      <c r="D15" s="104">
        <v>6.5752944035807788E-3</v>
      </c>
      <c r="E15" s="104">
        <v>7.7777800600974875E-3</v>
      </c>
      <c r="F15" s="104">
        <v>9.8921106260290593E-3</v>
      </c>
      <c r="G15" s="104">
        <v>1.7947670725996562E-3</v>
      </c>
      <c r="H15" s="104">
        <v>8.7276332729528359E-3</v>
      </c>
      <c r="I15" s="104">
        <v>6.6835935995724028E-3</v>
      </c>
      <c r="J15" s="104">
        <v>1.7327946286064043E-3</v>
      </c>
      <c r="K15" s="104">
        <v>1.3804940056611733E-3</v>
      </c>
      <c r="L15" s="104">
        <v>2.3469954887963305E-2</v>
      </c>
      <c r="M15" s="104">
        <v>4.3136823611565145E-3</v>
      </c>
      <c r="N15" s="104">
        <v>1.258143250105156E-4</v>
      </c>
      <c r="O15" s="104">
        <v>5.0001509218122846E-2</v>
      </c>
      <c r="P15" s="104">
        <v>4.1970940083241433E-2</v>
      </c>
      <c r="Q15" s="104">
        <v>3.3523219545626128E-2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0.75463389749990495</v>
      </c>
      <c r="D16" s="101">
        <f t="shared" si="2"/>
        <v>0.55337768871477044</v>
      </c>
      <c r="E16" s="101">
        <f t="shared" si="2"/>
        <v>0.29607725961161313</v>
      </c>
      <c r="F16" s="101">
        <f t="shared" si="2"/>
        <v>0.27941855385452319</v>
      </c>
      <c r="G16" s="101">
        <f t="shared" si="2"/>
        <v>0.67621070490710466</v>
      </c>
      <c r="H16" s="101">
        <f t="shared" si="2"/>
        <v>0.60300652183221803</v>
      </c>
      <c r="I16" s="101">
        <f t="shared" si="2"/>
        <v>0.55606411616428797</v>
      </c>
      <c r="J16" s="101">
        <f t="shared" si="2"/>
        <v>0.98482313129645649</v>
      </c>
      <c r="K16" s="101">
        <f t="shared" si="2"/>
        <v>0.43490935222468813</v>
      </c>
      <c r="L16" s="101">
        <f t="shared" si="2"/>
        <v>0.39348362337276094</v>
      </c>
      <c r="M16" s="101">
        <f t="shared" si="2"/>
        <v>0.34625959537781409</v>
      </c>
      <c r="N16" s="101">
        <f t="shared" si="2"/>
        <v>0.62134954743419302</v>
      </c>
      <c r="O16" s="101">
        <f t="shared" si="2"/>
        <v>0.41221914582246982</v>
      </c>
      <c r="P16" s="101">
        <f t="shared" si="2"/>
        <v>0.55975818848274483</v>
      </c>
      <c r="Q16" s="101">
        <f t="shared" si="2"/>
        <v>0.51742187898894854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0.75463389749990495</v>
      </c>
      <c r="D18" s="103">
        <v>0.55337768871477044</v>
      </c>
      <c r="E18" s="103">
        <v>0.29607725961161313</v>
      </c>
      <c r="F18" s="103">
        <v>0.27941855385452319</v>
      </c>
      <c r="G18" s="103">
        <v>0.67621070490710466</v>
      </c>
      <c r="H18" s="103">
        <v>0.60300652183221803</v>
      </c>
      <c r="I18" s="103">
        <v>0.55606411616428797</v>
      </c>
      <c r="J18" s="103">
        <v>0.98482313129645649</v>
      </c>
      <c r="K18" s="103">
        <v>0.43490935222468813</v>
      </c>
      <c r="L18" s="103">
        <v>0.39348362337276094</v>
      </c>
      <c r="M18" s="103">
        <v>0.34625959537781409</v>
      </c>
      <c r="N18" s="103">
        <v>0.62134954743419302</v>
      </c>
      <c r="O18" s="103">
        <v>0.41221914582246982</v>
      </c>
      <c r="P18" s="103">
        <v>0.55975818848274483</v>
      </c>
      <c r="Q18" s="103">
        <v>0.51742187898894854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0.54800777660878652</v>
      </c>
      <c r="D19" s="101">
        <f t="shared" si="3"/>
        <v>0.38086096232395783</v>
      </c>
      <c r="E19" s="101">
        <f t="shared" si="3"/>
        <v>0.30104185234211694</v>
      </c>
      <c r="F19" s="101">
        <f t="shared" si="3"/>
        <v>0.25391396685834094</v>
      </c>
      <c r="G19" s="101">
        <f t="shared" si="3"/>
        <v>0.56518938314810585</v>
      </c>
      <c r="H19" s="101">
        <f t="shared" si="3"/>
        <v>0.56301412137560103</v>
      </c>
      <c r="I19" s="101">
        <f t="shared" si="3"/>
        <v>0.57857853527808356</v>
      </c>
      <c r="J19" s="101">
        <f t="shared" si="3"/>
        <v>0.68748872506918146</v>
      </c>
      <c r="K19" s="101">
        <f t="shared" si="3"/>
        <v>0.37316059805806662</v>
      </c>
      <c r="L19" s="101">
        <f t="shared" si="3"/>
        <v>0.53052795860074553</v>
      </c>
      <c r="M19" s="101">
        <f t="shared" si="3"/>
        <v>0.37159029631264429</v>
      </c>
      <c r="N19" s="101">
        <f t="shared" si="3"/>
        <v>0.70192196483444524</v>
      </c>
      <c r="O19" s="101">
        <f t="shared" si="3"/>
        <v>0.78856958108406072</v>
      </c>
      <c r="P19" s="101">
        <f t="shared" si="3"/>
        <v>0.90032301571979356</v>
      </c>
      <c r="Q19" s="101">
        <f t="shared" si="3"/>
        <v>0.91061055289205872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6.6330538117747334E-2</v>
      </c>
      <c r="D21" s="100">
        <v>4.1065021579808549E-2</v>
      </c>
      <c r="E21" s="100">
        <v>0</v>
      </c>
      <c r="F21" s="100">
        <v>2.7991526754255393E-3</v>
      </c>
      <c r="G21" s="100">
        <v>0.27890956175410841</v>
      </c>
      <c r="H21" s="100">
        <v>0.30815222988124541</v>
      </c>
      <c r="I21" s="100">
        <v>0.30788801852553532</v>
      </c>
      <c r="J21" s="100">
        <v>7.9918487134243668E-2</v>
      </c>
      <c r="K21" s="100">
        <v>0</v>
      </c>
      <c r="L21" s="100">
        <v>0</v>
      </c>
      <c r="M21" s="100">
        <v>8.722034327511792E-3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1.5873738991109821E-2</v>
      </c>
      <c r="N25" s="100">
        <v>2.0580918354948952E-3</v>
      </c>
      <c r="O25" s="100">
        <v>0</v>
      </c>
      <c r="P25" s="100">
        <v>0</v>
      </c>
      <c r="Q25" s="100">
        <v>1.5614968779337376E-2</v>
      </c>
    </row>
    <row r="26" spans="1:17" ht="12" customHeight="1" x14ac:dyDescent="0.25">
      <c r="A26" s="88" t="s">
        <v>30</v>
      </c>
      <c r="B26" s="22"/>
      <c r="C26" s="22">
        <v>0.48167723849103916</v>
      </c>
      <c r="D26" s="22">
        <v>0.33979594074414926</v>
      </c>
      <c r="E26" s="22">
        <v>0.30104185234211694</v>
      </c>
      <c r="F26" s="22">
        <v>0.25111481418291542</v>
      </c>
      <c r="G26" s="22">
        <v>0.28627982139399738</v>
      </c>
      <c r="H26" s="22">
        <v>0.25486189149435567</v>
      </c>
      <c r="I26" s="22">
        <v>0.27069051675254824</v>
      </c>
      <c r="J26" s="22">
        <v>0.60757023793493781</v>
      </c>
      <c r="K26" s="22">
        <v>0.37316059805806662</v>
      </c>
      <c r="L26" s="22">
        <v>0.53052795860074553</v>
      </c>
      <c r="M26" s="22">
        <v>0.34699452299402267</v>
      </c>
      <c r="N26" s="22">
        <v>0.69986387299895036</v>
      </c>
      <c r="O26" s="22">
        <v>0.78856958108406072</v>
      </c>
      <c r="P26" s="22">
        <v>0.90032301571979356</v>
      </c>
      <c r="Q26" s="22">
        <v>0.8949955841127214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0.46099875912973937</v>
      </c>
      <c r="D29" s="101">
        <f t="shared" si="4"/>
        <v>0.35811165135758188</v>
      </c>
      <c r="E29" s="101">
        <f t="shared" si="4"/>
        <v>0.26808369981540608</v>
      </c>
      <c r="F29" s="101">
        <f t="shared" si="4"/>
        <v>0.22809586023350856</v>
      </c>
      <c r="G29" s="101">
        <f t="shared" si="4"/>
        <v>0.49179754699573752</v>
      </c>
      <c r="H29" s="101">
        <f t="shared" si="4"/>
        <v>0.48030975311072072</v>
      </c>
      <c r="I29" s="101">
        <f t="shared" si="4"/>
        <v>0.45353751766416583</v>
      </c>
      <c r="J29" s="101">
        <f t="shared" si="4"/>
        <v>0.82227121512479873</v>
      </c>
      <c r="K29" s="101">
        <f t="shared" si="4"/>
        <v>0.36243090844223247</v>
      </c>
      <c r="L29" s="101">
        <f t="shared" si="4"/>
        <v>0.44123669068833271</v>
      </c>
      <c r="M29" s="101">
        <f t="shared" si="4"/>
        <v>0.37986014741348473</v>
      </c>
      <c r="N29" s="101">
        <f t="shared" si="4"/>
        <v>0.72390202102413392</v>
      </c>
      <c r="O29" s="101">
        <f t="shared" si="4"/>
        <v>0.95546368756860411</v>
      </c>
      <c r="P29" s="101">
        <f t="shared" si="4"/>
        <v>0.94212779516271994</v>
      </c>
      <c r="Q29" s="101">
        <f t="shared" si="4"/>
        <v>0.82666424335749655</v>
      </c>
    </row>
    <row r="30" spans="1:17" s="28" customFormat="1" ht="12" customHeight="1" x14ac:dyDescent="0.25">
      <c r="A30" s="88" t="s">
        <v>66</v>
      </c>
      <c r="B30" s="100"/>
      <c r="C30" s="100">
        <v>5.8085992778975921E-2</v>
      </c>
      <c r="D30" s="100">
        <v>0.15614306250810078</v>
      </c>
      <c r="E30" s="100">
        <v>4.9055908616108423E-2</v>
      </c>
      <c r="F30" s="100">
        <v>4.4578506778738862E-2</v>
      </c>
      <c r="G30" s="100">
        <v>0.12859117831813152</v>
      </c>
      <c r="H30" s="100">
        <v>0.29403822475062941</v>
      </c>
      <c r="I30" s="100">
        <v>8.8794827432224693E-2</v>
      </c>
      <c r="J30" s="100">
        <v>0.81789638837747203</v>
      </c>
      <c r="K30" s="100">
        <v>0.18425395570379011</v>
      </c>
      <c r="L30" s="100">
        <v>7.8335365306084967E-2</v>
      </c>
      <c r="M30" s="100">
        <v>0.26518284806083781</v>
      </c>
      <c r="N30" s="100">
        <v>0.18761596772587749</v>
      </c>
      <c r="O30" s="100">
        <v>0.75512763197543187</v>
      </c>
      <c r="P30" s="100">
        <v>0.45030757308450481</v>
      </c>
      <c r="Q30" s="100">
        <v>0.11115914280125949</v>
      </c>
    </row>
    <row r="31" spans="1:17" ht="12" customHeight="1" x14ac:dyDescent="0.25">
      <c r="A31" s="88" t="s">
        <v>98</v>
      </c>
      <c r="B31" s="100"/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0.40291276635076345</v>
      </c>
      <c r="D33" s="18">
        <v>0.2019685888494811</v>
      </c>
      <c r="E33" s="18">
        <v>0.21902779119929766</v>
      </c>
      <c r="F33" s="18">
        <v>0.18351735345476969</v>
      </c>
      <c r="G33" s="18">
        <v>0.36320636867760603</v>
      </c>
      <c r="H33" s="18">
        <v>0.18627152836009131</v>
      </c>
      <c r="I33" s="18">
        <v>0.36474269023194117</v>
      </c>
      <c r="J33" s="18">
        <v>4.3748267473267396E-3</v>
      </c>
      <c r="K33" s="18">
        <v>0.17817695273844236</v>
      </c>
      <c r="L33" s="18">
        <v>0.36290132538224773</v>
      </c>
      <c r="M33" s="18">
        <v>0.11467729935264689</v>
      </c>
      <c r="N33" s="18">
        <v>0.5362860532982564</v>
      </c>
      <c r="O33" s="18">
        <v>0.20033605559317222</v>
      </c>
      <c r="P33" s="18">
        <v>0.49182022207821513</v>
      </c>
      <c r="Q33" s="18">
        <v>0.71550510055623706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2.874289265584157</v>
      </c>
      <c r="D3" s="106">
        <f t="shared" si="0"/>
        <v>2.1347098476864224</v>
      </c>
      <c r="E3" s="106">
        <f t="shared" si="0"/>
        <v>1.6154852024194004</v>
      </c>
      <c r="F3" s="106">
        <f t="shared" si="0"/>
        <v>1.4214940956939741</v>
      </c>
      <c r="G3" s="106">
        <f t="shared" si="0"/>
        <v>2.7713494352000931</v>
      </c>
      <c r="H3" s="106">
        <f t="shared" si="0"/>
        <v>2.0917221486100352</v>
      </c>
      <c r="I3" s="106">
        <f t="shared" si="0"/>
        <v>2.0304571596352274</v>
      </c>
      <c r="J3" s="106">
        <f t="shared" si="0"/>
        <v>2.8961187585524288</v>
      </c>
      <c r="K3" s="106">
        <f t="shared" si="0"/>
        <v>1.3035878132703904</v>
      </c>
      <c r="L3" s="106">
        <f t="shared" si="0"/>
        <v>2.5636478617556593</v>
      </c>
      <c r="M3" s="106">
        <f t="shared" si="0"/>
        <v>1.9836187870312463</v>
      </c>
      <c r="N3" s="106">
        <f t="shared" si="0"/>
        <v>4.3056107629667544</v>
      </c>
      <c r="O3" s="106">
        <f t="shared" si="0"/>
        <v>4.5238232500921445</v>
      </c>
      <c r="P3" s="106">
        <f t="shared" si="0"/>
        <v>5.8978430308540037</v>
      </c>
      <c r="Q3" s="106">
        <f t="shared" si="0"/>
        <v>6.0698809587005265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0.97716077582015037</v>
      </c>
      <c r="D4" s="101">
        <f t="shared" si="1"/>
        <v>0.75555477021448736</v>
      </c>
      <c r="E4" s="101">
        <f t="shared" si="1"/>
        <v>0.7556870950948289</v>
      </c>
      <c r="F4" s="101">
        <f t="shared" si="1"/>
        <v>0.64120613082578093</v>
      </c>
      <c r="G4" s="101">
        <f t="shared" si="1"/>
        <v>0.9798377429150722</v>
      </c>
      <c r="H4" s="101">
        <f t="shared" si="1"/>
        <v>0.46027700827438717</v>
      </c>
      <c r="I4" s="101">
        <f t="shared" si="1"/>
        <v>0.43785100314494296</v>
      </c>
      <c r="J4" s="101">
        <f t="shared" si="1"/>
        <v>0.313592687894024</v>
      </c>
      <c r="K4" s="101">
        <f t="shared" si="1"/>
        <v>7.2353325080481062E-2</v>
      </c>
      <c r="L4" s="101">
        <f t="shared" si="1"/>
        <v>1.220365301149821</v>
      </c>
      <c r="M4" s="101">
        <f t="shared" si="1"/>
        <v>0.88764883748740053</v>
      </c>
      <c r="N4" s="101">
        <f t="shared" si="1"/>
        <v>2.1908592640267432</v>
      </c>
      <c r="O4" s="101">
        <f t="shared" si="1"/>
        <v>2.6972215867547922</v>
      </c>
      <c r="P4" s="101">
        <f t="shared" si="1"/>
        <v>3.6458714438906012</v>
      </c>
      <c r="Q4" s="101">
        <f t="shared" si="1"/>
        <v>3.8679392935839925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7.4105431510056496E-2</v>
      </c>
      <c r="D6" s="100">
        <v>0</v>
      </c>
      <c r="E6" s="100">
        <v>0</v>
      </c>
      <c r="F6" s="100">
        <v>0.12210880605687668</v>
      </c>
      <c r="G6" s="100">
        <v>9.0910913066624258E-2</v>
      </c>
      <c r="H6" s="100">
        <v>0.27443544933619307</v>
      </c>
      <c r="I6" s="100">
        <v>0.19038928696301274</v>
      </c>
      <c r="J6" s="100">
        <v>8.0752238054904793E-2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0.31801083758695692</v>
      </c>
      <c r="D7" s="100">
        <v>0.33238974628191581</v>
      </c>
      <c r="E7" s="100">
        <v>0.39266059618382515</v>
      </c>
      <c r="F7" s="100">
        <v>0.37694459476857589</v>
      </c>
      <c r="G7" s="100">
        <v>0</v>
      </c>
      <c r="H7" s="100">
        <v>0.16614387701800917</v>
      </c>
      <c r="I7" s="100">
        <v>0.14651053976900846</v>
      </c>
      <c r="J7" s="100">
        <v>6.4442625399213143E-3</v>
      </c>
      <c r="K7" s="100">
        <v>6.9286121807533477E-2</v>
      </c>
      <c r="L7" s="100">
        <v>1.1202879793592622</v>
      </c>
      <c r="M7" s="100">
        <v>0</v>
      </c>
      <c r="N7" s="100">
        <v>0</v>
      </c>
      <c r="O7" s="100">
        <v>2.5370520668584962</v>
      </c>
      <c r="P7" s="100">
        <v>2.1240885715779956</v>
      </c>
      <c r="Q7" s="100">
        <v>1.6705609138176818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6.1717503029284422E-2</v>
      </c>
      <c r="M9" s="100">
        <v>0.21458998879943414</v>
      </c>
      <c r="N9" s="100">
        <v>0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2.5737311048449094E-2</v>
      </c>
      <c r="N12" s="100">
        <v>2.5695674857008858E-2</v>
      </c>
      <c r="O12" s="100">
        <v>0</v>
      </c>
      <c r="P12" s="100">
        <v>0</v>
      </c>
      <c r="Q12" s="100">
        <v>7.9520385410433672E-2</v>
      </c>
    </row>
    <row r="13" spans="1:17" ht="12" customHeight="1" x14ac:dyDescent="0.25">
      <c r="A13" s="88" t="s">
        <v>105</v>
      </c>
      <c r="B13" s="100"/>
      <c r="C13" s="100">
        <v>1.3586975704543409E-2</v>
      </c>
      <c r="D13" s="100">
        <v>1.4259540318386971E-2</v>
      </c>
      <c r="E13" s="100">
        <v>2.3275390117164414E-2</v>
      </c>
      <c r="F13" s="100">
        <v>1.0846855422794632E-2</v>
      </c>
      <c r="G13" s="100">
        <v>5.9214392163602575E-3</v>
      </c>
      <c r="H13" s="100">
        <v>1.0869132737860441E-2</v>
      </c>
      <c r="I13" s="100">
        <v>4.6023361175804592E-2</v>
      </c>
      <c r="J13" s="100">
        <v>3.3123112528935419E-2</v>
      </c>
      <c r="K13" s="100">
        <v>1.6749294907325645E-3</v>
      </c>
      <c r="L13" s="100">
        <v>1.4685679097566575E-2</v>
      </c>
      <c r="M13" s="100">
        <v>4.4448332485443005E-2</v>
      </c>
      <c r="N13" s="100">
        <v>0.17981383351981145</v>
      </c>
      <c r="O13" s="100">
        <v>0.10960116399492907</v>
      </c>
      <c r="P13" s="100">
        <v>0.46918099351301029</v>
      </c>
      <c r="Q13" s="100">
        <v>0.52282797944645942</v>
      </c>
    </row>
    <row r="14" spans="1:17" ht="12" customHeight="1" x14ac:dyDescent="0.25">
      <c r="A14" s="51" t="s">
        <v>104</v>
      </c>
      <c r="B14" s="22"/>
      <c r="C14" s="22">
        <v>0.56361632682617457</v>
      </c>
      <c r="D14" s="22">
        <v>0.40223291103913722</v>
      </c>
      <c r="E14" s="22">
        <v>0.33184030068898757</v>
      </c>
      <c r="F14" s="22">
        <v>0.12122078085851561</v>
      </c>
      <c r="G14" s="22">
        <v>0.88118302994465536</v>
      </c>
      <c r="H14" s="22">
        <v>0</v>
      </c>
      <c r="I14" s="22">
        <v>4.8158131408822261E-2</v>
      </c>
      <c r="J14" s="22">
        <v>0.19151458284479608</v>
      </c>
      <c r="K14" s="22">
        <v>0</v>
      </c>
      <c r="L14" s="22">
        <v>0</v>
      </c>
      <c r="M14" s="22">
        <v>0.59855252554776728</v>
      </c>
      <c r="N14" s="22">
        <v>1.9852233703759701</v>
      </c>
      <c r="O14" s="22">
        <v>0</v>
      </c>
      <c r="P14" s="22">
        <v>1.0101153710827826</v>
      </c>
      <c r="Q14" s="22">
        <v>1.5611310562918022</v>
      </c>
    </row>
    <row r="15" spans="1:17" ht="12" customHeight="1" x14ac:dyDescent="0.25">
      <c r="A15" s="105" t="s">
        <v>108</v>
      </c>
      <c r="B15" s="104"/>
      <c r="C15" s="104">
        <v>7.8412041924189255E-3</v>
      </c>
      <c r="D15" s="104">
        <v>6.6725725750473863E-3</v>
      </c>
      <c r="E15" s="104">
        <v>7.9108081048518269E-3</v>
      </c>
      <c r="F15" s="104">
        <v>1.0085093719018088E-2</v>
      </c>
      <c r="G15" s="104">
        <v>1.8223606874323789E-3</v>
      </c>
      <c r="H15" s="104">
        <v>8.8285491823244539E-3</v>
      </c>
      <c r="I15" s="104">
        <v>6.7696838282948922E-3</v>
      </c>
      <c r="J15" s="104">
        <v>1.7584919254664056E-3</v>
      </c>
      <c r="K15" s="104">
        <v>1.3922737822150086E-3</v>
      </c>
      <c r="L15" s="104">
        <v>2.3674139663707724E-2</v>
      </c>
      <c r="M15" s="104">
        <v>4.3206796063070384E-3</v>
      </c>
      <c r="N15" s="104">
        <v>1.2638527395307479E-4</v>
      </c>
      <c r="O15" s="104">
        <v>5.0568355901366588E-2</v>
      </c>
      <c r="P15" s="104">
        <v>4.248650771681272E-2</v>
      </c>
      <c r="Q15" s="104">
        <v>3.389895861761523E-2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1.2907061919902787</v>
      </c>
      <c r="D16" s="101">
        <f t="shared" si="2"/>
        <v>0.95089681357429656</v>
      </c>
      <c r="E16" s="101">
        <f t="shared" si="2"/>
        <v>0.51063325603505172</v>
      </c>
      <c r="F16" s="101">
        <f t="shared" si="2"/>
        <v>0.48382377143862415</v>
      </c>
      <c r="G16" s="101">
        <f t="shared" si="2"/>
        <v>1.1783873987614588</v>
      </c>
      <c r="H16" s="101">
        <f t="shared" si="2"/>
        <v>1.0575610374256039</v>
      </c>
      <c r="I16" s="101">
        <f t="shared" si="2"/>
        <v>0.98181304860601548</v>
      </c>
      <c r="J16" s="101">
        <f t="shared" si="2"/>
        <v>1.7568104322523119</v>
      </c>
      <c r="K16" s="101">
        <f t="shared" si="2"/>
        <v>0.78113603004528265</v>
      </c>
      <c r="L16" s="101">
        <f t="shared" si="2"/>
        <v>0.71198314940510898</v>
      </c>
      <c r="M16" s="101">
        <f t="shared" si="2"/>
        <v>0.647290859577213</v>
      </c>
      <c r="N16" s="101">
        <f t="shared" si="2"/>
        <v>1.1955436896095848</v>
      </c>
      <c r="O16" s="101">
        <f t="shared" si="2"/>
        <v>0.80321422107408091</v>
      </c>
      <c r="P16" s="101">
        <f t="shared" si="2"/>
        <v>1.1040847568817893</v>
      </c>
      <c r="Q16" s="101">
        <f t="shared" si="2"/>
        <v>1.0607483710894301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1.2907061919902787</v>
      </c>
      <c r="D18" s="103">
        <v>0.95089681357429656</v>
      </c>
      <c r="E18" s="103">
        <v>0.51063325603505172</v>
      </c>
      <c r="F18" s="103">
        <v>0.48382377143862415</v>
      </c>
      <c r="G18" s="103">
        <v>1.1783873987614588</v>
      </c>
      <c r="H18" s="103">
        <v>1.0575610374256039</v>
      </c>
      <c r="I18" s="103">
        <v>0.98181304860601548</v>
      </c>
      <c r="J18" s="103">
        <v>1.7568104322523119</v>
      </c>
      <c r="K18" s="103">
        <v>0.78113603004528265</v>
      </c>
      <c r="L18" s="103">
        <v>0.71198314940510898</v>
      </c>
      <c r="M18" s="103">
        <v>0.647290859577213</v>
      </c>
      <c r="N18" s="103">
        <v>1.1955436896095848</v>
      </c>
      <c r="O18" s="103">
        <v>0.80321422107408091</v>
      </c>
      <c r="P18" s="103">
        <v>1.1040847568817893</v>
      </c>
      <c r="Q18" s="103">
        <v>1.0607483710894301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0.32478209976865857</v>
      </c>
      <c r="D19" s="101">
        <f t="shared" si="3"/>
        <v>0.22817849312605171</v>
      </c>
      <c r="E19" s="101">
        <f t="shared" si="3"/>
        <v>0.18593227308338156</v>
      </c>
      <c r="F19" s="101">
        <f t="shared" si="3"/>
        <v>0.15734415057540316</v>
      </c>
      <c r="G19" s="101">
        <f t="shared" si="3"/>
        <v>0.31646324846282603</v>
      </c>
      <c r="H19" s="101">
        <f t="shared" si="3"/>
        <v>0.31363059727107123</v>
      </c>
      <c r="I19" s="101">
        <f t="shared" si="3"/>
        <v>0.32665766412642028</v>
      </c>
      <c r="J19" s="101">
        <f t="shared" si="3"/>
        <v>0.4322759950428367</v>
      </c>
      <c r="K19" s="101">
        <f t="shared" si="3"/>
        <v>0.24182968808626529</v>
      </c>
      <c r="L19" s="101">
        <f t="shared" si="3"/>
        <v>0.34690279437098998</v>
      </c>
      <c r="M19" s="101">
        <f t="shared" si="3"/>
        <v>0.24176704912830052</v>
      </c>
      <c r="N19" s="101">
        <f t="shared" si="3"/>
        <v>0.46157998183347071</v>
      </c>
      <c r="O19" s="101">
        <f t="shared" si="3"/>
        <v>0.51890710651788097</v>
      </c>
      <c r="P19" s="101">
        <f t="shared" si="3"/>
        <v>0.59213510756976551</v>
      </c>
      <c r="Q19" s="101">
        <f t="shared" si="3"/>
        <v>0.59740024831081973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3.1589173633906314E-2</v>
      </c>
      <c r="D21" s="100">
        <v>1.9708128826967094E-2</v>
      </c>
      <c r="E21" s="100">
        <v>0</v>
      </c>
      <c r="F21" s="100">
        <v>1.358907303480727E-3</v>
      </c>
      <c r="G21" s="100">
        <v>0.13696904018199194</v>
      </c>
      <c r="H21" s="100">
        <v>0.15253115334624448</v>
      </c>
      <c r="I21" s="100">
        <v>0.15383304735821698</v>
      </c>
      <c r="J21" s="100">
        <v>4.0315048476013846E-2</v>
      </c>
      <c r="K21" s="100">
        <v>0</v>
      </c>
      <c r="L21" s="100">
        <v>0</v>
      </c>
      <c r="M21" s="100">
        <v>4.4615372344857726E-3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9.4605272709449816E-3</v>
      </c>
      <c r="N25" s="100">
        <v>1.2319211873902561E-3</v>
      </c>
      <c r="O25" s="100">
        <v>0</v>
      </c>
      <c r="P25" s="100">
        <v>0</v>
      </c>
      <c r="Q25" s="100">
        <v>9.3822519484255112E-3</v>
      </c>
    </row>
    <row r="26" spans="1:17" ht="12" customHeight="1" x14ac:dyDescent="0.25">
      <c r="A26" s="88" t="s">
        <v>30</v>
      </c>
      <c r="B26" s="22"/>
      <c r="C26" s="22">
        <v>0.29319292613475229</v>
      </c>
      <c r="D26" s="22">
        <v>0.20847036429908461</v>
      </c>
      <c r="E26" s="22">
        <v>0.18593227308338156</v>
      </c>
      <c r="F26" s="22">
        <v>0.15598524327192242</v>
      </c>
      <c r="G26" s="22">
        <v>0.17949420828083409</v>
      </c>
      <c r="H26" s="22">
        <v>0.16109944392482678</v>
      </c>
      <c r="I26" s="22">
        <v>0.17282461676820332</v>
      </c>
      <c r="J26" s="22">
        <v>0.39196094656682284</v>
      </c>
      <c r="K26" s="22">
        <v>0.24182968808626529</v>
      </c>
      <c r="L26" s="22">
        <v>0.34690279437098998</v>
      </c>
      <c r="M26" s="22">
        <v>0.22784498462286976</v>
      </c>
      <c r="N26" s="22">
        <v>0.46034806064608047</v>
      </c>
      <c r="O26" s="22">
        <v>0.51890710651788097</v>
      </c>
      <c r="P26" s="22">
        <v>0.59213510756976551</v>
      </c>
      <c r="Q26" s="22">
        <v>0.58801799636239427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0.2816401980050694</v>
      </c>
      <c r="D29" s="101">
        <f t="shared" si="4"/>
        <v>0.20007977077158684</v>
      </c>
      <c r="E29" s="101">
        <f t="shared" si="4"/>
        <v>0.16323257820613837</v>
      </c>
      <c r="F29" s="101">
        <f t="shared" si="4"/>
        <v>0.13912004285416579</v>
      </c>
      <c r="G29" s="101">
        <f t="shared" si="4"/>
        <v>0.29666104506073621</v>
      </c>
      <c r="H29" s="101">
        <f t="shared" si="4"/>
        <v>0.26025350563897287</v>
      </c>
      <c r="I29" s="101">
        <f t="shared" si="4"/>
        <v>0.28413544375784855</v>
      </c>
      <c r="J29" s="101">
        <f t="shared" si="4"/>
        <v>0.39343964336325615</v>
      </c>
      <c r="K29" s="101">
        <f t="shared" si="4"/>
        <v>0.20826877005836136</v>
      </c>
      <c r="L29" s="101">
        <f t="shared" si="4"/>
        <v>0.28439661682973943</v>
      </c>
      <c r="M29" s="101">
        <f t="shared" si="4"/>
        <v>0.20691204083833215</v>
      </c>
      <c r="N29" s="101">
        <f t="shared" si="4"/>
        <v>0.4576278274969558</v>
      </c>
      <c r="O29" s="101">
        <f t="shared" si="4"/>
        <v>0.5044803357453902</v>
      </c>
      <c r="P29" s="101">
        <f t="shared" si="4"/>
        <v>0.55575172251184723</v>
      </c>
      <c r="Q29" s="101">
        <f t="shared" si="4"/>
        <v>0.54379304571628528</v>
      </c>
    </row>
    <row r="30" spans="1:17" s="28" customFormat="1" ht="12" customHeight="1" x14ac:dyDescent="0.25">
      <c r="A30" s="88" t="s">
        <v>66</v>
      </c>
      <c r="B30" s="100"/>
      <c r="C30" s="100">
        <v>2.6214539627599752E-2</v>
      </c>
      <c r="D30" s="100">
        <v>7.1097757466789577E-2</v>
      </c>
      <c r="E30" s="100">
        <v>2.2479586761940302E-2</v>
      </c>
      <c r="F30" s="100">
        <v>2.0541403391858681E-2</v>
      </c>
      <c r="G30" s="100">
        <v>5.9804910107347807E-2</v>
      </c>
      <c r="H30" s="100">
        <v>0.13781721944394895</v>
      </c>
      <c r="I30" s="100">
        <v>4.2011017586590156E-2</v>
      </c>
      <c r="J30" s="100">
        <v>0.39050701921694142</v>
      </c>
      <c r="K30" s="100">
        <v>8.8307531955491694E-2</v>
      </c>
      <c r="L30" s="100">
        <v>3.7865206510694041E-2</v>
      </c>
      <c r="M30" s="100">
        <v>0.12868680157923268</v>
      </c>
      <c r="N30" s="100">
        <v>9.1195688732997091E-2</v>
      </c>
      <c r="O30" s="100">
        <v>0.36746010328691364</v>
      </c>
      <c r="P30" s="100">
        <v>0.21920273448963704</v>
      </c>
      <c r="Q30" s="100">
        <v>5.4124132352589234E-2</v>
      </c>
    </row>
    <row r="31" spans="1:17" ht="12" customHeight="1" x14ac:dyDescent="0.25">
      <c r="A31" s="88" t="s">
        <v>98</v>
      </c>
      <c r="B31" s="100"/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0.25542565837746967</v>
      </c>
      <c r="D33" s="18">
        <v>0.12898201330479725</v>
      </c>
      <c r="E33" s="18">
        <v>0.14075299144419806</v>
      </c>
      <c r="F33" s="18">
        <v>0.11857863946230711</v>
      </c>
      <c r="G33" s="18">
        <v>0.23685613495338842</v>
      </c>
      <c r="H33" s="18">
        <v>0.12243628619502395</v>
      </c>
      <c r="I33" s="18">
        <v>0.2421244261712584</v>
      </c>
      <c r="J33" s="18">
        <v>2.9326241463147173E-3</v>
      </c>
      <c r="K33" s="18">
        <v>0.11996123810286967</v>
      </c>
      <c r="L33" s="18">
        <v>0.24653141031904541</v>
      </c>
      <c r="M33" s="18">
        <v>7.8225239259099466E-2</v>
      </c>
      <c r="N33" s="18">
        <v>0.36643213876395869</v>
      </c>
      <c r="O33" s="18">
        <v>0.13702023245847661</v>
      </c>
      <c r="P33" s="18">
        <v>0.33654898802221023</v>
      </c>
      <c r="Q33" s="18">
        <v>0.489668913363696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0.89803538750775069</v>
      </c>
      <c r="D3" s="115">
        <f>IF(SER_hh_tes_in!D3=0,"",SER_hh_tes_in!D3/SER_hh_fec_in!D3)</f>
        <v>0.8926985131699493</v>
      </c>
      <c r="E3" s="115">
        <f>IF(SER_hh_tes_in!E3=0,"",SER_hh_tes_in!E3/SER_hh_fec_in!E3)</f>
        <v>0.83057163654253396</v>
      </c>
      <c r="F3" s="115">
        <f>IF(SER_hh_tes_in!F3=0,"",SER_hh_tes_in!F3/SER_hh_fec_in!F3)</f>
        <v>0.86079575023096322</v>
      </c>
      <c r="G3" s="115">
        <f>IF(SER_hh_tes_in!G3=0,"",SER_hh_tes_in!G3/SER_hh_fec_in!G3)</f>
        <v>0.86890339831412888</v>
      </c>
      <c r="H3" s="115">
        <f>IF(SER_hh_tes_in!H3=0,"",SER_hh_tes_in!H3/SER_hh_fec_in!H3)</f>
        <v>0.92483039361916852</v>
      </c>
      <c r="I3" s="115">
        <f>IF(SER_hh_tes_in!I3=0,"",SER_hh_tes_in!I3/SER_hh_fec_in!I3)</f>
        <v>0.93727702762493015</v>
      </c>
      <c r="J3" s="115">
        <f>IF(SER_hh_tes_in!J3=0,"",SER_hh_tes_in!J3/SER_hh_fec_in!J3)</f>
        <v>0.98951276853275583</v>
      </c>
      <c r="K3" s="115">
        <f>IF(SER_hh_tes_in!K3=0,"",SER_hh_tes_in!K3/SER_hh_fec_in!K3)</f>
        <v>1.0289046658364849</v>
      </c>
      <c r="L3" s="115">
        <f>IF(SER_hh_tes_in!L3=0,"",SER_hh_tes_in!L3/SER_hh_fec_in!L3)</f>
        <v>0.86494975602798552</v>
      </c>
      <c r="M3" s="115">
        <f>IF(SER_hh_tes_in!M3=0,"",SER_hh_tes_in!M3/SER_hh_fec_in!M3)</f>
        <v>0.8910313181881433</v>
      </c>
      <c r="N3" s="115">
        <f>IF(SER_hh_tes_in!N3=0,"",SER_hh_tes_in!N3/SER_hh_fec_in!N3)</f>
        <v>0.85436796624207634</v>
      </c>
      <c r="O3" s="115">
        <f>IF(SER_hh_tes_in!O3=0,"",SER_hh_tes_in!O3/SER_hh_fec_in!O3)</f>
        <v>0.7983491910671805</v>
      </c>
      <c r="P3" s="115">
        <f>IF(SER_hh_tes_in!P3=0,"",SER_hh_tes_in!P3/SER_hh_fec_in!P3)</f>
        <v>0.84024141220912496</v>
      </c>
      <c r="Q3" s="115">
        <f>IF(SER_hh_tes_in!Q3=0,"",SER_hh_tes_in!Q3/SER_hh_fec_in!Q3)</f>
        <v>0.84940527573848568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0.68000006888717945</v>
      </c>
      <c r="D4" s="110">
        <f>IF(SER_hh_tes_in!D4=0,"",SER_hh_tes_in!D4/SER_hh_fec_in!D4)</f>
        <v>0.68752451013850735</v>
      </c>
      <c r="E4" s="110">
        <f>IF(SER_hh_tes_in!E4=0,"",SER_hh_tes_in!E4/SER_hh_fec_in!E4)</f>
        <v>0.69982346016231567</v>
      </c>
      <c r="F4" s="110">
        <f>IF(SER_hh_tes_in!F4=0,"",SER_hh_tes_in!F4/SER_hh_fec_in!F4)</f>
        <v>0.72050187979032976</v>
      </c>
      <c r="G4" s="110">
        <f>IF(SER_hh_tes_in!G4=0,"",SER_hh_tes_in!G4/SER_hh_fec_in!G4)</f>
        <v>0.67283530464757146</v>
      </c>
      <c r="H4" s="110">
        <f>IF(SER_hh_tes_in!H4=0,"",SER_hh_tes_in!H4/SER_hh_fec_in!H4)</f>
        <v>0.74792469089097446</v>
      </c>
      <c r="I4" s="110">
        <f>IF(SER_hh_tes_in!I4=0,"",SER_hh_tes_in!I4/SER_hh_fec_in!I4)</f>
        <v>0.75732324060656642</v>
      </c>
      <c r="J4" s="110">
        <f>IF(SER_hh_tes_in!J4=0,"",SER_hh_tes_in!J4/SER_hh_fec_in!J4)</f>
        <v>0.72552297509801056</v>
      </c>
      <c r="K4" s="110">
        <f>IF(SER_hh_tes_in!K4=0,"",SER_hh_tes_in!K4/SER_hh_fec_in!K4)</f>
        <v>0.75004191258127884</v>
      </c>
      <c r="L4" s="110">
        <f>IF(SER_hh_tes_in!L4=0,"",SER_hh_tes_in!L4/SER_hh_fec_in!L4)</f>
        <v>0.76335873205448568</v>
      </c>
      <c r="M4" s="110">
        <f>IF(SER_hh_tes_in!M4=0,"",SER_hh_tes_in!M4/SER_hh_fec_in!M4)</f>
        <v>0.78657726010331175</v>
      </c>
      <c r="N4" s="110">
        <f>IF(SER_hh_tes_in!N4=0,"",SER_hh_tes_in!N4/SER_hh_fec_in!N4)</f>
        <v>0.73215247006487727</v>
      </c>
      <c r="O4" s="110">
        <f>IF(SER_hh_tes_in!O4=0,"",SER_hh_tes_in!O4/SER_hh_fec_in!O4)</f>
        <v>0.76839115191358243</v>
      </c>
      <c r="P4" s="110">
        <f>IF(SER_hh_tes_in!P4=0,"",SER_hh_tes_in!P4/SER_hh_fec_in!P4)</f>
        <v>0.78965979526706764</v>
      </c>
      <c r="Q4" s="110">
        <f>IF(SER_hh_tes_in!Q4=0,"",SER_hh_tes_in!Q4/SER_hh_fec_in!Q4)</f>
        <v>0.79077299209762875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>
        <f>IF(SER_hh_tes_in!C6=0,"",SER_hh_tes_in!C6/SER_hh_fec_in!C6)</f>
        <v>0.72734458510947519</v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>
        <f>IF(SER_hh_tes_in!F6=0,"",SER_hh_tes_in!F6/SER_hh_fec_in!F6)</f>
        <v>0.73560518350619697</v>
      </c>
      <c r="G6" s="109">
        <f>IF(SER_hh_tes_in!G6=0,"",SER_hh_tes_in!G6/SER_hh_fec_in!G6)</f>
        <v>0.73948448616173079</v>
      </c>
      <c r="H6" s="109">
        <f>IF(SER_hh_tes_in!H6=0,"",SER_hh_tes_in!H6/SER_hh_fec_in!H6)</f>
        <v>0.74283308709461227</v>
      </c>
      <c r="I6" s="109">
        <f>IF(SER_hh_tes_in!I6=0,"",SER_hh_tes_in!I6/SER_hh_fec_in!I6)</f>
        <v>0.74571200173593966</v>
      </c>
      <c r="J6" s="109">
        <f>IF(SER_hh_tes_in!J6=0,"",SER_hh_tes_in!J6/SER_hh_fec_in!J6)</f>
        <v>0.74854134572367226</v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0.71719492354573577</v>
      </c>
      <c r="D7" s="109">
        <f>IF(SER_hh_tes_in!D7=0,"",SER_hh_tes_in!D7/SER_hh_fec_in!D7)</f>
        <v>0.71997738050714277</v>
      </c>
      <c r="E7" s="109">
        <f>IF(SER_hh_tes_in!E7=0,"",SER_hh_tes_in!E7/SER_hh_fec_in!E7)</f>
        <v>0.72278623760592398</v>
      </c>
      <c r="F7" s="109">
        <f>IF(SER_hh_tes_in!F7=0,"",SER_hh_tes_in!F7/SER_hh_fec_in!F7)</f>
        <v>0.72559302815838322</v>
      </c>
      <c r="G7" s="109" t="str">
        <f>IF(SER_hh_tes_in!G7=0,"",SER_hh_tes_in!G7/SER_hh_fec_in!G7)</f>
        <v/>
      </c>
      <c r="H7" s="109">
        <f>IF(SER_hh_tes_in!H7=0,"",SER_hh_tes_in!H7/SER_hh_fec_in!H7)</f>
        <v>0.73387633250516793</v>
      </c>
      <c r="I7" s="109">
        <f>IF(SER_hh_tes_in!I7=0,"",SER_hh_tes_in!I7/SER_hh_fec_in!I7)</f>
        <v>0.73646613852905796</v>
      </c>
      <c r="J7" s="109">
        <f>IF(SER_hh_tes_in!J7=0,"",SER_hh_tes_in!J7/SER_hh_fec_in!J7)</f>
        <v>0.73905628111145583</v>
      </c>
      <c r="K7" s="109">
        <f>IF(SER_hh_tes_in!K7=0,"",SER_hh_tes_in!K7/SER_hh_fec_in!K7)</f>
        <v>0.74170725542636229</v>
      </c>
      <c r="L7" s="109">
        <f>IF(SER_hh_tes_in!L7=0,"",SER_hh_tes_in!L7/SER_hh_fec_in!L7)</f>
        <v>0.74431418531090809</v>
      </c>
      <c r="M7" s="109" t="str">
        <f>IF(SER_hh_tes_in!M7=0,"",SER_hh_tes_in!M7/SER_hh_fec_in!M7)</f>
        <v/>
      </c>
      <c r="N7" s="109" t="str">
        <f>IF(SER_hh_tes_in!N7=0,"",SER_hh_tes_in!N7/SER_hh_fec_in!N7)</f>
        <v/>
      </c>
      <c r="O7" s="109">
        <f>IF(SER_hh_tes_in!O7=0,"",SER_hh_tes_in!O7/SER_hh_fec_in!O7)</f>
        <v>0.75067799613826669</v>
      </c>
      <c r="P7" s="109">
        <f>IF(SER_hh_tes_in!P7=0,"",SER_hh_tes_in!P7/SER_hh_fec_in!P7)</f>
        <v>0.75241676953081438</v>
      </c>
      <c r="Q7" s="109">
        <f>IF(SER_hh_tes_in!Q7=0,"",SER_hh_tes_in!Q7/SER_hh_fec_in!Q7)</f>
        <v>0.75394943261153946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 t="str">
        <f>IF(SER_hh_tes_in!C9=0,"",SER_hh_tes_in!C9/SER_hh_fec_in!C9)</f>
        <v/>
      </c>
      <c r="D9" s="109" t="str">
        <f>IF(SER_hh_tes_in!D9=0,"",SER_hh_tes_in!D9/SER_hh_fec_in!D9)</f>
        <v/>
      </c>
      <c r="E9" s="109" t="str">
        <f>IF(SER_hh_tes_in!E9=0,"",SER_hh_tes_in!E9/SER_hh_fec_in!E9)</f>
        <v/>
      </c>
      <c r="F9" s="109" t="str">
        <f>IF(SER_hh_tes_in!F9=0,"",SER_hh_tes_in!F9/SER_hh_fec_in!F9)</f>
        <v/>
      </c>
      <c r="G9" s="109" t="str">
        <f>IF(SER_hh_tes_in!G9=0,"",SER_hh_tes_in!G9/SER_hh_fec_in!G9)</f>
        <v/>
      </c>
      <c r="H9" s="109" t="str">
        <f>IF(SER_hh_tes_in!H9=0,"",SER_hh_tes_in!H9/SER_hh_fec_in!H9)</f>
        <v/>
      </c>
      <c r="I9" s="109" t="str">
        <f>IF(SER_hh_tes_in!I9=0,"",SER_hh_tes_in!I9/SER_hh_fec_in!I9)</f>
        <v/>
      </c>
      <c r="J9" s="109" t="str">
        <f>IF(SER_hh_tes_in!J9=0,"",SER_hh_tes_in!J9/SER_hh_fec_in!J9)</f>
        <v/>
      </c>
      <c r="K9" s="109" t="str">
        <f>IF(SER_hh_tes_in!K9=0,"",SER_hh_tes_in!K9/SER_hh_fec_in!K9)</f>
        <v/>
      </c>
      <c r="L9" s="109">
        <f>IF(SER_hh_tes_in!L9=0,"",SER_hh_tes_in!L9/SER_hh_fec_in!L9)</f>
        <v>1.0775854925253934</v>
      </c>
      <c r="M9" s="109">
        <f>IF(SER_hh_tes_in!M9=0,"",SER_hh_tes_in!M9/SER_hh_fec_in!M9)</f>
        <v>1.0874875982845369</v>
      </c>
      <c r="N9" s="109" t="str">
        <f>IF(SER_hh_tes_in!N9=0,"",SER_hh_tes_in!N9/SER_hh_fec_in!N9)</f>
        <v/>
      </c>
      <c r="O9" s="109" t="str">
        <f>IF(SER_hh_tes_in!O9=0,"",SER_hh_tes_in!O9/SER_hh_fec_in!O9)</f>
        <v/>
      </c>
      <c r="P9" s="109" t="str">
        <f>IF(SER_hh_tes_in!P9=0,"",SER_hh_tes_in!P9/SER_hh_fec_in!P9)</f>
        <v/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 t="str">
        <f>IF(SER_hh_tes_in!D10=0,"",SER_hh_tes_in!D10/SER_hh_fec_in!D10)</f>
        <v/>
      </c>
      <c r="E10" s="109" t="str">
        <f>IF(SER_hh_tes_in!E10=0,"",SER_hh_tes_in!E10/SER_hh_fec_in!E10)</f>
        <v/>
      </c>
      <c r="F10" s="109" t="str">
        <f>IF(SER_hh_tes_in!F10=0,"",SER_hh_tes_in!F10/SER_hh_fec_in!F10)</f>
        <v/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 t="str">
        <f>IF(SER_hh_tes_in!I10=0,"",SER_hh_tes_in!I10/SER_hh_fec_in!I10)</f>
        <v/>
      </c>
      <c r="J10" s="109" t="str">
        <f>IF(SER_hh_tes_in!J10=0,"",SER_hh_tes_in!J10/SER_hh_fec_in!J10)</f>
        <v/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 t="str">
        <f>IF(SER_hh_tes_in!M10=0,"",SER_hh_tes_in!M10/SER_hh_fec_in!M10)</f>
        <v/>
      </c>
      <c r="N10" s="109" t="str">
        <f>IF(SER_hh_tes_in!N10=0,"",SER_hh_tes_in!N10/SER_hh_fec_in!N10)</f>
        <v/>
      </c>
      <c r="O10" s="109" t="str">
        <f>IF(SER_hh_tes_in!O10=0,"",SER_hh_tes_in!O10/SER_hh_fec_in!O10)</f>
        <v/>
      </c>
      <c r="P10" s="109" t="str">
        <f>IF(SER_hh_tes_in!P10=0,"",SER_hh_tes_in!P10/SER_hh_fec_in!P10)</f>
        <v/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 t="str">
        <f>IF(SER_hh_tes_in!D12=0,"",SER_hh_tes_in!D12/SER_hh_fec_in!D12)</f>
        <v/>
      </c>
      <c r="E12" s="109" t="str">
        <f>IF(SER_hh_tes_in!E12=0,"",SER_hh_tes_in!E12/SER_hh_fec_in!E12)</f>
        <v/>
      </c>
      <c r="F12" s="109" t="str">
        <f>IF(SER_hh_tes_in!F12=0,"",SER_hh_tes_in!F12/SER_hh_fec_in!F12)</f>
        <v/>
      </c>
      <c r="G12" s="109" t="str">
        <f>IF(SER_hh_tes_in!G12=0,"",SER_hh_tes_in!G12/SER_hh_fec_in!G12)</f>
        <v/>
      </c>
      <c r="H12" s="109" t="str">
        <f>IF(SER_hh_tes_in!H12=0,"",SER_hh_tes_in!H12/SER_hh_fec_in!H12)</f>
        <v/>
      </c>
      <c r="I12" s="109" t="str">
        <f>IF(SER_hh_tes_in!I12=0,"",SER_hh_tes_in!I12/SER_hh_fec_in!I12)</f>
        <v/>
      </c>
      <c r="J12" s="109" t="str">
        <f>IF(SER_hh_tes_in!J12=0,"",SER_hh_tes_in!J12/SER_hh_fec_in!J12)</f>
        <v/>
      </c>
      <c r="K12" s="109" t="str">
        <f>IF(SER_hh_tes_in!K12=0,"",SER_hh_tes_in!K12/SER_hh_fec_in!K12)</f>
        <v/>
      </c>
      <c r="L12" s="109" t="str">
        <f>IF(SER_hh_tes_in!L12=0,"",SER_hh_tes_in!L12/SER_hh_fec_in!L12)</f>
        <v/>
      </c>
      <c r="M12" s="109">
        <f>IF(SER_hh_tes_in!M12=0,"",SER_hh_tes_in!M12/SER_hh_fec_in!M12)</f>
        <v>0.78332731051939786</v>
      </c>
      <c r="N12" s="109">
        <f>IF(SER_hh_tes_in!N12=0,"",SER_hh_tes_in!N12/SER_hh_fec_in!N12)</f>
        <v>0.78783423261394647</v>
      </c>
      <c r="O12" s="109" t="str">
        <f>IF(SER_hh_tes_in!O12=0,"",SER_hh_tes_in!O12/SER_hh_fec_in!O12)</f>
        <v/>
      </c>
      <c r="P12" s="109" t="str">
        <f>IF(SER_hh_tes_in!P12=0,"",SER_hh_tes_in!P12/SER_hh_fec_in!P12)</f>
        <v/>
      </c>
      <c r="Q12" s="109">
        <f>IF(SER_hh_tes_in!Q12=0,"",SER_hh_tes_in!Q12/SER_hh_fec_in!Q12)</f>
        <v>0.796709742552692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1.0030045988571306</v>
      </c>
      <c r="D13" s="109">
        <f>IF(SER_hh_tes_in!D13=0,"",SER_hh_tes_in!D13/SER_hh_fec_in!D13)</f>
        <v>1.0028942494653197</v>
      </c>
      <c r="E13" s="109">
        <f>IF(SER_hh_tes_in!E13=0,"",SER_hh_tes_in!E13/SER_hh_fec_in!E13)</f>
        <v>1.0027500834158936</v>
      </c>
      <c r="F13" s="109">
        <f>IF(SER_hh_tes_in!F13=0,"",SER_hh_tes_in!F13/SER_hh_fec_in!F13)</f>
        <v>1.0026931810824267</v>
      </c>
      <c r="G13" s="109">
        <f>IF(SER_hh_tes_in!G13=0,"",SER_hh_tes_in!G13/SER_hh_fec_in!G13)</f>
        <v>1.0026017053172847</v>
      </c>
      <c r="H13" s="109">
        <f>IF(SER_hh_tes_in!H13=0,"",SER_hh_tes_in!H13/SER_hh_fec_in!H13)</f>
        <v>1.002556060948407</v>
      </c>
      <c r="I13" s="109">
        <f>IF(SER_hh_tes_in!I13=0,"",SER_hh_tes_in!I13/SER_hh_fec_in!I13)</f>
        <v>1.0024996939451152</v>
      </c>
      <c r="J13" s="109">
        <f>IF(SER_hh_tes_in!J13=0,"",SER_hh_tes_in!J13/SER_hh_fec_in!J13)</f>
        <v>1.0024641338010065</v>
      </c>
      <c r="K13" s="109">
        <f>IF(SER_hh_tes_in!K13=0,"",SER_hh_tes_in!K13/SER_hh_fec_in!K13)</f>
        <v>1.0024491121612518</v>
      </c>
      <c r="L13" s="109">
        <f>IF(SER_hh_tes_in!L13=0,"",SER_hh_tes_in!L13/SER_hh_fec_in!L13)</f>
        <v>1.1466918677743136</v>
      </c>
      <c r="M13" s="109">
        <f>IF(SER_hh_tes_in!M13=0,"",SER_hh_tes_in!M13/SER_hh_fec_in!M13)</f>
        <v>1.2502072628442169</v>
      </c>
      <c r="N13" s="109">
        <f>IF(SER_hh_tes_in!N13=0,"",SER_hh_tes_in!N13/SER_hh_fec_in!N13)</f>
        <v>1.3184472306525734</v>
      </c>
      <c r="O13" s="109">
        <f>IF(SER_hh_tes_in!O13=0,"",SER_hh_tes_in!O13/SER_hh_fec_in!O13)</f>
        <v>1.3608780923534103</v>
      </c>
      <c r="P13" s="109">
        <f>IF(SER_hh_tes_in!P13=0,"",SER_hh_tes_in!P13/SER_hh_fec_in!P13)</f>
        <v>1.390395375260169</v>
      </c>
      <c r="Q13" s="109">
        <f>IF(SER_hh_tes_in!Q13=0,"",SER_hh_tes_in!Q13/SER_hh_fec_in!Q13)</f>
        <v>1.4064233008426847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0.64752651680825424</v>
      </c>
      <c r="D14" s="112">
        <f>IF(SER_hh_tes_in!D14=0,"",SER_hh_tes_in!D14/SER_hh_fec_in!D14)</f>
        <v>0.6524576001453497</v>
      </c>
      <c r="E14" s="112">
        <f>IF(SER_hh_tes_in!E14=0,"",SER_hh_tes_in!E14/SER_hh_fec_in!E14)</f>
        <v>0.65636042180881904</v>
      </c>
      <c r="F14" s="112">
        <f>IF(SER_hh_tes_in!F14=0,"",SER_hh_tes_in!F14/SER_hh_fec_in!F14)</f>
        <v>0.65974980018264573</v>
      </c>
      <c r="G14" s="112">
        <f>IF(SER_hh_tes_in!G14=0,"",SER_hh_tes_in!G14/SER_hh_fec_in!G14)</f>
        <v>0.66472140225970267</v>
      </c>
      <c r="H14" s="112" t="str">
        <f>IF(SER_hh_tes_in!H14=0,"",SER_hh_tes_in!H14/SER_hh_fec_in!H14)</f>
        <v/>
      </c>
      <c r="I14" s="112">
        <f>IF(SER_hh_tes_in!I14=0,"",SER_hh_tes_in!I14/SER_hh_fec_in!I14)</f>
        <v>0.67529214446921659</v>
      </c>
      <c r="J14" s="112">
        <f>IF(SER_hh_tes_in!J14=0,"",SER_hh_tes_in!J14/SER_hh_fec_in!J14)</f>
        <v>0.68189522701969385</v>
      </c>
      <c r="K14" s="112" t="str">
        <f>IF(SER_hh_tes_in!K14=0,"",SER_hh_tes_in!K14/SER_hh_fec_in!K14)</f>
        <v/>
      </c>
      <c r="L14" s="112" t="str">
        <f>IF(SER_hh_tes_in!L14=0,"",SER_hh_tes_in!L14/SER_hh_fec_in!L14)</f>
        <v/>
      </c>
      <c r="M14" s="112">
        <f>IF(SER_hh_tes_in!M14=0,"",SER_hh_tes_in!M14/SER_hh_fec_in!M14)</f>
        <v>0.69725106561160499</v>
      </c>
      <c r="N14" s="112">
        <f>IF(SER_hh_tes_in!N14=0,"",SER_hh_tes_in!N14/SER_hh_fec_in!N14)</f>
        <v>0.70317465442619687</v>
      </c>
      <c r="O14" s="112" t="str">
        <f>IF(SER_hh_tes_in!O14=0,"",SER_hh_tes_in!O14/SER_hh_fec_in!O14)</f>
        <v/>
      </c>
      <c r="P14" s="112">
        <f>IF(SER_hh_tes_in!P14=0,"",SER_hh_tes_in!P14/SER_hh_fec_in!P14)</f>
        <v>0.71407497756755534</v>
      </c>
      <c r="Q14" s="112">
        <f>IF(SER_hh_tes_in!Q14=0,"",SER_hh_tes_in!Q14/SER_hh_fec_in!Q14)</f>
        <v>0.71924425681840343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1.0122482986753065</v>
      </c>
      <c r="D15" s="114">
        <f>IF(SER_hh_tes_in!D15=0,"",SER_hh_tes_in!D15/SER_hh_fec_in!D15)</f>
        <v>1.0147944967169276</v>
      </c>
      <c r="E15" s="114">
        <f>IF(SER_hh_tes_in!E15=0,"",SER_hh_tes_in!E15/SER_hh_fec_in!E15)</f>
        <v>1.0171036007352299</v>
      </c>
      <c r="F15" s="114">
        <f>IF(SER_hh_tes_in!F15=0,"",SER_hh_tes_in!F15/SER_hh_fec_in!F15)</f>
        <v>1.019508788395596</v>
      </c>
      <c r="G15" s="114">
        <f>IF(SER_hh_tes_in!G15=0,"",SER_hh_tes_in!G15/SER_hh_fec_in!G15)</f>
        <v>1.0153744824350686</v>
      </c>
      <c r="H15" s="114">
        <f>IF(SER_hh_tes_in!H15=0,"",SER_hh_tes_in!H15/SER_hh_fec_in!H15)</f>
        <v>1.0115628035935422</v>
      </c>
      <c r="I15" s="114">
        <f>IF(SER_hh_tes_in!I15=0,"",SER_hh_tes_in!I15/SER_hh_fec_in!I15)</f>
        <v>1.0128808293682006</v>
      </c>
      <c r="J15" s="114">
        <f>IF(SER_hh_tes_in!J15=0,"",SER_hh_tes_in!J15/SER_hh_fec_in!J15)</f>
        <v>1.0148299725978884</v>
      </c>
      <c r="K15" s="114">
        <f>IF(SER_hh_tes_in!K15=0,"",SER_hh_tes_in!K15/SER_hh_fec_in!K15)</f>
        <v>1.0085330153593774</v>
      </c>
      <c r="L15" s="114">
        <f>IF(SER_hh_tes_in!L15=0,"",SER_hh_tes_in!L15/SER_hh_fec_in!L15)</f>
        <v>1.0086998367367608</v>
      </c>
      <c r="M15" s="114">
        <f>IF(SER_hh_tes_in!M15=0,"",SER_hh_tes_in!M15/SER_hh_fec_in!M15)</f>
        <v>1.0016221048664899</v>
      </c>
      <c r="N15" s="114">
        <f>IF(SER_hh_tes_in!N15=0,"",SER_hh_tes_in!N15/SER_hh_fec_in!N15)</f>
        <v>1.0045380281022172</v>
      </c>
      <c r="O15" s="114">
        <f>IF(SER_hh_tes_in!O15=0,"",SER_hh_tes_in!O15/SER_hh_fec_in!O15)</f>
        <v>1.0113365914770887</v>
      </c>
      <c r="P15" s="114">
        <f>IF(SER_hh_tes_in!P15=0,"",SER_hh_tes_in!P15/SER_hh_fec_in!P15)</f>
        <v>1.0122839191247266</v>
      </c>
      <c r="Q15" s="114">
        <f>IF(SER_hh_tes_in!Q15=0,"",SER_hh_tes_in!Q15/SER_hh_fec_in!Q15)</f>
        <v>1.0112083229797695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1.7103739922979557</v>
      </c>
      <c r="D16" s="110">
        <f>IF(SER_hh_tes_in!D16=0,"",SER_hh_tes_in!D16/SER_hh_fec_in!D16)</f>
        <v>1.7183504737655242</v>
      </c>
      <c r="E16" s="110">
        <f>IF(SER_hh_tes_in!E16=0,"",SER_hh_tes_in!E16/SER_hh_fec_in!E16)</f>
        <v>1.7246621935939555</v>
      </c>
      <c r="F16" s="110">
        <f>IF(SER_hh_tes_in!F16=0,"",SER_hh_tes_in!F16/SER_hh_fec_in!F16)</f>
        <v>1.7315377406559864</v>
      </c>
      <c r="G16" s="110">
        <f>IF(SER_hh_tes_in!G16=0,"",SER_hh_tes_in!G16/SER_hh_fec_in!G16)</f>
        <v>1.7426334576045219</v>
      </c>
      <c r="H16" s="110">
        <f>IF(SER_hh_tes_in!H16=0,"",SER_hh_tes_in!H16/SER_hh_fec_in!H16)</f>
        <v>1.7538135975913411</v>
      </c>
      <c r="I16" s="110">
        <f>IF(SER_hh_tes_in!I16=0,"",SER_hh_tes_in!I16/SER_hh_fec_in!I16)</f>
        <v>1.7656471979859618</v>
      </c>
      <c r="J16" s="110">
        <f>IF(SER_hh_tes_in!J16=0,"",SER_hh_tes_in!J16/SER_hh_fec_in!J16)</f>
        <v>1.7838842086696154</v>
      </c>
      <c r="K16" s="110">
        <f>IF(SER_hh_tes_in!K16=0,"",SER_hh_tes_in!K16/SER_hh_fec_in!K16)</f>
        <v>1.7960892909052062</v>
      </c>
      <c r="L16" s="110">
        <f>IF(SER_hh_tes_in!L16=0,"",SER_hh_tes_in!L16/SER_hh_fec_in!L16)</f>
        <v>1.8094352778962346</v>
      </c>
      <c r="M16" s="110">
        <f>IF(SER_hh_tes_in!M16=0,"",SER_hh_tes_in!M16/SER_hh_fec_in!M16)</f>
        <v>1.8693802806271254</v>
      </c>
      <c r="N16" s="110">
        <f>IF(SER_hh_tes_in!N16=0,"",SER_hh_tes_in!N16/SER_hh_fec_in!N16)</f>
        <v>1.9241080878653163</v>
      </c>
      <c r="O16" s="110">
        <f>IF(SER_hh_tes_in!O16=0,"",SER_hh_tes_in!O16/SER_hh_fec_in!O16)</f>
        <v>1.9485126521027742</v>
      </c>
      <c r="P16" s="110">
        <f>IF(SER_hh_tes_in!P16=0,"",SER_hh_tes_in!P16/SER_hh_fec_in!P16)</f>
        <v>1.9724316313700947</v>
      </c>
      <c r="Q16" s="110">
        <f>IF(SER_hh_tes_in!Q16=0,"",SER_hh_tes_in!Q16/SER_hh_fec_in!Q16)</f>
        <v>2.050064781106959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1.7103739922979557</v>
      </c>
      <c r="D18" s="113">
        <f>IF(SER_hh_tes_in!D18=0,"",SER_hh_tes_in!D18/SER_hh_fec_in!D18)</f>
        <v>1.7183504737655242</v>
      </c>
      <c r="E18" s="113">
        <f>IF(SER_hh_tes_in!E18=0,"",SER_hh_tes_in!E18/SER_hh_fec_in!E18)</f>
        <v>1.7246621935939555</v>
      </c>
      <c r="F18" s="113">
        <f>IF(SER_hh_tes_in!F18=0,"",SER_hh_tes_in!F18/SER_hh_fec_in!F18)</f>
        <v>1.7315377406559864</v>
      </c>
      <c r="G18" s="113">
        <f>IF(SER_hh_tes_in!G18=0,"",SER_hh_tes_in!G18/SER_hh_fec_in!G18)</f>
        <v>1.7426334576045219</v>
      </c>
      <c r="H18" s="113">
        <f>IF(SER_hh_tes_in!H18=0,"",SER_hh_tes_in!H18/SER_hh_fec_in!H18)</f>
        <v>1.7538135975913411</v>
      </c>
      <c r="I18" s="113">
        <f>IF(SER_hh_tes_in!I18=0,"",SER_hh_tes_in!I18/SER_hh_fec_in!I18)</f>
        <v>1.7656471979859618</v>
      </c>
      <c r="J18" s="113">
        <f>IF(SER_hh_tes_in!J18=0,"",SER_hh_tes_in!J18/SER_hh_fec_in!J18)</f>
        <v>1.7838842086696154</v>
      </c>
      <c r="K18" s="113">
        <f>IF(SER_hh_tes_in!K18=0,"",SER_hh_tes_in!K18/SER_hh_fec_in!K18)</f>
        <v>1.7960892909052062</v>
      </c>
      <c r="L18" s="113">
        <f>IF(SER_hh_tes_in!L18=0,"",SER_hh_tes_in!L18/SER_hh_fec_in!L18)</f>
        <v>1.8094352778962346</v>
      </c>
      <c r="M18" s="113">
        <f>IF(SER_hh_tes_in!M18=0,"",SER_hh_tes_in!M18/SER_hh_fec_in!M18)</f>
        <v>1.8693802806271254</v>
      </c>
      <c r="N18" s="113">
        <f>IF(SER_hh_tes_in!N18=0,"",SER_hh_tes_in!N18/SER_hh_fec_in!N18)</f>
        <v>1.9241080878653163</v>
      </c>
      <c r="O18" s="113">
        <f>IF(SER_hh_tes_in!O18=0,"",SER_hh_tes_in!O18/SER_hh_fec_in!O18)</f>
        <v>1.9485126521027742</v>
      </c>
      <c r="P18" s="113">
        <f>IF(SER_hh_tes_in!P18=0,"",SER_hh_tes_in!P18/SER_hh_fec_in!P18)</f>
        <v>1.9724316313700947</v>
      </c>
      <c r="Q18" s="113">
        <f>IF(SER_hh_tes_in!Q18=0,"",SER_hh_tes_in!Q18/SER_hh_fec_in!Q18)</f>
        <v>2.050064781106959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0.59265965490215122</v>
      </c>
      <c r="D19" s="110">
        <f>IF(SER_hh_tes_in!D19=0,"",SER_hh_tes_in!D19/SER_hh_fec_in!D19)</f>
        <v>0.599112315774607</v>
      </c>
      <c r="E19" s="110">
        <f>IF(SER_hh_tes_in!E19=0,"",SER_hh_tes_in!E19/SER_hh_fec_in!E19)</f>
        <v>0.61762931511622543</v>
      </c>
      <c r="F19" s="110">
        <f>IF(SER_hh_tes_in!F19=0,"",SER_hh_tes_in!F19/SER_hh_fec_in!F19)</f>
        <v>0.61967505183826987</v>
      </c>
      <c r="G19" s="110">
        <f>IF(SER_hh_tes_in!G19=0,"",SER_hh_tes_in!G19/SER_hh_fec_in!G19)</f>
        <v>0.55992426237755066</v>
      </c>
      <c r="H19" s="110">
        <f>IF(SER_hh_tes_in!H19=0,"",SER_hh_tes_in!H19/SER_hh_fec_in!H19)</f>
        <v>0.55705636033565897</v>
      </c>
      <c r="I19" s="110">
        <f>IF(SER_hh_tes_in!I19=0,"",SER_hh_tes_in!I19/SER_hh_fec_in!I19)</f>
        <v>0.5645865586240908</v>
      </c>
      <c r="J19" s="110">
        <f>IF(SER_hh_tes_in!J19=0,"",SER_hh_tes_in!J19/SER_hh_fec_in!J19)</f>
        <v>0.62877539555188644</v>
      </c>
      <c r="K19" s="110">
        <f>IF(SER_hh_tes_in!K19=0,"",SER_hh_tes_in!K19/SER_hh_fec_in!K19)</f>
        <v>0.64805793898056396</v>
      </c>
      <c r="L19" s="110">
        <f>IF(SER_hh_tes_in!L19=0,"",SER_hh_tes_in!L19/SER_hh_fec_in!L19)</f>
        <v>0.65388221063021368</v>
      </c>
      <c r="M19" s="110">
        <f>IF(SER_hh_tes_in!M19=0,"",SER_hh_tes_in!M19/SER_hh_fec_in!M19)</f>
        <v>0.65062799413062555</v>
      </c>
      <c r="N19" s="110">
        <f>IF(SER_hh_tes_in!N19=0,"",SER_hh_tes_in!N19/SER_hh_fec_in!N19)</f>
        <v>0.65759444063320993</v>
      </c>
      <c r="O19" s="110">
        <f>IF(SER_hh_tes_in!O19=0,"",SER_hh_tes_in!O19/SER_hh_fec_in!O19)</f>
        <v>0.65803591587254751</v>
      </c>
      <c r="P19" s="110">
        <f>IF(SER_hh_tes_in!P19=0,"",SER_hh_tes_in!P19/SER_hh_fec_in!P19)</f>
        <v>0.65769184751581977</v>
      </c>
      <c r="Q19" s="110">
        <f>IF(SER_hh_tes_in!Q19=0,"",SER_hh_tes_in!Q19/SER_hh_fec_in!Q19)</f>
        <v>0.65604362525066617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0.47623876618987276</v>
      </c>
      <c r="D21" s="109">
        <f>IF(SER_hh_tes_in!D21=0,"",SER_hh_tes_in!D21/SER_hh_fec_in!D21)</f>
        <v>0.47992495970481786</v>
      </c>
      <c r="E21" s="109" t="str">
        <f>IF(SER_hh_tes_in!E21=0,"",SER_hh_tes_in!E21/SER_hh_fec_in!E21)</f>
        <v/>
      </c>
      <c r="F21" s="109">
        <f>IF(SER_hh_tes_in!F21=0,"",SER_hh_tes_in!F21/SER_hh_fec_in!F21)</f>
        <v>0.48547094819475684</v>
      </c>
      <c r="G21" s="109">
        <f>IF(SER_hh_tes_in!G21=0,"",SER_hh_tes_in!G21/SER_hh_fec_in!G21)</f>
        <v>0.49108764619101247</v>
      </c>
      <c r="H21" s="109">
        <f>IF(SER_hh_tes_in!H21=0,"",SER_hh_tes_in!H21/SER_hh_fec_in!H21)</f>
        <v>0.49498636892884529</v>
      </c>
      <c r="I21" s="109">
        <f>IF(SER_hh_tes_in!I21=0,"",SER_hh_tes_in!I21/SER_hh_fec_in!I21)</f>
        <v>0.49963960304437288</v>
      </c>
      <c r="J21" s="109">
        <f>IF(SER_hh_tes_in!J21=0,"",SER_hh_tes_in!J21/SER_hh_fec_in!J21)</f>
        <v>0.5044520976516278</v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>
        <f>IF(SER_hh_tes_in!M21=0,"",SER_hh_tes_in!M21/SER_hh_fec_in!M21)</f>
        <v>0.51152484236536511</v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 t="str">
        <f>IF(SER_hh_tes_in!C22=0,"",SER_hh_tes_in!C22/SER_hh_fec_in!C22)</f>
        <v/>
      </c>
      <c r="D22" s="109" t="str">
        <f>IF(SER_hh_tes_in!D22=0,"",SER_hh_tes_in!D22/SER_hh_fec_in!D22)</f>
        <v/>
      </c>
      <c r="E22" s="109" t="str">
        <f>IF(SER_hh_tes_in!E22=0,"",SER_hh_tes_in!E22/SER_hh_fec_in!E22)</f>
        <v/>
      </c>
      <c r="F22" s="109" t="str">
        <f>IF(SER_hh_tes_in!F22=0,"",SER_hh_tes_in!F22/SER_hh_fec_in!F22)</f>
        <v/>
      </c>
      <c r="G22" s="109" t="str">
        <f>IF(SER_hh_tes_in!G22=0,"",SER_hh_tes_in!G22/SER_hh_fec_in!G22)</f>
        <v/>
      </c>
      <c r="H22" s="109" t="str">
        <f>IF(SER_hh_tes_in!H22=0,"",SER_hh_tes_in!H22/SER_hh_fec_in!H22)</f>
        <v/>
      </c>
      <c r="I22" s="109" t="str">
        <f>IF(SER_hh_tes_in!I22=0,"",SER_hh_tes_in!I22/SER_hh_fec_in!I22)</f>
        <v/>
      </c>
      <c r="J22" s="109" t="str">
        <f>IF(SER_hh_tes_in!J22=0,"",SER_hh_tes_in!J22/SER_hh_fec_in!J22)</f>
        <v/>
      </c>
      <c r="K22" s="109" t="str">
        <f>IF(SER_hh_tes_in!K22=0,"",SER_hh_tes_in!K22/SER_hh_fec_in!K22)</f>
        <v/>
      </c>
      <c r="L22" s="109" t="str">
        <f>IF(SER_hh_tes_in!L22=0,"",SER_hh_tes_in!L22/SER_hh_fec_in!L22)</f>
        <v/>
      </c>
      <c r="M22" s="109" t="str">
        <f>IF(SER_hh_tes_in!M22=0,"",SER_hh_tes_in!M22/SER_hh_fec_in!M22)</f>
        <v/>
      </c>
      <c r="N22" s="109" t="str">
        <f>IF(SER_hh_tes_in!N22=0,"",SER_hh_tes_in!N22/SER_hh_fec_in!N22)</f>
        <v/>
      </c>
      <c r="O22" s="109" t="str">
        <f>IF(SER_hh_tes_in!O22=0,"",SER_hh_tes_in!O22/SER_hh_fec_in!O22)</f>
        <v/>
      </c>
      <c r="P22" s="109" t="str">
        <f>IF(SER_hh_tes_in!P22=0,"",SER_hh_tes_in!P22/SER_hh_fec_in!P22)</f>
        <v/>
      </c>
      <c r="Q22" s="109" t="str">
        <f>IF(SER_hh_tes_in!Q22=0,"",SER_hh_tes_in!Q22/SER_hh_fec_in!Q22)</f>
        <v/>
      </c>
    </row>
    <row r="23" spans="1:17" ht="12" customHeight="1" x14ac:dyDescent="0.25">
      <c r="A23" s="88" t="s">
        <v>98</v>
      </c>
      <c r="B23" s="109"/>
      <c r="C23" s="109" t="str">
        <f>IF(SER_hh_tes_in!C23=0,"",SER_hh_tes_in!C23/SER_hh_fec_in!C23)</f>
        <v/>
      </c>
      <c r="D23" s="109" t="str">
        <f>IF(SER_hh_tes_in!D23=0,"",SER_hh_tes_in!D23/SER_hh_fec_in!D23)</f>
        <v/>
      </c>
      <c r="E23" s="109" t="str">
        <f>IF(SER_hh_tes_in!E23=0,"",SER_hh_tes_in!E23/SER_hh_fec_in!E23)</f>
        <v/>
      </c>
      <c r="F23" s="109" t="str">
        <f>IF(SER_hh_tes_in!F23=0,"",SER_hh_tes_in!F23/SER_hh_fec_in!F23)</f>
        <v/>
      </c>
      <c r="G23" s="109" t="str">
        <f>IF(SER_hh_tes_in!G23=0,"",SER_hh_tes_in!G23/SER_hh_fec_in!G23)</f>
        <v/>
      </c>
      <c r="H23" s="109" t="str">
        <f>IF(SER_hh_tes_in!H23=0,"",SER_hh_tes_in!H23/SER_hh_fec_in!H23)</f>
        <v/>
      </c>
      <c r="I23" s="109" t="str">
        <f>IF(SER_hh_tes_in!I23=0,"",SER_hh_tes_in!I23/SER_hh_fec_in!I23)</f>
        <v/>
      </c>
      <c r="J23" s="109" t="str">
        <f>IF(SER_hh_tes_in!J23=0,"",SER_hh_tes_in!J23/SER_hh_fec_in!J23)</f>
        <v/>
      </c>
      <c r="K23" s="109" t="str">
        <f>IF(SER_hh_tes_in!K23=0,"",SER_hh_tes_in!K23/SER_hh_fec_in!K23)</f>
        <v/>
      </c>
      <c r="L23" s="109" t="str">
        <f>IF(SER_hh_tes_in!L23=0,"",SER_hh_tes_in!L23/SER_hh_fec_in!L23)</f>
        <v/>
      </c>
      <c r="M23" s="109" t="str">
        <f>IF(SER_hh_tes_in!M23=0,"",SER_hh_tes_in!M23/SER_hh_fec_in!M23)</f>
        <v/>
      </c>
      <c r="N23" s="109" t="str">
        <f>IF(SER_hh_tes_in!N23=0,"",SER_hh_tes_in!N23/SER_hh_fec_in!N23)</f>
        <v/>
      </c>
      <c r="O23" s="109" t="str">
        <f>IF(SER_hh_tes_in!O23=0,"",SER_hh_tes_in!O23/SER_hh_fec_in!O23)</f>
        <v/>
      </c>
      <c r="P23" s="109" t="str">
        <f>IF(SER_hh_tes_in!P23=0,"",SER_hh_tes_in!P23/SER_hh_fec_in!P23)</f>
        <v/>
      </c>
      <c r="Q23" s="109" t="str">
        <f>IF(SER_hh_tes_in!Q23=0,"",SER_hh_tes_in!Q23/SER_hh_fec_in!Q23)</f>
        <v/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 t="str">
        <f>IF(SER_hh_tes_in!C25=0,"",SER_hh_tes_in!C25/SER_hh_fec_in!C25)</f>
        <v/>
      </c>
      <c r="D25" s="109" t="str">
        <f>IF(SER_hh_tes_in!D25=0,"",SER_hh_tes_in!D25/SER_hh_fec_in!D25)</f>
        <v/>
      </c>
      <c r="E25" s="109" t="str">
        <f>IF(SER_hh_tes_in!E25=0,"",SER_hh_tes_in!E25/SER_hh_fec_in!E25)</f>
        <v/>
      </c>
      <c r="F25" s="109" t="str">
        <f>IF(SER_hh_tes_in!F25=0,"",SER_hh_tes_in!F25/SER_hh_fec_in!F25)</f>
        <v/>
      </c>
      <c r="G25" s="109" t="str">
        <f>IF(SER_hh_tes_in!G25=0,"",SER_hh_tes_in!G25/SER_hh_fec_in!G25)</f>
        <v/>
      </c>
      <c r="H25" s="109" t="str">
        <f>IF(SER_hh_tes_in!H25=0,"",SER_hh_tes_in!H25/SER_hh_fec_in!H25)</f>
        <v/>
      </c>
      <c r="I25" s="109" t="str">
        <f>IF(SER_hh_tes_in!I25=0,"",SER_hh_tes_in!I25/SER_hh_fec_in!I25)</f>
        <v/>
      </c>
      <c r="J25" s="109" t="str">
        <f>IF(SER_hh_tes_in!J25=0,"",SER_hh_tes_in!J25/SER_hh_fec_in!J25)</f>
        <v/>
      </c>
      <c r="K25" s="109" t="str">
        <f>IF(SER_hh_tes_in!K25=0,"",SER_hh_tes_in!K25/SER_hh_fec_in!K25)</f>
        <v/>
      </c>
      <c r="L25" s="109" t="str">
        <f>IF(SER_hh_tes_in!L25=0,"",SER_hh_tes_in!L25/SER_hh_fec_in!L25)</f>
        <v/>
      </c>
      <c r="M25" s="109">
        <f>IF(SER_hh_tes_in!M25=0,"",SER_hh_tes_in!M25/SER_hh_fec_in!M25)</f>
        <v>0.59598606706607715</v>
      </c>
      <c r="N25" s="109">
        <f>IF(SER_hh_tes_in!N25=0,"",SER_hh_tes_in!N25/SER_hh_fec_in!N25)</f>
        <v>0.59857444947009586</v>
      </c>
      <c r="O25" s="109" t="str">
        <f>IF(SER_hh_tes_in!O25=0,"",SER_hh_tes_in!O25/SER_hh_fec_in!O25)</f>
        <v/>
      </c>
      <c r="P25" s="109" t="str">
        <f>IF(SER_hh_tes_in!P25=0,"",SER_hh_tes_in!P25/SER_hh_fec_in!P25)</f>
        <v/>
      </c>
      <c r="Q25" s="109">
        <f>IF(SER_hh_tes_in!Q25=0,"",SER_hh_tes_in!Q25/SER_hh_fec_in!Q25)</f>
        <v>0.60084986918709993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0.60869167713476391</v>
      </c>
      <c r="D26" s="112">
        <f>IF(SER_hh_tes_in!D26=0,"",SER_hh_tes_in!D26/SER_hh_fec_in!D26)</f>
        <v>0.61351634702444313</v>
      </c>
      <c r="E26" s="112">
        <f>IF(SER_hh_tes_in!E26=0,"",SER_hh_tes_in!E26/SER_hh_fec_in!E26)</f>
        <v>0.61762931511622543</v>
      </c>
      <c r="F26" s="112">
        <f>IF(SER_hh_tes_in!F26=0,"",SER_hh_tes_in!F26/SER_hh_fec_in!F26)</f>
        <v>0.62117101207060077</v>
      </c>
      <c r="G26" s="112">
        <f>IF(SER_hh_tes_in!G26=0,"",SER_hh_tes_in!G26/SER_hh_fec_in!G26)</f>
        <v>0.62698868333371705</v>
      </c>
      <c r="H26" s="112">
        <f>IF(SER_hh_tes_in!H26=0,"",SER_hh_tes_in!H26/SER_hh_fec_in!H26)</f>
        <v>0.63210487444881336</v>
      </c>
      <c r="I26" s="112">
        <f>IF(SER_hh_tes_in!I26=0,"",SER_hh_tes_in!I26/SER_hh_fec_in!I26)</f>
        <v>0.6384583355248864</v>
      </c>
      <c r="J26" s="112">
        <f>IF(SER_hh_tes_in!J26=0,"",SER_hh_tes_in!J26/SER_hh_fec_in!J26)</f>
        <v>0.64512861574499358</v>
      </c>
      <c r="K26" s="112">
        <f>IF(SER_hh_tes_in!K26=0,"",SER_hh_tes_in!K26/SER_hh_fec_in!K26)</f>
        <v>0.64805793898056396</v>
      </c>
      <c r="L26" s="112">
        <f>IF(SER_hh_tes_in!L26=0,"",SER_hh_tes_in!L26/SER_hh_fec_in!L26)</f>
        <v>0.65388221063021368</v>
      </c>
      <c r="M26" s="112">
        <f>IF(SER_hh_tes_in!M26=0,"",SER_hh_tes_in!M26/SER_hh_fec_in!M26)</f>
        <v>0.65662415261463536</v>
      </c>
      <c r="N26" s="112">
        <f>IF(SER_hh_tes_in!N26=0,"",SER_hh_tes_in!N26/SER_hh_fec_in!N26)</f>
        <v>0.65776800090204235</v>
      </c>
      <c r="O26" s="112">
        <f>IF(SER_hh_tes_in!O26=0,"",SER_hh_tes_in!O26/SER_hh_fec_in!O26)</f>
        <v>0.65803591587254751</v>
      </c>
      <c r="P26" s="112">
        <f>IF(SER_hh_tes_in!P26=0,"",SER_hh_tes_in!P26/SER_hh_fec_in!P26)</f>
        <v>0.65769184751581977</v>
      </c>
      <c r="Q26" s="112">
        <f>IF(SER_hh_tes_in!Q26=0,"",SER_hh_tes_in!Q26/SER_hh_fec_in!Q26)</f>
        <v>0.65700658953009494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0.61093482884149608</v>
      </c>
      <c r="D29" s="110">
        <f>IF(SER_hh_tes_in!D29=0,"",SER_hh_tes_in!D29/SER_hh_fec_in!D29)</f>
        <v>0.55870779410023452</v>
      </c>
      <c r="E29" s="110">
        <f>IF(SER_hh_tes_in!E29=0,"",SER_hh_tes_in!E29/SER_hh_fec_in!E29)</f>
        <v>0.60888662129974758</v>
      </c>
      <c r="F29" s="110">
        <f>IF(SER_hh_tes_in!F29=0,"",SER_hh_tes_in!F29/SER_hh_fec_in!F29)</f>
        <v>0.60991919235949499</v>
      </c>
      <c r="G29" s="110">
        <f>IF(SER_hh_tes_in!G29=0,"",SER_hh_tes_in!G29/SER_hh_fec_in!G29)</f>
        <v>0.60321782179061456</v>
      </c>
      <c r="H29" s="110">
        <f>IF(SER_hh_tes_in!H29=0,"",SER_hh_tes_in!H29/SER_hh_fec_in!H29)</f>
        <v>0.54184514046080468</v>
      </c>
      <c r="I29" s="110">
        <f>IF(SER_hh_tes_in!I29=0,"",SER_hh_tes_in!I29/SER_hh_fec_in!I29)</f>
        <v>0.62648718725899177</v>
      </c>
      <c r="J29" s="110">
        <f>IF(SER_hh_tes_in!J29=0,"",SER_hh_tes_in!J29/SER_hh_fec_in!J29)</f>
        <v>0.47847916371916605</v>
      </c>
      <c r="K29" s="110">
        <f>IF(SER_hh_tes_in!K29=0,"",SER_hh_tes_in!K29/SER_hh_fec_in!K29)</f>
        <v>0.574644063756933</v>
      </c>
      <c r="L29" s="110">
        <f>IF(SER_hh_tes_in!L29=0,"",SER_hh_tes_in!L29/SER_hh_fec_in!L29)</f>
        <v>0.64454435188986314</v>
      </c>
      <c r="M29" s="110">
        <f>IF(SER_hh_tes_in!M29=0,"",SER_hh_tes_in!M29/SER_hh_fec_in!M29)</f>
        <v>0.54470584041843328</v>
      </c>
      <c r="N29" s="110">
        <f>IF(SER_hh_tes_in!N29=0,"",SER_hh_tes_in!N29/SER_hh_fec_in!N29)</f>
        <v>0.63216818603369962</v>
      </c>
      <c r="O29" s="110">
        <f>IF(SER_hh_tes_in!O29=0,"",SER_hh_tes_in!O29/SER_hh_fec_in!O29)</f>
        <v>0.52799529935999534</v>
      </c>
      <c r="P29" s="110">
        <f>IF(SER_hh_tes_in!P29=0,"",SER_hh_tes_in!P29/SER_hh_fec_in!P29)</f>
        <v>0.58988995480794659</v>
      </c>
      <c r="Q29" s="110">
        <f>IF(SER_hh_tes_in!Q29=0,"",SER_hh_tes_in!Q29/SER_hh_fec_in!Q29)</f>
        <v>0.65781609654201323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0.4513056999361133</v>
      </c>
      <c r="D30" s="109">
        <f>IF(SER_hh_tes_in!D30=0,"",SER_hh_tes_in!D30/SER_hh_fec_in!D30)</f>
        <v>0.45533728059868805</v>
      </c>
      <c r="E30" s="109">
        <f>IF(SER_hh_tes_in!E30=0,"",SER_hh_tes_in!E30/SER_hh_fec_in!E30)</f>
        <v>0.45824422370516871</v>
      </c>
      <c r="F30" s="109">
        <f>IF(SER_hh_tes_in!F30=0,"",SER_hh_tes_in!F30/SER_hh_fec_in!F30)</f>
        <v>0.46079164324220107</v>
      </c>
      <c r="G30" s="109">
        <f>IF(SER_hh_tes_in!G30=0,"",SER_hh_tes_in!G30/SER_hh_fec_in!G30)</f>
        <v>0.46507786062424811</v>
      </c>
      <c r="H30" s="109">
        <f>IF(SER_hh_tes_in!H30=0,"",SER_hh_tes_in!H30/SER_hh_fec_in!H30)</f>
        <v>0.46870511329209058</v>
      </c>
      <c r="I30" s="109">
        <f>IF(SER_hh_tes_in!I30=0,"",SER_hh_tes_in!I30/SER_hh_fec_in!I30)</f>
        <v>0.4731246042305372</v>
      </c>
      <c r="J30" s="109">
        <f>IF(SER_hh_tes_in!J30=0,"",SER_hh_tes_in!J30/SER_hh_fec_in!J30)</f>
        <v>0.47745292040183984</v>
      </c>
      <c r="K30" s="109">
        <f>IF(SER_hh_tes_in!K30=0,"",SER_hh_tes_in!K30/SER_hh_fec_in!K30)</f>
        <v>0.47927075225161753</v>
      </c>
      <c r="L30" s="109">
        <f>IF(SER_hh_tes_in!L30=0,"",SER_hh_tes_in!L30/SER_hh_fec_in!L30)</f>
        <v>0.48337307629498899</v>
      </c>
      <c r="M30" s="109">
        <f>IF(SER_hh_tes_in!M30=0,"",SER_hh_tes_in!M30/SER_hh_fec_in!M30)</f>
        <v>0.4852757352908042</v>
      </c>
      <c r="N30" s="109">
        <f>IF(SER_hh_tes_in!N30=0,"",SER_hh_tes_in!N30/SER_hh_fec_in!N30)</f>
        <v>0.48607637099546647</v>
      </c>
      <c r="O30" s="109">
        <f>IF(SER_hh_tes_in!O30=0,"",SER_hh_tes_in!O30/SER_hh_fec_in!O30)</f>
        <v>0.48661986097056104</v>
      </c>
      <c r="P30" s="109">
        <f>IF(SER_hh_tes_in!P30=0,"",SER_hh_tes_in!P30/SER_hh_fec_in!P30)</f>
        <v>0.4867844726397737</v>
      </c>
      <c r="Q30" s="109">
        <f>IF(SER_hh_tes_in!Q30=0,"",SER_hh_tes_in!Q30/SER_hh_fec_in!Q30)</f>
        <v>0.48690670860387364</v>
      </c>
    </row>
    <row r="31" spans="1:17" ht="12" customHeight="1" x14ac:dyDescent="0.25">
      <c r="A31" s="88" t="s">
        <v>98</v>
      </c>
      <c r="B31" s="109"/>
      <c r="C31" s="109" t="str">
        <f>IF(SER_hh_tes_in!C31=0,"",SER_hh_tes_in!C31/SER_hh_fec_in!C31)</f>
        <v/>
      </c>
      <c r="D31" s="109" t="str">
        <f>IF(SER_hh_tes_in!D31=0,"",SER_hh_tes_in!D31/SER_hh_fec_in!D31)</f>
        <v/>
      </c>
      <c r="E31" s="109" t="str">
        <f>IF(SER_hh_tes_in!E31=0,"",SER_hh_tes_in!E31/SER_hh_fec_in!E31)</f>
        <v/>
      </c>
      <c r="F31" s="109" t="str">
        <f>IF(SER_hh_tes_in!F31=0,"",SER_hh_tes_in!F31/SER_hh_fec_in!F31)</f>
        <v/>
      </c>
      <c r="G31" s="109" t="str">
        <f>IF(SER_hh_tes_in!G31=0,"",SER_hh_tes_in!G31/SER_hh_fec_in!G31)</f>
        <v/>
      </c>
      <c r="H31" s="109" t="str">
        <f>IF(SER_hh_tes_in!H31=0,"",SER_hh_tes_in!H31/SER_hh_fec_in!H31)</f>
        <v/>
      </c>
      <c r="I31" s="109" t="str">
        <f>IF(SER_hh_tes_in!I31=0,"",SER_hh_tes_in!I31/SER_hh_fec_in!I31)</f>
        <v/>
      </c>
      <c r="J31" s="109" t="str">
        <f>IF(SER_hh_tes_in!J31=0,"",SER_hh_tes_in!J31/SER_hh_fec_in!J31)</f>
        <v/>
      </c>
      <c r="K31" s="109" t="str">
        <f>IF(SER_hh_tes_in!K31=0,"",SER_hh_tes_in!K31/SER_hh_fec_in!K31)</f>
        <v/>
      </c>
      <c r="L31" s="109" t="str">
        <f>IF(SER_hh_tes_in!L31=0,"",SER_hh_tes_in!L31/SER_hh_fec_in!L31)</f>
        <v/>
      </c>
      <c r="M31" s="109" t="str">
        <f>IF(SER_hh_tes_in!M31=0,"",SER_hh_tes_in!M31/SER_hh_fec_in!M31)</f>
        <v/>
      </c>
      <c r="N31" s="109" t="str">
        <f>IF(SER_hh_tes_in!N31=0,"",SER_hh_tes_in!N31/SER_hh_fec_in!N31)</f>
        <v/>
      </c>
      <c r="O31" s="109" t="str">
        <f>IF(SER_hh_tes_in!O31=0,"",SER_hh_tes_in!O31/SER_hh_fec_in!O31)</f>
        <v/>
      </c>
      <c r="P31" s="109" t="str">
        <f>IF(SER_hh_tes_in!P31=0,"",SER_hh_tes_in!P31/SER_hh_fec_in!P31)</f>
        <v/>
      </c>
      <c r="Q31" s="109" t="str">
        <f>IF(SER_hh_tes_in!Q31=0,"",SER_hh_tes_in!Q31/SER_hh_fec_in!Q31)</f>
        <v/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0.63394779145594005</v>
      </c>
      <c r="D33" s="108">
        <f>IF(SER_hh_tes_in!D33=0,"",SER_hh_tes_in!D33/SER_hh_fec_in!D33)</f>
        <v>0.63862412486786369</v>
      </c>
      <c r="E33" s="108">
        <f>IF(SER_hh_tes_in!E33=0,"",SER_hh_tes_in!E33/SER_hh_fec_in!E33)</f>
        <v>0.64262617393664057</v>
      </c>
      <c r="F33" s="108">
        <f>IF(SER_hh_tes_in!F33=0,"",SER_hh_tes_in!F33/SER_hh_fec_in!F33)</f>
        <v>0.64614401433994306</v>
      </c>
      <c r="G33" s="108">
        <f>IF(SER_hh_tes_in!G33=0,"",SER_hh_tes_in!G33/SER_hh_fec_in!G33)</f>
        <v>0.6521255004854547</v>
      </c>
      <c r="H33" s="108">
        <f>IF(SER_hh_tes_in!H33=0,"",SER_hh_tes_in!H33/SER_hh_fec_in!H33)</f>
        <v>0.65730005692730409</v>
      </c>
      <c r="I33" s="108">
        <f>IF(SER_hh_tes_in!I33=0,"",SER_hh_tes_in!I33/SER_hh_fec_in!I33)</f>
        <v>0.66382255945222812</v>
      </c>
      <c r="J33" s="108">
        <f>IF(SER_hh_tes_in!J33=0,"",SER_hh_tes_in!J33/SER_hh_fec_in!J33)</f>
        <v>0.67034063648502473</v>
      </c>
      <c r="K33" s="108">
        <f>IF(SER_hh_tes_in!K33=0,"",SER_hh_tes_in!K33/SER_hh_fec_in!K33)</f>
        <v>0.67327023085285698</v>
      </c>
      <c r="L33" s="108">
        <f>IF(SER_hh_tes_in!L33=0,"",SER_hh_tes_in!L33/SER_hh_fec_in!L33)</f>
        <v>0.67933455481148031</v>
      </c>
      <c r="M33" s="108">
        <f>IF(SER_hh_tes_in!M33=0,"",SER_hh_tes_in!M33/SER_hh_fec_in!M33)</f>
        <v>0.68213360186088068</v>
      </c>
      <c r="N33" s="108">
        <f>IF(SER_hh_tes_in!N33=0,"",SER_hh_tes_in!N33/SER_hh_fec_in!N33)</f>
        <v>0.68327739740822013</v>
      </c>
      <c r="O33" s="108">
        <f>IF(SER_hh_tes_in!O33=0,"",SER_hh_tes_in!O33/SER_hh_fec_in!O33)</f>
        <v>0.68395193292977308</v>
      </c>
      <c r="P33" s="108">
        <f>IF(SER_hh_tes_in!P33=0,"",SER_hh_tes_in!P33/SER_hh_fec_in!P33)</f>
        <v>0.68429270069478387</v>
      </c>
      <c r="Q33" s="108">
        <f>IF(SER_hh_tes_in!Q33=0,"",SER_hh_tes_in!Q33/SER_hh_fec_in!Q33)</f>
        <v>0.68436816590549121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1.9383680162565411</v>
      </c>
      <c r="D3" s="106">
        <f t="shared" si="0"/>
        <v>1.9159213794812224</v>
      </c>
      <c r="E3" s="106">
        <f t="shared" si="0"/>
        <v>1.7700250828447182</v>
      </c>
      <c r="F3" s="106">
        <f t="shared" si="0"/>
        <v>2.1321372821710942</v>
      </c>
      <c r="G3" s="106">
        <f t="shared" si="0"/>
        <v>1.4013512234487495</v>
      </c>
      <c r="H3" s="106">
        <f t="shared" si="0"/>
        <v>3.248444005320156</v>
      </c>
      <c r="I3" s="106">
        <f t="shared" si="0"/>
        <v>2.3213489723110321</v>
      </c>
      <c r="J3" s="106">
        <f t="shared" si="0"/>
        <v>2.6831631461284484</v>
      </c>
      <c r="K3" s="106">
        <f t="shared" si="0"/>
        <v>0.77658566736977042</v>
      </c>
      <c r="L3" s="106">
        <f t="shared" si="0"/>
        <v>4.9767080429969797</v>
      </c>
      <c r="M3" s="106">
        <f t="shared" si="0"/>
        <v>0.72362131075921521</v>
      </c>
      <c r="N3" s="106">
        <f t="shared" si="0"/>
        <v>0.49565714674873829</v>
      </c>
      <c r="O3" s="106">
        <f t="shared" si="0"/>
        <v>12.548923517635387</v>
      </c>
      <c r="P3" s="106">
        <f t="shared" si="0"/>
        <v>9.9912282278669764</v>
      </c>
      <c r="Q3" s="106">
        <f t="shared" si="0"/>
        <v>7.2061911822919145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1.60967561624319</v>
      </c>
      <c r="D4" s="101">
        <f t="shared" si="1"/>
        <v>1.3949231006054301</v>
      </c>
      <c r="E4" s="101">
        <f t="shared" si="1"/>
        <v>1.6404257103043529</v>
      </c>
      <c r="F4" s="101">
        <f t="shared" si="1"/>
        <v>2.0069716270867932</v>
      </c>
      <c r="G4" s="101">
        <f t="shared" si="1"/>
        <v>0.32478691727350867</v>
      </c>
      <c r="H4" s="101">
        <f t="shared" si="1"/>
        <v>1.6575346271894809</v>
      </c>
      <c r="I4" s="101">
        <f t="shared" si="1"/>
        <v>1.2733641447143276</v>
      </c>
      <c r="J4" s="101">
        <f t="shared" si="1"/>
        <v>0.31125224270841056</v>
      </c>
      <c r="K4" s="101">
        <f t="shared" si="1"/>
        <v>0.2898105220114337</v>
      </c>
      <c r="L4" s="101">
        <f t="shared" si="1"/>
        <v>4.7697561287875008</v>
      </c>
      <c r="M4" s="101">
        <f t="shared" si="1"/>
        <v>0</v>
      </c>
      <c r="N4" s="101">
        <f t="shared" si="1"/>
        <v>0</v>
      </c>
      <c r="O4" s="101">
        <f t="shared" si="1"/>
        <v>10.553973876446348</v>
      </c>
      <c r="P4" s="101">
        <f t="shared" si="1"/>
        <v>8.8015737995161576</v>
      </c>
      <c r="Q4" s="101">
        <f t="shared" si="1"/>
        <v>6.9125230887722369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0.26916674659556472</v>
      </c>
      <c r="D6" s="100">
        <v>0</v>
      </c>
      <c r="E6" s="100">
        <v>0</v>
      </c>
      <c r="F6" s="100">
        <v>0.43854461112808091</v>
      </c>
      <c r="G6" s="100">
        <v>0.32478691727350867</v>
      </c>
      <c r="H6" s="100">
        <v>0.9760241064677081</v>
      </c>
      <c r="I6" s="100">
        <v>0.67450154575695465</v>
      </c>
      <c r="J6" s="100">
        <v>0.28500360196623825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1.3405088696476253</v>
      </c>
      <c r="D7" s="100">
        <v>1.3949231006054301</v>
      </c>
      <c r="E7" s="100">
        <v>1.6404257103043529</v>
      </c>
      <c r="F7" s="100">
        <v>1.5684270159587121</v>
      </c>
      <c r="G7" s="100">
        <v>0</v>
      </c>
      <c r="H7" s="100">
        <v>0.68151052072177265</v>
      </c>
      <c r="I7" s="100">
        <v>0.59886259895737282</v>
      </c>
      <c r="J7" s="100">
        <v>2.6248640742172303E-2</v>
      </c>
      <c r="K7" s="100">
        <v>0.2898105220114337</v>
      </c>
      <c r="L7" s="100">
        <v>4.7697561287875008</v>
      </c>
      <c r="M7" s="100">
        <v>0</v>
      </c>
      <c r="N7" s="100">
        <v>0</v>
      </c>
      <c r="O7" s="100">
        <v>10.553973876446348</v>
      </c>
      <c r="P7" s="100">
        <v>8.8015737995161576</v>
      </c>
      <c r="Q7" s="100">
        <v>6.9125230887722369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0.17523671180156369</v>
      </c>
      <c r="D19" s="101">
        <f t="shared" si="3"/>
        <v>0.10848848141306609</v>
      </c>
      <c r="E19" s="101">
        <f t="shared" si="3"/>
        <v>0</v>
      </c>
      <c r="F19" s="101">
        <f t="shared" si="3"/>
        <v>7.3949997179486122E-3</v>
      </c>
      <c r="G19" s="101">
        <f t="shared" si="3"/>
        <v>0.73684302703897597</v>
      </c>
      <c r="H19" s="101">
        <f t="shared" si="3"/>
        <v>0.81409837807814989</v>
      </c>
      <c r="I19" s="101">
        <f t="shared" si="3"/>
        <v>0.81340036581247099</v>
      </c>
      <c r="J19" s="101">
        <f t="shared" si="3"/>
        <v>0.21113431754013412</v>
      </c>
      <c r="K19" s="101">
        <f t="shared" si="3"/>
        <v>0</v>
      </c>
      <c r="L19" s="101">
        <f t="shared" si="3"/>
        <v>0</v>
      </c>
      <c r="M19" s="101">
        <f t="shared" si="3"/>
        <v>2.3042487806451049E-2</v>
      </c>
      <c r="N19" s="101">
        <f t="shared" si="3"/>
        <v>0</v>
      </c>
      <c r="O19" s="101">
        <f t="shared" si="3"/>
        <v>0</v>
      </c>
      <c r="P19" s="101">
        <f t="shared" si="3"/>
        <v>0</v>
      </c>
      <c r="Q19" s="101">
        <f t="shared" si="3"/>
        <v>0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0.17523671180156369</v>
      </c>
      <c r="D21" s="100">
        <v>0.10848848141306609</v>
      </c>
      <c r="E21" s="100">
        <v>0</v>
      </c>
      <c r="F21" s="100">
        <v>7.3949997179486122E-3</v>
      </c>
      <c r="G21" s="100">
        <v>0.73684302703897597</v>
      </c>
      <c r="H21" s="100">
        <v>0.81409837807814989</v>
      </c>
      <c r="I21" s="100">
        <v>0.81340036581247099</v>
      </c>
      <c r="J21" s="100">
        <v>0.21113431754013412</v>
      </c>
      <c r="K21" s="100">
        <v>0</v>
      </c>
      <c r="L21" s="100">
        <v>0</v>
      </c>
      <c r="M21" s="100">
        <v>2.3042487806451049E-2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0.1534556882117874</v>
      </c>
      <c r="D29" s="101">
        <f t="shared" si="4"/>
        <v>0.41250979746272637</v>
      </c>
      <c r="E29" s="101">
        <f t="shared" si="4"/>
        <v>0.1295993725403653</v>
      </c>
      <c r="F29" s="101">
        <f t="shared" si="4"/>
        <v>0.11777065536635228</v>
      </c>
      <c r="G29" s="101">
        <f t="shared" si="4"/>
        <v>0.33972127913626488</v>
      </c>
      <c r="H29" s="101">
        <f t="shared" si="4"/>
        <v>0.77681100005252535</v>
      </c>
      <c r="I29" s="101">
        <f t="shared" si="4"/>
        <v>0.23458446178423345</v>
      </c>
      <c r="J29" s="101">
        <f t="shared" si="4"/>
        <v>2.1607765858799035</v>
      </c>
      <c r="K29" s="101">
        <f t="shared" si="4"/>
        <v>0.48677514535833666</v>
      </c>
      <c r="L29" s="101">
        <f t="shared" si="4"/>
        <v>0.20695191420947903</v>
      </c>
      <c r="M29" s="101">
        <f t="shared" si="4"/>
        <v>0.70057882295276419</v>
      </c>
      <c r="N29" s="101">
        <f t="shared" si="4"/>
        <v>0.49565714674873829</v>
      </c>
      <c r="O29" s="101">
        <f t="shared" si="4"/>
        <v>1.9949496411890402</v>
      </c>
      <c r="P29" s="101">
        <f t="shared" si="4"/>
        <v>1.1896544283508197</v>
      </c>
      <c r="Q29" s="101">
        <f t="shared" si="4"/>
        <v>0.29366809351967771</v>
      </c>
    </row>
    <row r="30" spans="1:17" s="28" customFormat="1" ht="12" customHeight="1" x14ac:dyDescent="0.25">
      <c r="A30" s="88" t="s">
        <v>66</v>
      </c>
      <c r="B30" s="100"/>
      <c r="C30" s="100">
        <v>0.1534556882117874</v>
      </c>
      <c r="D30" s="100">
        <v>0.41250979746272637</v>
      </c>
      <c r="E30" s="100">
        <v>0.1295993725403653</v>
      </c>
      <c r="F30" s="100">
        <v>0.11777065536635228</v>
      </c>
      <c r="G30" s="100">
        <v>0.33972127913626488</v>
      </c>
      <c r="H30" s="100">
        <v>0.77681100005252535</v>
      </c>
      <c r="I30" s="100">
        <v>0.23458446178423345</v>
      </c>
      <c r="J30" s="100">
        <v>2.1607765858799035</v>
      </c>
      <c r="K30" s="100">
        <v>0.48677514535833666</v>
      </c>
      <c r="L30" s="100">
        <v>0.20695191420947903</v>
      </c>
      <c r="M30" s="100">
        <v>0.70057882295276419</v>
      </c>
      <c r="N30" s="100">
        <v>0.49565714674873829</v>
      </c>
      <c r="O30" s="100">
        <v>1.9949496411890402</v>
      </c>
      <c r="P30" s="100">
        <v>1.1896544283508197</v>
      </c>
      <c r="Q30" s="100">
        <v>0.29366809351967771</v>
      </c>
    </row>
    <row r="31" spans="1:17" ht="12" customHeight="1" x14ac:dyDescent="0.25">
      <c r="A31" s="88" t="s">
        <v>98</v>
      </c>
      <c r="B31" s="100"/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77456.834026925397</v>
      </c>
      <c r="D3" s="106">
        <f>IF(SER_hh_fec_in!D3=0,0,1000000/0.086*SER_hh_fec_in!D3/SER_hh_num_in!D3)</f>
        <v>83230.487818554247</v>
      </c>
      <c r="E3" s="106">
        <f>IF(SER_hh_fec_in!E3=0,0,1000000/0.086*SER_hh_fec_in!E3/SER_hh_num_in!E3)</f>
        <v>84237.092624514757</v>
      </c>
      <c r="F3" s="106">
        <f>IF(SER_hh_fec_in!F3=0,0,1000000/0.086*SER_hh_fec_in!F3/SER_hh_num_in!F3)</f>
        <v>85285.536463295968</v>
      </c>
      <c r="G3" s="106">
        <f>IF(SER_hh_fec_in!G3=0,0,1000000/0.086*SER_hh_fec_in!G3/SER_hh_num_in!G3)</f>
        <v>77834.794186575964</v>
      </c>
      <c r="H3" s="106">
        <f>IF(SER_hh_fec_in!H3=0,0,1000000/0.086*SER_hh_fec_in!H3/SER_hh_num_in!H3)</f>
        <v>63174.300646483971</v>
      </c>
      <c r="I3" s="106">
        <f>IF(SER_hh_fec_in!I3=0,0,1000000/0.086*SER_hh_fec_in!I3/SER_hh_num_in!I3)</f>
        <v>55314.071473776894</v>
      </c>
      <c r="J3" s="106">
        <f>IF(SER_hh_fec_in!J3=0,0,1000000/0.086*SER_hh_fec_in!J3/SER_hh_num_in!J3)</f>
        <v>55867.106730154585</v>
      </c>
      <c r="K3" s="106">
        <f>IF(SER_hh_fec_in!K3=0,0,1000000/0.086*SER_hh_fec_in!K3/SER_hh_num_in!K3)</f>
        <v>43722.005797423728</v>
      </c>
      <c r="L3" s="106">
        <f>IF(SER_hh_fec_in!L3=0,0,1000000/0.086*SER_hh_fec_in!L3/SER_hh_num_in!L3)</f>
        <v>74614.471237935795</v>
      </c>
      <c r="M3" s="106">
        <f>IF(SER_hh_fec_in!M3=0,0,1000000/0.086*SER_hh_fec_in!M3/SER_hh_num_in!M3)</f>
        <v>80387.229161796247</v>
      </c>
      <c r="N3" s="106">
        <f>IF(SER_hh_fec_in!N3=0,0,1000000/0.086*SER_hh_fec_in!N3/SER_hh_num_in!N3)</f>
        <v>81367.856089713052</v>
      </c>
      <c r="O3" s="106">
        <f>IF(SER_hh_fec_in!O3=0,0,1000000/0.086*SER_hh_fec_in!O3/SER_hh_num_in!O3)</f>
        <v>83571.932131354915</v>
      </c>
      <c r="P3" s="106">
        <f>IF(SER_hh_fec_in!P3=0,0,1000000/0.086*SER_hh_fec_in!P3/SER_hh_num_in!P3)</f>
        <v>91950.114868383185</v>
      </c>
      <c r="Q3" s="106">
        <f>IF(SER_hh_fec_in!Q3=0,0,1000000/0.086*SER_hh_fec_in!Q3/SER_hh_num_in!Q3)</f>
        <v>93945.224050058547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34776.012894980326</v>
      </c>
      <c r="D4" s="101">
        <f>IF(SER_hh_fec_in!D4=0,0,1000000/0.086*SER_hh_fec_in!D4/SER_hh_num_in!D4)</f>
        <v>38249.535413935591</v>
      </c>
      <c r="E4" s="101">
        <f>IF(SER_hh_fec_in!E4=0,0,1000000/0.086*SER_hh_fec_in!E4/SER_hh_num_in!E4)</f>
        <v>46766.082294196131</v>
      </c>
      <c r="F4" s="101">
        <f>IF(SER_hh_fec_in!F4=0,0,1000000/0.086*SER_hh_fec_in!F4/SER_hh_num_in!F4)</f>
        <v>45961.372338081426</v>
      </c>
      <c r="G4" s="101">
        <f>IF(SER_hh_fec_in!G4=0,0,1000000/0.086*SER_hh_fec_in!G4/SER_hh_num_in!G4)</f>
        <v>35538.523562386661</v>
      </c>
      <c r="H4" s="101">
        <f>IF(SER_hh_fec_in!H4=0,0,1000000/0.086*SER_hh_fec_in!H4/SER_hh_num_in!H4)</f>
        <v>17189.369719889197</v>
      </c>
      <c r="I4" s="101">
        <f>IF(SER_hh_fec_in!I4=0,0,1000000/0.086*SER_hh_fec_in!I4/SER_hh_num_in!I4)</f>
        <v>14762.327400308346</v>
      </c>
      <c r="J4" s="101">
        <f>IF(SER_hh_fec_in!J4=0,0,1000000/0.086*SER_hh_fec_in!J4/SER_hh_num_in!J4)</f>
        <v>8250.4184203536661</v>
      </c>
      <c r="K4" s="101">
        <f>IF(SER_hh_fec_in!K4=0,0,1000000/0.086*SER_hh_fec_in!K4/SER_hh_num_in!K4)</f>
        <v>3328.9546911165967</v>
      </c>
      <c r="L4" s="101">
        <f>IF(SER_hh_fec_in!L4=0,0,1000000/0.086*SER_hh_fec_in!L4/SER_hh_num_in!L4)</f>
        <v>40245.446324433586</v>
      </c>
      <c r="M4" s="101">
        <f>IF(SER_hh_fec_in!M4=0,0,1000000/0.086*SER_hh_fec_in!M4/SER_hh_num_in!M4)</f>
        <v>40749.437418100679</v>
      </c>
      <c r="N4" s="101">
        <f>IF(SER_hh_fec_in!N4=0,0,1000000/0.086*SER_hh_fec_in!N4/SER_hh_num_in!N4)</f>
        <v>48314.335647536456</v>
      </c>
      <c r="O4" s="101">
        <f>IF(SER_hh_fec_in!O4=0,0,1000000/0.086*SER_hh_fec_in!O4/SER_hh_num_in!O4)</f>
        <v>51770.454259655635</v>
      </c>
      <c r="P4" s="101">
        <f>IF(SER_hh_fec_in!P4=0,0,1000000/0.086*SER_hh_fec_in!P4/SER_hh_num_in!P4)</f>
        <v>60481.767294902209</v>
      </c>
      <c r="Q4" s="101">
        <f>IF(SER_hh_fec_in!Q4=0,0,1000000/0.086*SER_hh_fec_in!Q4/SER_hh_num_in!Q4)</f>
        <v>64303.899186845629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31335.557170032811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43599.080633689613</v>
      </c>
      <c r="G6" s="100">
        <f>IF(SER_hh_fec_in!G6=0,0,1000000/0.086*SER_hh_fec_in!G6/SER_hh_num_in!G6)</f>
        <v>29503.953275984932</v>
      </c>
      <c r="H6" s="100">
        <f>IF(SER_hh_fec_in!H6=0,0,1000000/0.086*SER_hh_fec_in!H6/SER_hh_num_in!H6)</f>
        <v>16946.792725538413</v>
      </c>
      <c r="I6" s="100">
        <f>IF(SER_hh_fec_in!I6=0,0,1000000/0.086*SER_hh_fec_in!I6/SER_hh_num_in!I6)</f>
        <v>14340.435304852303</v>
      </c>
      <c r="J6" s="100">
        <f>IF(SER_hh_fec_in!J6=0,0,1000000/0.086*SER_hh_fec_in!J6/SER_hh_num_in!J6)</f>
        <v>7532.8233285050883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31776.124165690195</v>
      </c>
      <c r="D7" s="100">
        <f>IF(SER_hh_fec_in!D7=0,0,1000000/0.086*SER_hh_fec_in!D7/SER_hh_num_in!D7)</f>
        <v>36638.034651930044</v>
      </c>
      <c r="E7" s="100">
        <f>IF(SER_hh_fec_in!E7=0,0,1000000/0.086*SER_hh_fec_in!E7/SER_hh_num_in!E7)</f>
        <v>44013.570085200321</v>
      </c>
      <c r="F7" s="100">
        <f>IF(SER_hh_fec_in!F7=0,0,1000000/0.086*SER_hh_fec_in!F7/SER_hh_num_in!F7)</f>
        <v>46588.162010277381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17220.648571808506</v>
      </c>
      <c r="I7" s="100">
        <f>IF(SER_hh_fec_in!I7=0,0,1000000/0.086*SER_hh_fec_in!I7/SER_hh_num_in!I7)</f>
        <v>15489.095275756159</v>
      </c>
      <c r="J7" s="100">
        <f>IF(SER_hh_fec_in!J7=0,0,1000000/0.086*SER_hh_fec_in!J7/SER_hh_num_in!J7)</f>
        <v>7285.3476778063305</v>
      </c>
      <c r="K7" s="100">
        <f>IF(SER_hh_fec_in!K7=0,0,1000000/0.086*SER_hh_fec_in!K7/SER_hh_num_in!K7)</f>
        <v>3303.416984880429</v>
      </c>
      <c r="L7" s="100">
        <f>IF(SER_hh_fec_in!L7=0,0,1000000/0.086*SER_hh_fec_in!L7/SER_hh_num_in!L7)</f>
        <v>39772.235212777006</v>
      </c>
      <c r="M7" s="100">
        <f>IF(SER_hh_fec_in!M7=0,0,1000000/0.086*SER_hh_fec_in!M7/SER_hh_num_in!M7)</f>
        <v>0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51998.129491826257</v>
      </c>
      <c r="P7" s="100">
        <f>IF(SER_hh_fec_in!P7=0,0,1000000/0.086*SER_hh_fec_in!P7/SER_hh_num_in!P7)</f>
        <v>61681.210656965901</v>
      </c>
      <c r="Q7" s="100">
        <f>IF(SER_hh_fec_in!Q7=0,0,1000000/0.086*SER_hh_fec_in!Q7/SER_hh_num_in!Q7)</f>
        <v>65574.063426676803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0</v>
      </c>
      <c r="D9" s="100">
        <f>IF(SER_hh_fec_in!D9=0,0,1000000/0.086*SER_hh_fec_in!D9/SER_hh_num_in!D9)</f>
        <v>0</v>
      </c>
      <c r="E9" s="100">
        <f>IF(SER_hh_fec_in!E9=0,0,1000000/0.086*SER_hh_fec_in!E9/SER_hh_num_in!E9)</f>
        <v>0</v>
      </c>
      <c r="F9" s="100">
        <f>IF(SER_hh_fec_in!F9=0,0,1000000/0.086*SER_hh_fec_in!F9/SER_hh_num_in!F9)</f>
        <v>0</v>
      </c>
      <c r="G9" s="100">
        <f>IF(SER_hh_fec_in!G9=0,0,1000000/0.086*SER_hh_fec_in!G9/SER_hh_num_in!G9)</f>
        <v>0</v>
      </c>
      <c r="H9" s="100">
        <f>IF(SER_hh_fec_in!H9=0,0,1000000/0.086*SER_hh_fec_in!H9/SER_hh_num_in!H9)</f>
        <v>0</v>
      </c>
      <c r="I9" s="100">
        <f>IF(SER_hh_fec_in!I9=0,0,1000000/0.086*SER_hh_fec_in!I9/SER_hh_num_in!I9)</f>
        <v>0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41807.462116281982</v>
      </c>
      <c r="M9" s="100">
        <f>IF(SER_hh_fec_in!M9=0,0,1000000/0.086*SER_hh_fec_in!M9/SER_hh_num_in!M9)</f>
        <v>34184.606609028167</v>
      </c>
      <c r="N9" s="100">
        <f>IF(SER_hh_fec_in!N9=0,0,1000000/0.086*SER_hh_fec_in!N9/SER_hh_num_in!N9)</f>
        <v>0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0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0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0</v>
      </c>
      <c r="N10" s="100">
        <f>IF(SER_hh_fec_in!N10=0,0,1000000/0.086*SER_hh_fec_in!N10/SER_hh_num_in!N10)</f>
        <v>0</v>
      </c>
      <c r="O10" s="100">
        <f>IF(SER_hh_fec_in!O10=0,0,1000000/0.086*SER_hh_fec_in!O10/SER_hh_num_in!O10)</f>
        <v>0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29250.175911376504</v>
      </c>
      <c r="N12" s="100">
        <f>IF(SER_hh_fec_in!N12=0,0,1000000/0.086*SER_hh_fec_in!N12/SER_hh_num_in!N12)</f>
        <v>40979.791248970294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61187.411715951435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23553.184228602011</v>
      </c>
      <c r="D13" s="100">
        <f>IF(SER_hh_fec_in!D13=0,0,1000000/0.086*SER_hh_fec_in!D13/SER_hh_num_in!D13)</f>
        <v>26786.895892458437</v>
      </c>
      <c r="E13" s="100">
        <f>IF(SER_hh_fec_in!E13=0,0,1000000/0.086*SER_hh_fec_in!E13/SER_hh_num_in!E13)</f>
        <v>32727.173835608173</v>
      </c>
      <c r="F13" s="100">
        <f>IF(SER_hh_fec_in!F13=0,0,1000000/0.086*SER_hh_fec_in!F13/SER_hh_num_in!F13)</f>
        <v>33226.359477632031</v>
      </c>
      <c r="G13" s="100">
        <f>IF(SER_hh_fec_in!G13=0,0,1000000/0.086*SER_hh_fec_in!G13/SER_hh_num_in!G13)</f>
        <v>22258.132992209143</v>
      </c>
      <c r="H13" s="100">
        <f>IF(SER_hh_fec_in!H13=0,0,1000000/0.086*SER_hh_fec_in!H13/SER_hh_num_in!H13)</f>
        <v>12684.242045916892</v>
      </c>
      <c r="I13" s="100">
        <f>IF(SER_hh_fec_in!I13=0,0,1000000/0.086*SER_hh_fec_in!I13/SER_hh_num_in!I13)</f>
        <v>10666.520680464841</v>
      </c>
      <c r="J13" s="100">
        <f>IF(SER_hh_fec_in!J13=0,0,1000000/0.086*SER_hh_fec_in!J13/SER_hh_num_in!J13)</f>
        <v>5564.4669864352727</v>
      </c>
      <c r="K13" s="100">
        <f>IF(SER_hh_fec_in!K13=0,0,1000000/0.086*SER_hh_fec_in!K13/SER_hh_num_in!K13)</f>
        <v>2388.0325795612384</v>
      </c>
      <c r="L13" s="100">
        <f>IF(SER_hh_fec_in!L13=0,0,1000000/0.086*SER_hh_fec_in!L13/SER_hh_num_in!L13)</f>
        <v>25131.842313049296</v>
      </c>
      <c r="M13" s="100">
        <f>IF(SER_hh_fec_in!M13=0,0,1000000/0.086*SER_hh_fec_in!M13/SER_hh_num_in!M13)</f>
        <v>17510.762372692814</v>
      </c>
      <c r="N13" s="100">
        <f>IF(SER_hh_fec_in!N13=0,0,1000000/0.086*SER_hh_fec_in!N13/SER_hh_num_in!N13)</f>
        <v>25512.6703996502</v>
      </c>
      <c r="O13" s="100">
        <f>IF(SER_hh_fec_in!O13=0,0,1000000/0.086*SER_hh_fec_in!O13/SER_hh_num_in!O13)</f>
        <v>28688.169937827592</v>
      </c>
      <c r="P13" s="100">
        <f>IF(SER_hh_fec_in!P13=0,0,1000000/0.086*SER_hh_fec_in!P13/SER_hh_num_in!P13)</f>
        <v>33723.795926454848</v>
      </c>
      <c r="Q13" s="100">
        <f>IF(SER_hh_fec_in!Q13=0,0,1000000/0.086*SER_hh_fec_in!Q13/SER_hh_num_in!Q13)</f>
        <v>35215.083721525887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36974.552759901868</v>
      </c>
      <c r="D14" s="22">
        <f>IF(SER_hh_fec_in!D14=0,0,1000000/0.086*SER_hh_fec_in!D14/SER_hh_num_in!D14)</f>
        <v>39519.778404148492</v>
      </c>
      <c r="E14" s="22">
        <f>IF(SER_hh_fec_in!E14=0,0,1000000/0.086*SER_hh_fec_in!E14/SER_hh_num_in!E14)</f>
        <v>50367.861901439268</v>
      </c>
      <c r="F14" s="22">
        <f>IF(SER_hh_fec_in!F14=0,0,1000000/0.086*SER_hh_fec_in!F14/SER_hh_num_in!F14)</f>
        <v>45044.23933127863</v>
      </c>
      <c r="G14" s="22">
        <f>IF(SER_hh_fec_in!G14=0,0,1000000/0.086*SER_hh_fec_in!G14/SER_hh_num_in!G14)</f>
        <v>36273.888857114907</v>
      </c>
      <c r="H14" s="22">
        <f>IF(SER_hh_fec_in!H14=0,0,1000000/0.086*SER_hh_fec_in!H14/SER_hh_num_in!H14)</f>
        <v>0</v>
      </c>
      <c r="I14" s="22">
        <f>IF(SER_hh_fec_in!I14=0,0,1000000/0.086*SER_hh_fec_in!I14/SER_hh_num_in!I14)</f>
        <v>16927.449360145605</v>
      </c>
      <c r="J14" s="22">
        <f>IF(SER_hh_fec_in!J14=0,0,1000000/0.086*SER_hh_fec_in!J14/SER_hh_num_in!J14)</f>
        <v>9079.5803246057712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45741.058650773346</v>
      </c>
      <c r="N14" s="22">
        <f>IF(SER_hh_fec_in!N14=0,0,1000000/0.086*SER_hh_fec_in!N14/SER_hh_num_in!N14)</f>
        <v>50601.384850187431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68791.560563047635</v>
      </c>
      <c r="Q14" s="22">
        <f>IF(SER_hh_fec_in!Q14=0,0,1000000/0.086*SER_hh_fec_in!Q14/SER_hh_num_in!Q14)</f>
        <v>72137.930601337473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450.22171890035833</v>
      </c>
      <c r="D15" s="104">
        <f>IF(SER_hh_fec_in!D15=0,0,1000000/0.086*SER_hh_fec_in!D15/SER_hh_num_in!D15)</f>
        <v>521.81745977218395</v>
      </c>
      <c r="E15" s="104">
        <f>IF(SER_hh_fec_in!E15=0,0,1000000/0.086*SER_hh_fec_in!E15/SER_hh_num_in!E15)</f>
        <v>630.13674910798932</v>
      </c>
      <c r="F15" s="104">
        <f>IF(SER_hh_fec_in!F15=0,0,1000000/0.086*SER_hh_fec_in!F15/SER_hh_num_in!F15)</f>
        <v>661.31512370407688</v>
      </c>
      <c r="G15" s="104">
        <f>IF(SER_hh_fec_in!G15=0,0,1000000/0.086*SER_hh_fec_in!G15/SER_hh_num_in!G15)</f>
        <v>430.72626230597467</v>
      </c>
      <c r="H15" s="104">
        <f>IF(SER_hh_fec_in!H15=0,0,1000000/0.086*SER_hh_fec_in!H15/SER_hh_num_in!H15)</f>
        <v>249.74053024505653</v>
      </c>
      <c r="I15" s="104">
        <f>IF(SER_hh_fec_in!I15=0,0,1000000/0.086*SER_hh_fec_in!I15/SER_hh_num_in!I15)</f>
        <v>218.08066405750094</v>
      </c>
      <c r="J15" s="104">
        <f>IF(SER_hh_fec_in!J15=0,0,1000000/0.086*SER_hh_fec_in!J15/SER_hh_num_in!J15)</f>
        <v>111.66267964436659</v>
      </c>
      <c r="K15" s="104">
        <f>IF(SER_hh_fec_in!K15=0,0,1000000/0.086*SER_hh_fec_in!K15/SER_hh_num_in!K15)</f>
        <v>48.81847367731114</v>
      </c>
      <c r="L15" s="104">
        <f>IF(SER_hh_fec_in!L15=0,0,1000000/0.086*SER_hh_fec_in!L15/SER_hh_num_in!L15)</f>
        <v>598.51529894971497</v>
      </c>
      <c r="M15" s="104">
        <f>IF(SER_hh_fec_in!M15=0,0,1000000/0.086*SER_hh_fec_in!M15/SER_hh_num_in!M15)</f>
        <v>625.56446027573077</v>
      </c>
      <c r="N15" s="104">
        <f>IF(SER_hh_fec_in!N15=0,0,1000000/0.086*SER_hh_fec_in!N15/SER_hh_num_in!N15)</f>
        <v>158.07917225139073</v>
      </c>
      <c r="O15" s="104">
        <f>IF(SER_hh_fec_in!O15=0,0,1000000/0.086*SER_hh_fec_in!O15/SER_hh_num_in!O15)</f>
        <v>769.29895077249307</v>
      </c>
      <c r="P15" s="104">
        <f>IF(SER_hh_fec_in!P15=0,0,1000000/0.086*SER_hh_fec_in!P15/SER_hh_num_in!P15)</f>
        <v>917.03820690206192</v>
      </c>
      <c r="Q15" s="104">
        <f>IF(SER_hh_fec_in!Q15=0,0,1000000/0.086*SER_hh_fec_in!Q15/SER_hh_num_in!Q15)</f>
        <v>946.41631066131993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24999.466557341315</v>
      </c>
      <c r="D16" s="101">
        <f>IF(SER_hh_fec_in!D16=0,0,1000000/0.086*SER_hh_fec_in!D16/SER_hh_num_in!D16)</f>
        <v>24940.404214655246</v>
      </c>
      <c r="E16" s="101">
        <f>IF(SER_hh_fec_in!E16=0,0,1000000/0.086*SER_hh_fec_in!E16/SER_hh_num_in!E16)</f>
        <v>24947.527773138976</v>
      </c>
      <c r="F16" s="101">
        <f>IF(SER_hh_fec_in!F16=0,0,1000000/0.086*SER_hh_fec_in!F16/SER_hh_num_in!F16)</f>
        <v>24992.71501382142</v>
      </c>
      <c r="G16" s="101">
        <f>IF(SER_hh_fec_in!G16=0,0,1000000/0.086*SER_hh_fec_in!G16/SER_hh_num_in!G16)</f>
        <v>25041.131125281609</v>
      </c>
      <c r="H16" s="101">
        <f>IF(SER_hh_fec_in!H16=0,0,1000000/0.086*SER_hh_fec_in!H16/SER_hh_num_in!H16)</f>
        <v>25041.799079411026</v>
      </c>
      <c r="I16" s="101">
        <f>IF(SER_hh_fec_in!I16=0,0,1000000/0.086*SER_hh_fec_in!I16/SER_hh_num_in!I16)</f>
        <v>25061.479906448883</v>
      </c>
      <c r="J16" s="101">
        <f>IF(SER_hh_fec_in!J16=0,0,1000000/0.086*SER_hh_fec_in!J16/SER_hh_num_in!J16)</f>
        <v>25057.837547617346</v>
      </c>
      <c r="K16" s="101">
        <f>IF(SER_hh_fec_in!K16=0,0,1000000/0.086*SER_hh_fec_in!K16/SER_hh_num_in!K16)</f>
        <v>24668.709712120704</v>
      </c>
      <c r="L16" s="101">
        <f>IF(SER_hh_fec_in!L16=0,0,1000000/0.086*SER_hh_fec_in!L16/SER_hh_num_in!L16)</f>
        <v>24598.87617984254</v>
      </c>
      <c r="M16" s="101">
        <f>IF(SER_hh_fec_in!M16=0,0,1000000/0.086*SER_hh_fec_in!M16/SER_hh_num_in!M16)</f>
        <v>24254.664848544075</v>
      </c>
      <c r="N16" s="101">
        <f>IF(SER_hh_fec_in!N16=0,0,1000000/0.086*SER_hh_fec_in!N16/SER_hh_num_in!N16)</f>
        <v>24083.315792022939</v>
      </c>
      <c r="O16" s="101">
        <f>IF(SER_hh_fec_in!O16=0,0,1000000/0.086*SER_hh_fec_in!O16/SER_hh_num_in!O16)</f>
        <v>23966.229408283216</v>
      </c>
      <c r="P16" s="101">
        <f>IF(SER_hh_fec_in!P16=0,0,1000000/0.086*SER_hh_fec_in!P16/SER_hh_num_in!P16)</f>
        <v>23841.817381495181</v>
      </c>
      <c r="Q16" s="101">
        <f>IF(SER_hh_fec_in!Q16=0,0,1000000/0.086*SER_hh_fec_in!Q16/SER_hh_num_in!Q16)</f>
        <v>23594.248927904646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24999.466557341315</v>
      </c>
      <c r="D18" s="103">
        <f>IF(SER_hh_fec_in!D18=0,0,1000000/0.086*SER_hh_fec_in!D18/SER_hh_num_in!D18)</f>
        <v>24940.404214655246</v>
      </c>
      <c r="E18" s="103">
        <f>IF(SER_hh_fec_in!E18=0,0,1000000/0.086*SER_hh_fec_in!E18/SER_hh_num_in!E18)</f>
        <v>24947.527773138976</v>
      </c>
      <c r="F18" s="103">
        <f>IF(SER_hh_fec_in!F18=0,0,1000000/0.086*SER_hh_fec_in!F18/SER_hh_num_in!F18)</f>
        <v>24992.71501382142</v>
      </c>
      <c r="G18" s="103">
        <f>IF(SER_hh_fec_in!G18=0,0,1000000/0.086*SER_hh_fec_in!G18/SER_hh_num_in!G18)</f>
        <v>25041.131125281609</v>
      </c>
      <c r="H18" s="103">
        <f>IF(SER_hh_fec_in!H18=0,0,1000000/0.086*SER_hh_fec_in!H18/SER_hh_num_in!H18)</f>
        <v>25041.799079411026</v>
      </c>
      <c r="I18" s="103">
        <f>IF(SER_hh_fec_in!I18=0,0,1000000/0.086*SER_hh_fec_in!I18/SER_hh_num_in!I18)</f>
        <v>25061.479906448883</v>
      </c>
      <c r="J18" s="103">
        <f>IF(SER_hh_fec_in!J18=0,0,1000000/0.086*SER_hh_fec_in!J18/SER_hh_num_in!J18)</f>
        <v>25057.837547617346</v>
      </c>
      <c r="K18" s="103">
        <f>IF(SER_hh_fec_in!K18=0,0,1000000/0.086*SER_hh_fec_in!K18/SER_hh_num_in!K18)</f>
        <v>24668.709712120704</v>
      </c>
      <c r="L18" s="103">
        <f>IF(SER_hh_fec_in!L18=0,0,1000000/0.086*SER_hh_fec_in!L18/SER_hh_num_in!L18)</f>
        <v>24598.87617984254</v>
      </c>
      <c r="M18" s="103">
        <f>IF(SER_hh_fec_in!M18=0,0,1000000/0.086*SER_hh_fec_in!M18/SER_hh_num_in!M18)</f>
        <v>24254.664848544075</v>
      </c>
      <c r="N18" s="103">
        <f>IF(SER_hh_fec_in!N18=0,0,1000000/0.086*SER_hh_fec_in!N18/SER_hh_num_in!N18)</f>
        <v>24083.315792022939</v>
      </c>
      <c r="O18" s="103">
        <f>IF(SER_hh_fec_in!O18=0,0,1000000/0.086*SER_hh_fec_in!O18/SER_hh_num_in!O18)</f>
        <v>23966.229408283216</v>
      </c>
      <c r="P18" s="103">
        <f>IF(SER_hh_fec_in!P18=0,0,1000000/0.086*SER_hh_fec_in!P18/SER_hh_num_in!P18)</f>
        <v>23841.817381495181</v>
      </c>
      <c r="Q18" s="103">
        <f>IF(SER_hh_fec_in!Q18=0,0,1000000/0.086*SER_hh_fec_in!Q18/SER_hh_num_in!Q18)</f>
        <v>23594.248927904646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13262.012738847468</v>
      </c>
      <c r="D19" s="101">
        <f>IF(SER_hh_fec_in!D19=0,0,1000000/0.086*SER_hh_fec_in!D19/SER_hh_num_in!D19)</f>
        <v>13256.072124798937</v>
      </c>
      <c r="E19" s="101">
        <f>IF(SER_hh_fec_in!E19=0,0,1000000/0.086*SER_hh_fec_in!E19/SER_hh_num_in!E19)</f>
        <v>13037.801317247309</v>
      </c>
      <c r="F19" s="101">
        <f>IF(SER_hh_fec_in!F19=0,0,1000000/0.086*SER_hh_fec_in!F19/SER_hh_num_in!F19)</f>
        <v>13113.451975629629</v>
      </c>
      <c r="G19" s="101">
        <f>IF(SER_hh_fec_in!G19=0,0,1000000/0.086*SER_hh_fec_in!G19/SER_hh_num_in!G19)</f>
        <v>13792.658505934432</v>
      </c>
      <c r="H19" s="101">
        <f>IF(SER_hh_fec_in!H19=0,0,1000000/0.086*SER_hh_fec_in!H19/SER_hh_num_in!H19)</f>
        <v>15725.984006642311</v>
      </c>
      <c r="I19" s="101">
        <f>IF(SER_hh_fec_in!I19=0,0,1000000/0.086*SER_hh_fec_in!I19/SER_hh_num_in!I19)</f>
        <v>14773.115258200438</v>
      </c>
      <c r="J19" s="101">
        <f>IF(SER_hh_fec_in!J19=0,0,1000000/0.086*SER_hh_fec_in!J19/SER_hh_num_in!J19)</f>
        <v>13122.808661794905</v>
      </c>
      <c r="K19" s="101">
        <f>IF(SER_hh_fec_in!K19=0,0,1000000/0.086*SER_hh_fec_in!K19/SER_hh_num_in!K19)</f>
        <v>12877.474626236979</v>
      </c>
      <c r="L19" s="101">
        <f>IF(SER_hh_fec_in!L19=0,0,1000000/0.086*SER_hh_fec_in!L19/SER_hh_num_in!L19)</f>
        <v>13355.61376752962</v>
      </c>
      <c r="M19" s="101">
        <f>IF(SER_hh_fec_in!M19=0,0,1000000/0.086*SER_hh_fec_in!M19/SER_hh_num_in!M19)</f>
        <v>13417.950327977294</v>
      </c>
      <c r="N19" s="101">
        <f>IF(SER_hh_fec_in!N19=0,0,1000000/0.086*SER_hh_fec_in!N19/SER_hh_num_in!N19)</f>
        <v>11333.182867087233</v>
      </c>
      <c r="O19" s="101">
        <f>IF(SER_hh_fec_in!O19=0,0,1000000/0.086*SER_hh_fec_in!O19/SER_hh_num_in!O19)</f>
        <v>11630.214493809255</v>
      </c>
      <c r="P19" s="101">
        <f>IF(SER_hh_fec_in!P19=0,0,1000000/0.086*SER_hh_fec_in!P19/SER_hh_num_in!P19)</f>
        <v>11794.010260789624</v>
      </c>
      <c r="Q19" s="101">
        <f>IF(SER_hh_fec_in!Q19=0,0,1000000/0.086*SER_hh_fec_in!Q19/SER_hh_num_in!Q19)</f>
        <v>11971.323468283475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16457.797292134586</v>
      </c>
      <c r="D21" s="100">
        <f>IF(SER_hh_fec_in!D21=0,0,1000000/0.086*SER_hh_fec_in!D21/SER_hh_num_in!D21)</f>
        <v>16457.425168260426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16388.016918050307</v>
      </c>
      <c r="G21" s="100">
        <f>IF(SER_hh_fec_in!G21=0,0,1000000/0.086*SER_hh_fec_in!G21/SER_hh_num_in!G21)</f>
        <v>14332.742912881138</v>
      </c>
      <c r="H21" s="100">
        <f>IF(SER_hh_fec_in!H21=0,0,1000000/0.086*SER_hh_fec_in!H21/SER_hh_num_in!H21)</f>
        <v>20024.519742213131</v>
      </c>
      <c r="I21" s="100">
        <f>IF(SER_hh_fec_in!I21=0,0,1000000/0.086*SER_hh_fec_in!I21/SER_hh_num_in!I21)</f>
        <v>17426.369372123638</v>
      </c>
      <c r="J21" s="100">
        <f>IF(SER_hh_fec_in!J21=0,0,1000000/0.086*SER_hh_fec_in!J21/SER_hh_num_in!J21)</f>
        <v>16811.784944727035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17858.354122068264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0</v>
      </c>
      <c r="D22" s="100">
        <f>IF(SER_hh_fec_in!D22=0,0,1000000/0.086*SER_hh_fec_in!D22/SER_hh_num_in!D22)</f>
        <v>0</v>
      </c>
      <c r="E22" s="100">
        <f>IF(SER_hh_fec_in!E22=0,0,1000000/0.086*SER_hh_fec_in!E22/SER_hh_num_in!E22)</f>
        <v>0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0</v>
      </c>
      <c r="K22" s="100">
        <f>IF(SER_hh_fec_in!K22=0,0,1000000/0.086*SER_hh_fec_in!K22/SER_hh_num_in!K22)</f>
        <v>0</v>
      </c>
      <c r="L22" s="100">
        <f>IF(SER_hh_fec_in!L22=0,0,1000000/0.086*SER_hh_fec_in!L22/SER_hh_num_in!L22)</f>
        <v>0</v>
      </c>
      <c r="M22" s="100">
        <f>IF(SER_hh_fec_in!M22=0,0,1000000/0.086*SER_hh_fec_in!M22/SER_hh_num_in!M22)</f>
        <v>0</v>
      </c>
      <c r="N22" s="100">
        <f>IF(SER_hh_fec_in!N22=0,0,1000000/0.086*SER_hh_fec_in!N22/SER_hh_num_in!N22)</f>
        <v>0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0</v>
      </c>
      <c r="Q22" s="100">
        <f>IF(SER_hh_fec_in!Q22=0,0,1000000/0.086*SER_hh_fec_in!Q22/SER_hh_num_in!Q22)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0</v>
      </c>
      <c r="D23" s="100">
        <f>IF(SER_hh_fec_in!D23=0,0,1000000/0.086*SER_hh_fec_in!D23/SER_hh_num_in!D23)</f>
        <v>0</v>
      </c>
      <c r="E23" s="100">
        <f>IF(SER_hh_fec_in!E23=0,0,1000000/0.086*SER_hh_fec_in!E23/SER_hh_num_in!E23)</f>
        <v>0</v>
      </c>
      <c r="F23" s="100">
        <f>IF(SER_hh_fec_in!F23=0,0,1000000/0.086*SER_hh_fec_in!F23/SER_hh_num_in!F23)</f>
        <v>0</v>
      </c>
      <c r="G23" s="100">
        <f>IF(SER_hh_fec_in!G23=0,0,1000000/0.086*SER_hh_fec_in!G23/SER_hh_num_in!G23)</f>
        <v>0</v>
      </c>
      <c r="H23" s="100">
        <f>IF(SER_hh_fec_in!H23=0,0,1000000/0.086*SER_hh_fec_in!H23/SER_hh_num_in!H23)</f>
        <v>0</v>
      </c>
      <c r="I23" s="100">
        <f>IF(SER_hh_fec_in!I23=0,0,1000000/0.086*SER_hh_fec_in!I23/SER_hh_num_in!I23)</f>
        <v>0</v>
      </c>
      <c r="J23" s="100">
        <f>IF(SER_hh_fec_in!J23=0,0,1000000/0.086*SER_hh_fec_in!J23/SER_hh_num_in!J23)</f>
        <v>0</v>
      </c>
      <c r="K23" s="100">
        <f>IF(SER_hh_fec_in!K23=0,0,1000000/0.086*SER_hh_fec_in!K23/SER_hh_num_in!K23)</f>
        <v>0</v>
      </c>
      <c r="L23" s="100">
        <f>IF(SER_hh_fec_in!L23=0,0,1000000/0.086*SER_hh_fec_in!L23/SER_hh_num_in!L23)</f>
        <v>0</v>
      </c>
      <c r="M23" s="100">
        <f>IF(SER_hh_fec_in!M23=0,0,1000000/0.086*SER_hh_fec_in!M23/SER_hh_num_in!M23)</f>
        <v>0</v>
      </c>
      <c r="N23" s="100">
        <f>IF(SER_hh_fec_in!N23=0,0,1000000/0.086*SER_hh_fec_in!N23/SER_hh_num_in!N23)</f>
        <v>0</v>
      </c>
      <c r="O23" s="100">
        <f>IF(SER_hh_fec_in!O23=0,0,1000000/0.086*SER_hh_fec_in!O23/SER_hh_num_in!O23)</f>
        <v>0</v>
      </c>
      <c r="P23" s="100">
        <f>IF(SER_hh_fec_in!P23=0,0,1000000/0.086*SER_hh_fec_in!P23/SER_hh_num_in!P23)</f>
        <v>0</v>
      </c>
      <c r="Q23" s="100">
        <f>IF(SER_hh_fec_in!Q23=0,0,1000000/0.086*SER_hh_fec_in!Q23/SER_hh_num_in!Q23)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0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0</v>
      </c>
      <c r="G25" s="100">
        <f>IF(SER_hh_fec_in!G25=0,0,1000000/0.086*SER_hh_fec_in!G25/SER_hh_num_in!G25)</f>
        <v>0</v>
      </c>
      <c r="H25" s="100">
        <f>IF(SER_hh_fec_in!H25=0,0,1000000/0.086*SER_hh_fec_in!H25/SER_hh_num_in!H25)</f>
        <v>0</v>
      </c>
      <c r="I25" s="100">
        <f>IF(SER_hh_fec_in!I25=0,0,1000000/0.086*SER_hh_fec_in!I25/SER_hh_num_in!I25)</f>
        <v>0</v>
      </c>
      <c r="J25" s="100">
        <f>IF(SER_hh_fec_in!J25=0,0,1000000/0.086*SER_hh_fec_in!J25/SER_hh_num_in!J25)</f>
        <v>0</v>
      </c>
      <c r="K25" s="100">
        <f>IF(SER_hh_fec_in!K25=0,0,1000000/0.086*SER_hh_fec_in!K25/SER_hh_num_in!K25)</f>
        <v>0</v>
      </c>
      <c r="L25" s="100">
        <f>IF(SER_hh_fec_in!L25=0,0,1000000/0.086*SER_hh_fec_in!L25/SER_hh_num_in!L25)</f>
        <v>0</v>
      </c>
      <c r="M25" s="100">
        <f>IF(SER_hh_fec_in!M25=0,0,1000000/0.086*SER_hh_fec_in!M25/SER_hh_num_in!M25)</f>
        <v>11146.466582461737</v>
      </c>
      <c r="N25" s="100">
        <f>IF(SER_hh_fec_in!N25=0,0,1000000/0.086*SER_hh_fec_in!N25/SER_hh_num_in!N25)</f>
        <v>11292.946216107837</v>
      </c>
      <c r="O25" s="100">
        <f>IF(SER_hh_fec_in!O25=0,0,1000000/0.086*SER_hh_fec_in!O25/SER_hh_num_in!O25)</f>
        <v>0</v>
      </c>
      <c r="P25" s="100">
        <f>IF(SER_hh_fec_in!P25=0,0,1000000/0.086*SER_hh_fec_in!P25/SER_hh_num_in!P25)</f>
        <v>0</v>
      </c>
      <c r="Q25" s="100">
        <f>IF(SER_hh_fec_in!Q25=0,0,1000000/0.086*SER_hh_fec_in!Q25/SER_hh_num_in!Q25)</f>
        <v>11609.528029254341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12916.620882647116</v>
      </c>
      <c r="D26" s="22">
        <f>IF(SER_hh_fec_in!D26=0,0,1000000/0.086*SER_hh_fec_in!D26/SER_hh_num_in!D26)</f>
        <v>12951.599016676426</v>
      </c>
      <c r="E26" s="22">
        <f>IF(SER_hh_fec_in!E26=0,0,1000000/0.086*SER_hh_fec_in!E26/SER_hh_num_in!E26)</f>
        <v>13037.801317247309</v>
      </c>
      <c r="F26" s="22">
        <f>IF(SER_hh_fec_in!F26=0,0,1000000/0.086*SER_hh_fec_in!F26/SER_hh_num_in!F26)</f>
        <v>13084.309110071572</v>
      </c>
      <c r="G26" s="22">
        <f>IF(SER_hh_fec_in!G26=0,0,1000000/0.086*SER_hh_fec_in!G26/SER_hh_num_in!G26)</f>
        <v>13304.236796222936</v>
      </c>
      <c r="H26" s="22">
        <f>IF(SER_hh_fec_in!H26=0,0,1000000/0.086*SER_hh_fec_in!H26/SER_hh_num_in!H26)</f>
        <v>12485.411719769327</v>
      </c>
      <c r="I26" s="22">
        <f>IF(SER_hh_fec_in!I26=0,0,1000000/0.086*SER_hh_fec_in!I26/SER_hh_num_in!I26)</f>
        <v>12592.394748417928</v>
      </c>
      <c r="J26" s="22">
        <f>IF(SER_hh_fec_in!J26=0,0,1000000/0.086*SER_hh_fec_in!J26/SER_hh_num_in!J26)</f>
        <v>12754.669508177069</v>
      </c>
      <c r="K26" s="22">
        <f>IF(SER_hh_fec_in!K26=0,0,1000000/0.086*SER_hh_fec_in!K26/SER_hh_num_in!K26)</f>
        <v>12877.474626236979</v>
      </c>
      <c r="L26" s="22">
        <f>IF(SER_hh_fec_in!L26=0,0,1000000/0.086*SER_hh_fec_in!L26/SER_hh_num_in!L26)</f>
        <v>13355.61376752962</v>
      </c>
      <c r="M26" s="22">
        <f>IF(SER_hh_fec_in!M26=0,0,1000000/0.086*SER_hh_fec_in!M26/SER_hh_num_in!M26)</f>
        <v>13459.303805826201</v>
      </c>
      <c r="N26" s="22">
        <f>IF(SER_hh_fec_in!N26=0,0,1000000/0.086*SER_hh_fec_in!N26/SER_hh_num_in!N26)</f>
        <v>11333.301613961579</v>
      </c>
      <c r="O26" s="22">
        <f>IF(SER_hh_fec_in!O26=0,0,1000000/0.086*SER_hh_fec_in!O26/SER_hh_num_in!O26)</f>
        <v>11630.214493809255</v>
      </c>
      <c r="P26" s="22">
        <f>IF(SER_hh_fec_in!P26=0,0,1000000/0.086*SER_hh_fec_in!P26/SER_hh_num_in!P26)</f>
        <v>11794.010260789624</v>
      </c>
      <c r="Q26" s="22">
        <f>IF(SER_hh_fec_in!Q26=0,0,1000000/0.086*SER_hh_fec_in!Q26/SER_hh_num_in!Q26)</f>
        <v>11977.835958920114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11156.358864111517</v>
      </c>
      <c r="D29" s="101">
        <f>IF(SER_hh_fec_in!D29=0,0,1000000/0.086*SER_hh_fec_in!D29/SER_hh_num_in!D29)</f>
        <v>12464.27003219369</v>
      </c>
      <c r="E29" s="101">
        <f>IF(SER_hh_fec_in!E29=0,0,1000000/0.086*SER_hh_fec_in!E29/SER_hh_num_in!E29)</f>
        <v>11610.418908177973</v>
      </c>
      <c r="F29" s="101">
        <f>IF(SER_hh_fec_in!F29=0,0,1000000/0.086*SER_hh_fec_in!F29/SER_hh_num_in!F29)</f>
        <v>11780.069233768447</v>
      </c>
      <c r="G29" s="101">
        <f>IF(SER_hh_fec_in!G29=0,0,1000000/0.086*SER_hh_fec_in!G29/SER_hh_num_in!G29)</f>
        <v>12001.633119833285</v>
      </c>
      <c r="H29" s="101">
        <f>IF(SER_hh_fec_in!H29=0,0,1000000/0.086*SER_hh_fec_in!H29/SER_hh_num_in!H29)</f>
        <v>13415.904164532467</v>
      </c>
      <c r="I29" s="101">
        <f>IF(SER_hh_fec_in!I29=0,0,1000000/0.086*SER_hh_fec_in!I29/SER_hh_num_in!I29)</f>
        <v>11580.384708102807</v>
      </c>
      <c r="J29" s="101">
        <f>IF(SER_hh_fec_in!J29=0,0,1000000/0.086*SER_hh_fec_in!J29/SER_hh_num_in!J29)</f>
        <v>15695.541513205897</v>
      </c>
      <c r="K29" s="101">
        <f>IF(SER_hh_fec_in!K29=0,0,1000000/0.086*SER_hh_fec_in!K29/SER_hh_num_in!K29)</f>
        <v>12507.201595015711</v>
      </c>
      <c r="L29" s="101">
        <f>IF(SER_hh_fec_in!L29=0,0,1000000/0.086*SER_hh_fec_in!L29/SER_hh_num_in!L29)</f>
        <v>11107.778064023078</v>
      </c>
      <c r="M29" s="101">
        <f>IF(SER_hh_fec_in!M29=0,0,1000000/0.086*SER_hh_fec_in!M29/SER_hh_num_in!M29)</f>
        <v>13716.570750501689</v>
      </c>
      <c r="N29" s="101">
        <f>IF(SER_hh_fec_in!N29=0,0,1000000/0.086*SER_hh_fec_in!N29/SER_hh_num_in!N29)</f>
        <v>11688.071314388277</v>
      </c>
      <c r="O29" s="101">
        <f>IF(SER_hh_fec_in!O29=0,0,1000000/0.086*SER_hh_fec_in!O29/SER_hh_num_in!O29)</f>
        <v>14091.651382484997</v>
      </c>
      <c r="P29" s="101">
        <f>IF(SER_hh_fec_in!P29=0,0,1000000/0.086*SER_hh_fec_in!P29/SER_hh_num_in!P29)</f>
        <v>12341.642598396522</v>
      </c>
      <c r="Q29" s="101">
        <f>IF(SER_hh_fec_in!Q29=0,0,1000000/0.086*SER_hh_fec_in!Q29/SER_hh_num_in!Q29)</f>
        <v>10867.72498459007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14628.547443904043</v>
      </c>
      <c r="D30" s="100">
        <f>IF(SER_hh_fec_in!D30=0,0,1000000/0.086*SER_hh_fec_in!D30/SER_hh_num_in!D30)</f>
        <v>16011.927954685016</v>
      </c>
      <c r="E30" s="100">
        <f>IF(SER_hh_fec_in!E30=0,0,1000000/0.086*SER_hh_fec_in!E30/SER_hh_num_in!E30)</f>
        <v>15449.241163266073</v>
      </c>
      <c r="F30" s="100">
        <f>IF(SER_hh_fec_in!F30=0,0,1000000/0.086*SER_hh_fec_in!F30/SER_hh_num_in!F30)</f>
        <v>14582.199657222842</v>
      </c>
      <c r="G30" s="100">
        <f>IF(SER_hh_fec_in!G30=0,0,1000000/0.086*SER_hh_fec_in!G30/SER_hh_num_in!G30)</f>
        <v>15957.503212411357</v>
      </c>
      <c r="H30" s="100">
        <f>IF(SER_hh_fec_in!H30=0,0,1000000/0.086*SER_hh_fec_in!H30/SER_hh_num_in!H30)</f>
        <v>15873.522516692139</v>
      </c>
      <c r="I30" s="100">
        <f>IF(SER_hh_fec_in!I30=0,0,1000000/0.086*SER_hh_fec_in!I30/SER_hh_num_in!I30)</f>
        <v>15962.949305766761</v>
      </c>
      <c r="J30" s="100">
        <f>IF(SER_hh_fec_in!J30=0,0,1000000/0.086*SER_hh_fec_in!J30/SER_hh_num_in!J30)</f>
        <v>15738.509847579815</v>
      </c>
      <c r="K30" s="100">
        <f>IF(SER_hh_fec_in!K30=0,0,1000000/0.086*SER_hh_fec_in!K30/SER_hh_num_in!K30)</f>
        <v>15657.871723158487</v>
      </c>
      <c r="L30" s="100">
        <f>IF(SER_hh_fec_in!L30=0,0,1000000/0.086*SER_hh_fec_in!L30/SER_hh_num_in!L30)</f>
        <v>15765.824300957631</v>
      </c>
      <c r="M30" s="100">
        <f>IF(SER_hh_fec_in!M30=0,0,1000000/0.086*SER_hh_fec_in!M30/SER_hh_num_in!M30)</f>
        <v>16260.824152264122</v>
      </c>
      <c r="N30" s="100">
        <f>IF(SER_hh_fec_in!N30=0,0,1000000/0.086*SER_hh_fec_in!N30/SER_hh_num_in!N30)</f>
        <v>15073.124649816369</v>
      </c>
      <c r="O30" s="100">
        <f>IF(SER_hh_fec_in!O30=0,0,1000000/0.086*SER_hh_fec_in!O30/SER_hh_num_in!O30)</f>
        <v>15644.563681548843</v>
      </c>
      <c r="P30" s="100">
        <f>IF(SER_hh_fec_in!P30=0,0,1000000/0.086*SER_hh_fec_in!P30/SER_hh_num_in!P30)</f>
        <v>15557.004283248518</v>
      </c>
      <c r="Q30" s="100">
        <f>IF(SER_hh_fec_in!Q30=0,0,1000000/0.086*SER_hh_fec_in!Q30/SER_hh_num_in!Q30)</f>
        <v>15572.288410276133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0</v>
      </c>
      <c r="D31" s="100">
        <f>IF(SER_hh_fec_in!D31=0,0,1000000/0.086*SER_hh_fec_in!D31/SER_hh_num_in!D31)</f>
        <v>0</v>
      </c>
      <c r="E31" s="100">
        <f>IF(SER_hh_fec_in!E31=0,0,1000000/0.086*SER_hh_fec_in!E31/SER_hh_num_in!E31)</f>
        <v>0</v>
      </c>
      <c r="F31" s="100">
        <f>IF(SER_hh_fec_in!F31=0,0,1000000/0.086*SER_hh_fec_in!F31/SER_hh_num_in!F31)</f>
        <v>0</v>
      </c>
      <c r="G31" s="100">
        <f>IF(SER_hh_fec_in!G31=0,0,1000000/0.086*SER_hh_fec_in!G31/SER_hh_num_in!G31)</f>
        <v>0</v>
      </c>
      <c r="H31" s="100">
        <f>IF(SER_hh_fec_in!H31=0,0,1000000/0.086*SER_hh_fec_in!H31/SER_hh_num_in!H31)</f>
        <v>0</v>
      </c>
      <c r="I31" s="100">
        <f>IF(SER_hh_fec_in!I31=0,0,1000000/0.086*SER_hh_fec_in!I31/SER_hh_num_in!I31)</f>
        <v>0</v>
      </c>
      <c r="J31" s="100">
        <f>IF(SER_hh_fec_in!J31=0,0,1000000/0.086*SER_hh_fec_in!J31/SER_hh_num_in!J31)</f>
        <v>0</v>
      </c>
      <c r="K31" s="100">
        <f>IF(SER_hh_fec_in!K31=0,0,1000000/0.086*SER_hh_fec_in!K31/SER_hh_num_in!K31)</f>
        <v>0</v>
      </c>
      <c r="L31" s="100">
        <f>IF(SER_hh_fec_in!L31=0,0,1000000/0.086*SER_hh_fec_in!L31/SER_hh_num_in!L31)</f>
        <v>0</v>
      </c>
      <c r="M31" s="100">
        <f>IF(SER_hh_fec_in!M31=0,0,1000000/0.086*SER_hh_fec_in!M31/SER_hh_num_in!M31)</f>
        <v>0</v>
      </c>
      <c r="N31" s="100">
        <f>IF(SER_hh_fec_in!N31=0,0,1000000/0.086*SER_hh_fec_in!N31/SER_hh_num_in!N31)</f>
        <v>0</v>
      </c>
      <c r="O31" s="100">
        <f>IF(SER_hh_fec_in!O31=0,0,1000000/0.086*SER_hh_fec_in!O31/SER_hh_num_in!O31)</f>
        <v>0</v>
      </c>
      <c r="P31" s="100">
        <f>IF(SER_hh_fec_in!P31=0,0,1000000/0.086*SER_hh_fec_in!P31/SER_hh_num_in!P31)</f>
        <v>0</v>
      </c>
      <c r="Q31" s="100">
        <f>IF(SER_hh_fec_in!Q31=0,0,1000000/0.086*SER_hh_fec_in!Q31/SER_hh_num_in!Q31)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10787.234585477283</v>
      </c>
      <c r="D33" s="18">
        <f>IF(SER_hh_fec_in!D33=0,0,1000000/0.086*SER_hh_fec_in!D33/SER_hh_num_in!D33)</f>
        <v>10641.471543859969</v>
      </c>
      <c r="E33" s="18">
        <f>IF(SER_hh_fec_in!E33=0,0,1000000/0.086*SER_hh_fec_in!E33/SER_hh_num_in!E33)</f>
        <v>10998.336423452793</v>
      </c>
      <c r="F33" s="18">
        <f>IF(SER_hh_fec_in!F33=0,0,1000000/0.086*SER_hh_fec_in!F33/SER_hh_num_in!F33)</f>
        <v>11254.719680543669</v>
      </c>
      <c r="G33" s="18">
        <f>IF(SER_hh_fec_in!G33=0,0,1000000/0.086*SER_hh_fec_in!G33/SER_hh_num_in!G33)</f>
        <v>11033.268346314484</v>
      </c>
      <c r="H33" s="18">
        <f>IF(SER_hh_fec_in!H33=0,0,1000000/0.086*SER_hh_fec_in!H33/SER_hh_num_in!H33)</f>
        <v>10781.035760244404</v>
      </c>
      <c r="I33" s="18">
        <f>IF(SER_hh_fec_in!I33=0,0,1000000/0.086*SER_hh_fec_in!I33/SER_hh_num_in!I33)</f>
        <v>10854.878349716535</v>
      </c>
      <c r="J33" s="18">
        <f>IF(SER_hh_fec_in!J33=0,0,1000000/0.086*SER_hh_fec_in!J33/SER_hh_num_in!J33)</f>
        <v>10391.551198700807</v>
      </c>
      <c r="K33" s="18">
        <f>IF(SER_hh_fec_in!K33=0,0,1000000/0.086*SER_hh_fec_in!K33/SER_hh_num_in!K33)</f>
        <v>10352.936896922554</v>
      </c>
      <c r="L33" s="18">
        <f>IF(SER_hh_fec_in!L33=0,0,1000000/0.086*SER_hh_fec_in!L33/SER_hh_num_in!L33)</f>
        <v>10441.840538350949</v>
      </c>
      <c r="M33" s="18">
        <f>IF(SER_hh_fec_in!M33=0,0,1000000/0.086*SER_hh_fec_in!M33/SER_hh_num_in!M33)</f>
        <v>10072.276574682102</v>
      </c>
      <c r="N33" s="18">
        <f>IF(SER_hh_fec_in!N33=0,0,1000000/0.086*SER_hh_fec_in!N33/SER_hh_num_in!N33)</f>
        <v>10836.67535778485</v>
      </c>
      <c r="O33" s="18">
        <f>IF(SER_hh_fec_in!O33=0,0,1000000/0.086*SER_hh_fec_in!O33/SER_hh_num_in!O33)</f>
        <v>10254.819704351767</v>
      </c>
      <c r="P33" s="18">
        <f>IF(SER_hh_fec_in!P33=0,0,1000000/0.086*SER_hh_fec_in!P33/SER_hh_num_in!P33)</f>
        <v>10377.779654318121</v>
      </c>
      <c r="Q33" s="18">
        <f>IF(SER_hh_fec_in!Q33=0,0,1000000/0.086*SER_hh_fec_in!Q33/SER_hh_num_in!Q33)</f>
        <v>10380.512787367459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69558.977960493474</v>
      </c>
      <c r="D3" s="106">
        <f>IF(SER_hh_tes_in!D3=0,0,1000000/0.086*SER_hh_tes_in!D3/SER_hh_num_in!D3)</f>
        <v>74299.732726032948</v>
      </c>
      <c r="E3" s="106">
        <f>IF(SER_hh_tes_in!E3=0,0,1000000/0.086*SER_hh_tes_in!E3/SER_hh_num_in!E3)</f>
        <v>69964.939878728241</v>
      </c>
      <c r="F3" s="106">
        <f>IF(SER_hh_tes_in!F3=0,0,1000000/0.086*SER_hh_tes_in!F3/SER_hh_num_in!F3)</f>
        <v>73413.427343773015</v>
      </c>
      <c r="G3" s="106">
        <f>IF(SER_hh_tes_in!G3=0,0,1000000/0.086*SER_hh_tes_in!G3/SER_hh_num_in!G3)</f>
        <v>67630.917175796654</v>
      </c>
      <c r="H3" s="106">
        <f>IF(SER_hh_tes_in!H3=0,0,1000000/0.086*SER_hh_tes_in!H3/SER_hh_num_in!H3)</f>
        <v>58425.51333350347</v>
      </c>
      <c r="I3" s="106">
        <f>IF(SER_hh_tes_in!I3=0,0,1000000/0.086*SER_hh_tes_in!I3/SER_hh_num_in!I3)</f>
        <v>51844.608496774548</v>
      </c>
      <c r="J3" s="106">
        <f>IF(SER_hh_tes_in!J3=0,0,1000000/0.086*SER_hh_tes_in!J3/SER_hh_num_in!J3)</f>
        <v>55281.215450470227</v>
      </c>
      <c r="K3" s="106">
        <f>IF(SER_hh_tes_in!K3=0,0,1000000/0.086*SER_hh_tes_in!K3/SER_hh_num_in!K3)</f>
        <v>44985.775764699116</v>
      </c>
      <c r="L3" s="106">
        <f>IF(SER_hh_tes_in!L3=0,0,1000000/0.086*SER_hh_tes_in!L3/SER_hh_num_in!L3)</f>
        <v>64537.768693409722</v>
      </c>
      <c r="M3" s="106">
        <f>IF(SER_hh_tes_in!M3=0,0,1000000/0.086*SER_hh_tes_in!M3/SER_hh_num_in!M3)</f>
        <v>71627.538765527672</v>
      </c>
      <c r="N3" s="106">
        <f>IF(SER_hh_tes_in!N3=0,0,1000000/0.086*SER_hh_tes_in!N3/SER_hh_num_in!N3)</f>
        <v>69518.089724846082</v>
      </c>
      <c r="O3" s="106">
        <f>IF(SER_hh_tes_in!O3=0,0,1000000/0.086*SER_hh_tes_in!O3/SER_hh_num_in!O3)</f>
        <v>66719.584412988508</v>
      </c>
      <c r="P3" s="106">
        <f>IF(SER_hh_tes_in!P3=0,0,1000000/0.086*SER_hh_tes_in!P3/SER_hh_num_in!P3)</f>
        <v>77260.294369801544</v>
      </c>
      <c r="Q3" s="106">
        <f>IF(SER_hh_tes_in!Q3=0,0,1000000/0.086*SER_hh_tes_in!Q3/SER_hh_num_in!Q3)</f>
        <v>79797.568938553784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23647.691164208063</v>
      </c>
      <c r="D4" s="101">
        <f>IF(SER_hh_tes_in!D4=0,0,1000000/0.086*SER_hh_tes_in!D4/SER_hh_num_in!D4)</f>
        <v>26297.493098491552</v>
      </c>
      <c r="E4" s="101">
        <f>IF(SER_hh_tes_in!E4=0,0,1000000/0.086*SER_hh_tes_in!E4/SER_hh_num_in!E4)</f>
        <v>32728.001529359939</v>
      </c>
      <c r="F4" s="101">
        <f>IF(SER_hh_tes_in!F4=0,0,1000000/0.086*SER_hh_tes_in!F4/SER_hh_num_in!F4)</f>
        <v>33115.255167330928</v>
      </c>
      <c r="G4" s="101">
        <f>IF(SER_hh_tes_in!G4=0,0,1000000/0.086*SER_hh_tes_in!G4/SER_hh_num_in!G4)</f>
        <v>23911.573327823327</v>
      </c>
      <c r="H4" s="101">
        <f>IF(SER_hh_tes_in!H4=0,0,1000000/0.086*SER_hh_tes_in!H4/SER_hh_num_in!H4)</f>
        <v>12856.354034358803</v>
      </c>
      <c r="I4" s="101">
        <f>IF(SER_hh_tes_in!I4=0,0,1000000/0.086*SER_hh_tes_in!I4/SER_hh_num_in!I4)</f>
        <v>11179.853625696625</v>
      </c>
      <c r="J4" s="101">
        <f>IF(SER_hh_tes_in!J4=0,0,1000000/0.086*SER_hh_tes_in!J4/SER_hh_num_in!J4)</f>
        <v>5985.8681181384209</v>
      </c>
      <c r="K4" s="101">
        <f>IF(SER_hh_tes_in!K4=0,0,1000000/0.086*SER_hh_tes_in!K4/SER_hh_num_in!K4)</f>
        <v>2496.8555434215123</v>
      </c>
      <c r="L4" s="101">
        <f>IF(SER_hh_tes_in!L4=0,0,1000000/0.086*SER_hh_tes_in!L4/SER_hh_num_in!L4)</f>
        <v>30721.712877186488</v>
      </c>
      <c r="M4" s="101">
        <f>IF(SER_hh_tes_in!M4=0,0,1000000/0.086*SER_hh_tes_in!M4/SER_hh_num_in!M4)</f>
        <v>32052.580835081</v>
      </c>
      <c r="N4" s="101">
        <f>IF(SER_hh_tes_in!N4=0,0,1000000/0.086*SER_hh_tes_in!N4/SER_hh_num_in!N4)</f>
        <v>35373.460183887371</v>
      </c>
      <c r="O4" s="101">
        <f>IF(SER_hh_tes_in!O4=0,0,1000000/0.086*SER_hh_tes_in!O4/SER_hh_num_in!O4)</f>
        <v>39779.958983666227</v>
      </c>
      <c r="P4" s="101">
        <f>IF(SER_hh_tes_in!P4=0,0,1000000/0.086*SER_hh_tes_in!P4/SER_hh_num_in!P4)</f>
        <v>47760.01997948291</v>
      </c>
      <c r="Q4" s="101">
        <f>IF(SER_hh_tes_in!Q4=0,0,1000000/0.086*SER_hh_tes_in!Q4/SER_hh_num_in!Q4)</f>
        <v>50849.786763526194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22791.747829011754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32071.709710246723</v>
      </c>
      <c r="G6" s="100">
        <f>IF(SER_hh_tes_in!G6=0,0,1000000/0.086*SER_hh_tes_in!G6/SER_hh_num_in!G6)</f>
        <v>21817.715728031435</v>
      </c>
      <c r="H6" s="100">
        <f>IF(SER_hh_tes_in!H6=0,0,1000000/0.086*SER_hh_tes_in!H6/SER_hh_num_in!H6)</f>
        <v>12588.638356664218</v>
      </c>
      <c r="I6" s="100">
        <f>IF(SER_hh_tes_in!I6=0,0,1000000/0.086*SER_hh_tes_in!I6/SER_hh_num_in!I6)</f>
        <v>10693.83471694615</v>
      </c>
      <c r="J6" s="100">
        <f>IF(SER_hh_tes_in!J6=0,0,1000000/0.086*SER_hh_tes_in!J6/SER_hh_num_in!J6)</f>
        <v>5638.6297114178706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22789.674941591984</v>
      </c>
      <c r="D7" s="100">
        <f>IF(SER_hh_tes_in!D7=0,0,1000000/0.086*SER_hh_tes_in!D7/SER_hh_num_in!D7)</f>
        <v>26378.556215626519</v>
      </c>
      <c r="E7" s="100">
        <f>IF(SER_hh_tes_in!E7=0,0,1000000/0.086*SER_hh_tes_in!E7/SER_hh_num_in!E7)</f>
        <v>31812.402725486587</v>
      </c>
      <c r="F7" s="100">
        <f>IF(SER_hh_tes_in!F7=0,0,1000000/0.086*SER_hh_tes_in!F7/SER_hh_num_in!F7)</f>
        <v>33804.045549370516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12637.826417239183</v>
      </c>
      <c r="I7" s="100">
        <f>IF(SER_hh_tes_in!I7=0,0,1000000/0.086*SER_hh_tes_in!I7/SER_hh_num_in!I7)</f>
        <v>11407.194187044814</v>
      </c>
      <c r="J7" s="100">
        <f>IF(SER_hh_tes_in!J7=0,0,1000000/0.086*SER_hh_tes_in!J7/SER_hh_num_in!J7)</f>
        <v>5384.2819613635265</v>
      </c>
      <c r="K7" s="100">
        <f>IF(SER_hh_tes_in!K7=0,0,1000000/0.086*SER_hh_tes_in!K7/SER_hh_num_in!K7)</f>
        <v>2450.1683453844921</v>
      </c>
      <c r="L7" s="100">
        <f>IF(SER_hh_tes_in!L7=0,0,1000000/0.086*SER_hh_tes_in!L7/SER_hh_num_in!L7)</f>
        <v>29603.038850391928</v>
      </c>
      <c r="M7" s="100">
        <f>IF(SER_hh_tes_in!M7=0,0,1000000/0.086*SER_hh_tes_in!M7/SER_hh_num_in!M7)</f>
        <v>0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39033.851649862234</v>
      </c>
      <c r="P7" s="100">
        <f>IF(SER_hh_tes_in!P7=0,0,1000000/0.086*SER_hh_tes_in!P7/SER_hh_num_in!P7)</f>
        <v>46409.977263263921</v>
      </c>
      <c r="Q7" s="100">
        <f>IF(SER_hh_tes_in!Q7=0,0,1000000/0.086*SER_hh_tes_in!Q7/SER_hh_num_in!Q7)</f>
        <v>49439.527914576072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0</v>
      </c>
      <c r="D9" s="100">
        <f>IF(SER_hh_tes_in!D9=0,0,1000000/0.086*SER_hh_tes_in!D9/SER_hh_num_in!D9)</f>
        <v>0</v>
      </c>
      <c r="E9" s="100">
        <f>IF(SER_hh_tes_in!E9=0,0,1000000/0.086*SER_hh_tes_in!E9/SER_hh_num_in!E9)</f>
        <v>0</v>
      </c>
      <c r="F9" s="100">
        <f>IF(SER_hh_tes_in!F9=0,0,1000000/0.086*SER_hh_tes_in!F9/SER_hh_num_in!F9)</f>
        <v>0</v>
      </c>
      <c r="G9" s="100">
        <f>IF(SER_hh_tes_in!G9=0,0,1000000/0.086*SER_hh_tes_in!G9/SER_hh_num_in!G9)</f>
        <v>0</v>
      </c>
      <c r="H9" s="100">
        <f>IF(SER_hh_tes_in!H9=0,0,1000000/0.086*SER_hh_tes_in!H9/SER_hh_num_in!H9)</f>
        <v>0</v>
      </c>
      <c r="I9" s="100">
        <f>IF(SER_hh_tes_in!I9=0,0,1000000/0.086*SER_hh_tes_in!I9/SER_hh_num_in!I9)</f>
        <v>0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45051.114655810445</v>
      </c>
      <c r="M9" s="100">
        <f>IF(SER_hh_tes_in!M9=0,0,1000000/0.086*SER_hh_tes_in!M9/SER_hh_num_in!M9)</f>
        <v>37175.335739553746</v>
      </c>
      <c r="N9" s="100">
        <f>IF(SER_hh_tes_in!N9=0,0,1000000/0.086*SER_hh_tes_in!N9/SER_hh_num_in!N9)</f>
        <v>0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0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0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0</v>
      </c>
      <c r="N10" s="100">
        <f>IF(SER_hh_tes_in!N10=0,0,1000000/0.086*SER_hh_tes_in!N10/SER_hh_num_in!N10)</f>
        <v>0</v>
      </c>
      <c r="O10" s="100">
        <f>IF(SER_hh_tes_in!O10=0,0,1000000/0.086*SER_hh_tes_in!O10/SER_hh_num_in!O10)</f>
        <v>0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22912.461628877838</v>
      </c>
      <c r="N12" s="100">
        <f>IF(SER_hh_tes_in!N12=0,0,1000000/0.086*SER_hh_tes_in!N12/SER_hh_num_in!N12)</f>
        <v>32285.282391312234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48748.607035681242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23623.952099017057</v>
      </c>
      <c r="D13" s="100">
        <f>IF(SER_hh_tes_in!D13=0,0,1000000/0.086*SER_hh_tes_in!D13/SER_hh_num_in!D13)</f>
        <v>26864.423851572759</v>
      </c>
      <c r="E13" s="100">
        <f>IF(SER_hh_tes_in!E13=0,0,1000000/0.086*SER_hh_tes_in!E13/SER_hh_num_in!E13)</f>
        <v>32817.176293622542</v>
      </c>
      <c r="F13" s="100">
        <f>IF(SER_hh_tes_in!F13=0,0,1000000/0.086*SER_hh_tes_in!F13/SER_hh_num_in!F13)</f>
        <v>33315.844080415096</v>
      </c>
      <c r="G13" s="100">
        <f>IF(SER_hh_tes_in!G13=0,0,1000000/0.086*SER_hh_tes_in!G13/SER_hh_num_in!G13)</f>
        <v>22316.042095167806</v>
      </c>
      <c r="H13" s="100">
        <f>IF(SER_hh_tes_in!H13=0,0,1000000/0.086*SER_hh_tes_in!H13/SER_hh_num_in!H13)</f>
        <v>12716.663741670602</v>
      </c>
      <c r="I13" s="100">
        <f>IF(SER_hh_tes_in!I13=0,0,1000000/0.086*SER_hh_tes_in!I13/SER_hh_num_in!I13)</f>
        <v>10693.183717625245</v>
      </c>
      <c r="J13" s="100">
        <f>IF(SER_hh_tes_in!J13=0,0,1000000/0.086*SER_hh_tes_in!J13/SER_hh_num_in!J13)</f>
        <v>5578.1785776211327</v>
      </c>
      <c r="K13" s="100">
        <f>IF(SER_hh_tes_in!K13=0,0,1000000/0.086*SER_hh_tes_in!K13/SER_hh_num_in!K13)</f>
        <v>2393.8811391933073</v>
      </c>
      <c r="L13" s="100">
        <f>IF(SER_hh_tes_in!L13=0,0,1000000/0.086*SER_hh_tes_in!L13/SER_hh_num_in!L13)</f>
        <v>28818.479202560025</v>
      </c>
      <c r="M13" s="100">
        <f>IF(SER_hh_tes_in!M13=0,0,1000000/0.086*SER_hh_tes_in!M13/SER_hh_num_in!M13)</f>
        <v>21892.082296279787</v>
      </c>
      <c r="N13" s="100">
        <f>IF(SER_hh_tes_in!N13=0,0,1000000/0.086*SER_hh_tes_in!N13/SER_hh_num_in!N13)</f>
        <v>33637.109634970693</v>
      </c>
      <c r="O13" s="100">
        <f>IF(SER_hh_tes_in!O13=0,0,1000000/0.086*SER_hh_tes_in!O13/SER_hh_num_in!O13)</f>
        <v>39041.101978101273</v>
      </c>
      <c r="P13" s="100">
        <f>IF(SER_hh_tes_in!P13=0,0,1000000/0.086*SER_hh_tes_in!P13/SER_hh_num_in!P13)</f>
        <v>46889.409892360542</v>
      </c>
      <c r="Q13" s="100">
        <f>IF(SER_hh_tes_in!Q13=0,0,1000000/0.086*SER_hh_tes_in!Q13/SER_hh_num_in!Q13)</f>
        <v>49527.314287079935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23942.003359162281</v>
      </c>
      <c r="D14" s="22">
        <f>IF(SER_hh_tes_in!D14=0,0,1000000/0.086*SER_hh_tes_in!D14/SER_hh_num_in!D14)</f>
        <v>25784.979775846743</v>
      </c>
      <c r="E14" s="22">
        <f>IF(SER_hh_tes_in!E14=0,0,1000000/0.086*SER_hh_tes_in!E14/SER_hh_num_in!E14)</f>
        <v>33059.471083237033</v>
      </c>
      <c r="F14" s="22">
        <f>IF(SER_hh_tes_in!F14=0,0,1000000/0.086*SER_hh_tes_in!F14/SER_hh_num_in!F14)</f>
        <v>29717.927898190348</v>
      </c>
      <c r="G14" s="22">
        <f>IF(SER_hh_tes_in!G14=0,0,1000000/0.086*SER_hh_tes_in!G14/SER_hh_num_in!G14)</f>
        <v>24112.030266514023</v>
      </c>
      <c r="H14" s="22">
        <f>IF(SER_hh_tes_in!H14=0,0,1000000/0.086*SER_hh_tes_in!H14/SER_hh_num_in!H14)</f>
        <v>0</v>
      </c>
      <c r="I14" s="22">
        <f>IF(SER_hh_tes_in!I14=0,0,1000000/0.086*SER_hh_tes_in!I14/SER_hh_num_in!I14)</f>
        <v>11430.973578806794</v>
      </c>
      <c r="J14" s="22">
        <f>IF(SER_hh_tes_in!J14=0,0,1000000/0.086*SER_hh_tes_in!J14/SER_hh_num_in!J14)</f>
        <v>6191.3224866905985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31893.001886454644</v>
      </c>
      <c r="N14" s="22">
        <f>IF(SER_hh_tes_in!N14=0,0,1000000/0.086*SER_hh_tes_in!N14/SER_hh_num_in!N14)</f>
        <v>35581.611305517537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49122.332065895367</v>
      </c>
      <c r="Q14" s="22">
        <f>IF(SER_hh_tes_in!Q14=0,0,1000000/0.086*SER_hh_tes_in!Q14/SER_hh_num_in!Q14)</f>
        <v>51884.792283776529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455.73616898355982</v>
      </c>
      <c r="D15" s="104">
        <f>IF(SER_hh_tes_in!D15=0,0,1000000/0.086*SER_hh_tes_in!D15/SER_hh_num_in!D15)</f>
        <v>529.53748646761892</v>
      </c>
      <c r="E15" s="104">
        <f>IF(SER_hh_tes_in!E15=0,0,1000000/0.086*SER_hh_tes_in!E15/SER_hh_num_in!E15)</f>
        <v>640.9143564733281</v>
      </c>
      <c r="F15" s="104">
        <f>IF(SER_hh_tes_in!F15=0,0,1000000/0.086*SER_hh_tes_in!F15/SER_hh_num_in!F15)</f>
        <v>674.21658051522718</v>
      </c>
      <c r="G15" s="104">
        <f>IF(SER_hh_tes_in!G15=0,0,1000000/0.086*SER_hh_tes_in!G15/SER_hh_num_in!G15)</f>
        <v>437.34845566012052</v>
      </c>
      <c r="H15" s="104">
        <f>IF(SER_hh_tes_in!H15=0,0,1000000/0.086*SER_hh_tes_in!H15/SER_hh_num_in!H15)</f>
        <v>252.62823094562725</v>
      </c>
      <c r="I15" s="104">
        <f>IF(SER_hh_tes_in!I15=0,0,1000000/0.086*SER_hh_tes_in!I15/SER_hh_num_in!I15)</f>
        <v>220.88972387972947</v>
      </c>
      <c r="J15" s="104">
        <f>IF(SER_hh_tes_in!J15=0,0,1000000/0.086*SER_hh_tes_in!J15/SER_hh_num_in!J15)</f>
        <v>113.31863412369935</v>
      </c>
      <c r="K15" s="104">
        <f>IF(SER_hh_tes_in!K15=0,0,1000000/0.086*SER_hh_tes_in!K15/SER_hh_num_in!K15)</f>
        <v>49.235042463020996</v>
      </c>
      <c r="L15" s="104">
        <f>IF(SER_hh_tes_in!L15=0,0,1000000/0.086*SER_hh_tes_in!L15/SER_hh_num_in!L15)</f>
        <v>603.72228433503119</v>
      </c>
      <c r="M15" s="104">
        <f>IF(SER_hh_tes_in!M15=0,0,1000000/0.086*SER_hh_tes_in!M15/SER_hh_num_in!M15)</f>
        <v>626.57919143104721</v>
      </c>
      <c r="N15" s="104">
        <f>IF(SER_hh_tes_in!N15=0,0,1000000/0.086*SER_hh_tes_in!N15/SER_hh_num_in!N15)</f>
        <v>158.79653997744276</v>
      </c>
      <c r="O15" s="104">
        <f>IF(SER_hh_tes_in!O15=0,0,1000000/0.086*SER_hh_tes_in!O15/SER_hh_num_in!O15)</f>
        <v>778.02017870115378</v>
      </c>
      <c r="P15" s="104">
        <f>IF(SER_hh_tes_in!P15=0,0,1000000/0.086*SER_hh_tes_in!P15/SER_hh_num_in!P15)</f>
        <v>928.30303006993131</v>
      </c>
      <c r="Q15" s="104">
        <f>IF(SER_hh_tes_in!Q15=0,0,1000000/0.086*SER_hh_tes_in!Q15/SER_hh_num_in!Q15)</f>
        <v>957.02405034453398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42758.437420999086</v>
      </c>
      <c r="D16" s="101">
        <f>IF(SER_hh_tes_in!D16=0,0,1000000/0.086*SER_hh_tes_in!D16/SER_hh_num_in!D16)</f>
        <v>42856.355398156513</v>
      </c>
      <c r="E16" s="101">
        <f>IF(SER_hh_tes_in!E16=0,0,1000000/0.086*SER_hh_tes_in!E16/SER_hh_num_in!E16)</f>
        <v>43026.057973967996</v>
      </c>
      <c r="F16" s="101">
        <f>IF(SER_hh_tes_in!F16=0,0,1000000/0.086*SER_hh_tes_in!F16/SER_hh_num_in!F16)</f>
        <v>43275.829287891298</v>
      </c>
      <c r="G16" s="101">
        <f>IF(SER_hh_tes_in!G16=0,0,1000000/0.086*SER_hh_tes_in!G16/SER_hh_num_in!G16)</f>
        <v>43637.5129151777</v>
      </c>
      <c r="H16" s="101">
        <f>IF(SER_hh_tes_in!H16=0,0,1000000/0.086*SER_hh_tes_in!H16/SER_hh_num_in!H16)</f>
        <v>43918.647733621387</v>
      </c>
      <c r="I16" s="101">
        <f>IF(SER_hh_tes_in!I16=0,0,1000000/0.086*SER_hh_tes_in!I16/SER_hh_num_in!I16)</f>
        <v>44249.731774202955</v>
      </c>
      <c r="J16" s="101">
        <f>IF(SER_hh_tes_in!J16=0,0,1000000/0.086*SER_hh_tes_in!J16/SER_hh_num_in!J16)</f>
        <v>44700.280704603145</v>
      </c>
      <c r="K16" s="101">
        <f>IF(SER_hh_tes_in!K16=0,0,1000000/0.086*SER_hh_tes_in!K16/SER_hh_num_in!K16)</f>
        <v>44307.205334389255</v>
      </c>
      <c r="L16" s="101">
        <f>IF(SER_hh_tes_in!L16=0,0,1000000/0.086*SER_hh_tes_in!L16/SER_hh_num_in!L16)</f>
        <v>44510.074356408455</v>
      </c>
      <c r="M16" s="101">
        <f>IF(SER_hh_tes_in!M16=0,0,1000000/0.086*SER_hh_tes_in!M16/SER_hh_num_in!M16)</f>
        <v>45341.192181088198</v>
      </c>
      <c r="N16" s="101">
        <f>IF(SER_hh_tes_in!N16=0,0,1000000/0.086*SER_hh_tes_in!N16/SER_hh_num_in!N16)</f>
        <v>46338.902698045837</v>
      </c>
      <c r="O16" s="101">
        <f>IF(SER_hh_tes_in!O16=0,0,1000000/0.086*SER_hh_tes_in!O16/SER_hh_num_in!O16)</f>
        <v>46698.501225237429</v>
      </c>
      <c r="P16" s="101">
        <f>IF(SER_hh_tes_in!P16=0,0,1000000/0.086*SER_hh_tes_in!P16/SER_hh_num_in!P16)</f>
        <v>47026.354752610416</v>
      </c>
      <c r="Q16" s="101">
        <f>IF(SER_hh_tes_in!Q16=0,0,1000000/0.086*SER_hh_tes_in!Q16/SER_hh_num_in!Q16)</f>
        <v>48369.738763767935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42758.437420999086</v>
      </c>
      <c r="D18" s="103">
        <f>IF(SER_hh_tes_in!D18=0,0,1000000/0.086*SER_hh_tes_in!D18/SER_hh_num_in!D18)</f>
        <v>42856.355398156513</v>
      </c>
      <c r="E18" s="103">
        <f>IF(SER_hh_tes_in!E18=0,0,1000000/0.086*SER_hh_tes_in!E18/SER_hh_num_in!E18)</f>
        <v>43026.057973967996</v>
      </c>
      <c r="F18" s="103">
        <f>IF(SER_hh_tes_in!F18=0,0,1000000/0.086*SER_hh_tes_in!F18/SER_hh_num_in!F18)</f>
        <v>43275.829287891298</v>
      </c>
      <c r="G18" s="103">
        <f>IF(SER_hh_tes_in!G18=0,0,1000000/0.086*SER_hh_tes_in!G18/SER_hh_num_in!G18)</f>
        <v>43637.5129151777</v>
      </c>
      <c r="H18" s="103">
        <f>IF(SER_hh_tes_in!H18=0,0,1000000/0.086*SER_hh_tes_in!H18/SER_hh_num_in!H18)</f>
        <v>43918.647733621387</v>
      </c>
      <c r="I18" s="103">
        <f>IF(SER_hh_tes_in!I18=0,0,1000000/0.086*SER_hh_tes_in!I18/SER_hh_num_in!I18)</f>
        <v>44249.731774202955</v>
      </c>
      <c r="J18" s="103">
        <f>IF(SER_hh_tes_in!J18=0,0,1000000/0.086*SER_hh_tes_in!J18/SER_hh_num_in!J18)</f>
        <v>44700.280704603145</v>
      </c>
      <c r="K18" s="103">
        <f>IF(SER_hh_tes_in!K18=0,0,1000000/0.086*SER_hh_tes_in!K18/SER_hh_num_in!K18)</f>
        <v>44307.205334389255</v>
      </c>
      <c r="L18" s="103">
        <f>IF(SER_hh_tes_in!L18=0,0,1000000/0.086*SER_hh_tes_in!L18/SER_hh_num_in!L18)</f>
        <v>44510.074356408455</v>
      </c>
      <c r="M18" s="103">
        <f>IF(SER_hh_tes_in!M18=0,0,1000000/0.086*SER_hh_tes_in!M18/SER_hh_num_in!M18)</f>
        <v>45341.192181088198</v>
      </c>
      <c r="N18" s="103">
        <f>IF(SER_hh_tes_in!N18=0,0,1000000/0.086*SER_hh_tes_in!N18/SER_hh_num_in!N18)</f>
        <v>46338.902698045837</v>
      </c>
      <c r="O18" s="103">
        <f>IF(SER_hh_tes_in!O18=0,0,1000000/0.086*SER_hh_tes_in!O18/SER_hh_num_in!O18)</f>
        <v>46698.501225237429</v>
      </c>
      <c r="P18" s="103">
        <f>IF(SER_hh_tes_in!P18=0,0,1000000/0.086*SER_hh_tes_in!P18/SER_hh_num_in!P18)</f>
        <v>47026.354752610416</v>
      </c>
      <c r="Q18" s="103">
        <f>IF(SER_hh_tes_in!Q18=0,0,1000000/0.086*SER_hh_tes_in!Q18/SER_hh_num_in!Q18)</f>
        <v>48369.738763767935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7859.8598931132738</v>
      </c>
      <c r="D19" s="101">
        <f>IF(SER_hh_tes_in!D19=0,0,1000000/0.086*SER_hh_tes_in!D19/SER_hh_num_in!D19)</f>
        <v>7941.8760687635049</v>
      </c>
      <c r="E19" s="101">
        <f>IF(SER_hh_tes_in!E19=0,0,1000000/0.086*SER_hh_tes_in!E19/SER_hh_num_in!E19)</f>
        <v>8052.5282981928785</v>
      </c>
      <c r="F19" s="101">
        <f>IF(SER_hh_tes_in!F19=0,0,1000000/0.086*SER_hh_tes_in!F19/SER_hh_num_in!F19)</f>
        <v>8126.0790327769528</v>
      </c>
      <c r="G19" s="101">
        <f>IF(SER_hh_tes_in!G19=0,0,1000000/0.086*SER_hh_tes_in!G19/SER_hh_num_in!G19)</f>
        <v>7722.844140160787</v>
      </c>
      <c r="H19" s="101">
        <f>IF(SER_hh_tes_in!H19=0,0,1000000/0.086*SER_hh_tes_in!H19/SER_hh_num_in!H19)</f>
        <v>8760.2594134369501</v>
      </c>
      <c r="I19" s="101">
        <f>IF(SER_hh_tes_in!I19=0,0,1000000/0.086*SER_hh_tes_in!I19/SER_hh_num_in!I19)</f>
        <v>8340.7023037844301</v>
      </c>
      <c r="J19" s="101">
        <f>IF(SER_hh_tes_in!J19=0,0,1000000/0.086*SER_hh_tes_in!J19/SER_hh_num_in!J19)</f>
        <v>8251.2992070718119</v>
      </c>
      <c r="K19" s="101">
        <f>IF(SER_hh_tes_in!K19=0,0,1000000/0.086*SER_hh_tes_in!K19/SER_hh_num_in!K19)</f>
        <v>8345.3496655536437</v>
      </c>
      <c r="L19" s="101">
        <f>IF(SER_hh_tes_in!L19=0,0,1000000/0.086*SER_hh_tes_in!L19/SER_hh_num_in!L19)</f>
        <v>8732.9982546355859</v>
      </c>
      <c r="M19" s="101">
        <f>IF(SER_hh_tes_in!M19=0,0,1000000/0.086*SER_hh_tes_in!M19/SER_hh_num_in!M19)</f>
        <v>8730.0941072362366</v>
      </c>
      <c r="N19" s="101">
        <f>IF(SER_hh_tes_in!N19=0,0,1000000/0.086*SER_hh_tes_in!N19/SER_hh_num_in!N19)</f>
        <v>7452.6380480761081</v>
      </c>
      <c r="O19" s="101">
        <f>IF(SER_hh_tes_in!O19=0,0,1000000/0.086*SER_hh_tes_in!O19/SER_hh_num_in!O19)</f>
        <v>7653.0988462279493</v>
      </c>
      <c r="P19" s="101">
        <f>IF(SER_hh_tes_in!P19=0,0,1000000/0.086*SER_hh_tes_in!P19/SER_hh_num_in!P19)</f>
        <v>7756.8243980392635</v>
      </c>
      <c r="Q19" s="101">
        <f>IF(SER_hh_tes_in!Q19=0,0,1000000/0.086*SER_hh_tes_in!Q19/SER_hh_num_in!Q19)</f>
        <v>7853.7104471810699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7837.8410766092038</v>
      </c>
      <c r="D21" s="100">
        <f>IF(SER_hh_tes_in!D21=0,0,1000000/0.086*SER_hh_tes_in!D21/SER_hh_num_in!D21)</f>
        <v>7898.3291107224404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7955.9061122376006</v>
      </c>
      <c r="G21" s="100">
        <f>IF(SER_hh_tes_in!G21=0,0,1000000/0.086*SER_hh_tes_in!G21/SER_hh_num_in!G21)</f>
        <v>7038.6329805477144</v>
      </c>
      <c r="H21" s="100">
        <f>IF(SER_hh_tes_in!H21=0,0,1000000/0.086*SER_hh_tes_in!H21/SER_hh_num_in!H21)</f>
        <v>9911.8643167420541</v>
      </c>
      <c r="I21" s="100">
        <f>IF(SER_hh_tes_in!I21=0,0,1000000/0.086*SER_hh_tes_in!I21/SER_hh_num_in!I21)</f>
        <v>8706.9042755924711</v>
      </c>
      <c r="J21" s="100">
        <f>IF(SER_hh_tes_in!J21=0,0,1000000/0.086*SER_hh_tes_in!J21/SER_hh_num_in!J21)</f>
        <v>8480.7401806356083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9134.9917771958371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0</v>
      </c>
      <c r="D22" s="100">
        <f>IF(SER_hh_tes_in!D22=0,0,1000000/0.086*SER_hh_tes_in!D22/SER_hh_num_in!D22)</f>
        <v>0</v>
      </c>
      <c r="E22" s="100">
        <f>IF(SER_hh_tes_in!E22=0,0,1000000/0.086*SER_hh_tes_in!E22/SER_hh_num_in!E22)</f>
        <v>0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0</v>
      </c>
      <c r="K22" s="100">
        <f>IF(SER_hh_tes_in!K22=0,0,1000000/0.086*SER_hh_tes_in!K22/SER_hh_num_in!K22)</f>
        <v>0</v>
      </c>
      <c r="L22" s="100">
        <f>IF(SER_hh_tes_in!L22=0,0,1000000/0.086*SER_hh_tes_in!L22/SER_hh_num_in!L22)</f>
        <v>0</v>
      </c>
      <c r="M22" s="100">
        <f>IF(SER_hh_tes_in!M22=0,0,1000000/0.086*SER_hh_tes_in!M22/SER_hh_num_in!M22)</f>
        <v>0</v>
      </c>
      <c r="N22" s="100">
        <f>IF(SER_hh_tes_in!N22=0,0,1000000/0.086*SER_hh_tes_in!N22/SER_hh_num_in!N22)</f>
        <v>0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0</v>
      </c>
      <c r="Q22" s="100">
        <f>IF(SER_hh_tes_in!Q22=0,0,1000000/0.086*SER_hh_tes_in!Q22/SER_hh_num_in!Q22)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0</v>
      </c>
      <c r="D23" s="100">
        <f>IF(SER_hh_tes_in!D23=0,0,1000000/0.086*SER_hh_tes_in!D23/SER_hh_num_in!D23)</f>
        <v>0</v>
      </c>
      <c r="E23" s="100">
        <f>IF(SER_hh_tes_in!E23=0,0,1000000/0.086*SER_hh_tes_in!E23/SER_hh_num_in!E23)</f>
        <v>0</v>
      </c>
      <c r="F23" s="100">
        <f>IF(SER_hh_tes_in!F23=0,0,1000000/0.086*SER_hh_tes_in!F23/SER_hh_num_in!F23)</f>
        <v>0</v>
      </c>
      <c r="G23" s="100">
        <f>IF(SER_hh_tes_in!G23=0,0,1000000/0.086*SER_hh_tes_in!G23/SER_hh_num_in!G23)</f>
        <v>0</v>
      </c>
      <c r="H23" s="100">
        <f>IF(SER_hh_tes_in!H23=0,0,1000000/0.086*SER_hh_tes_in!H23/SER_hh_num_in!H23)</f>
        <v>0</v>
      </c>
      <c r="I23" s="100">
        <f>IF(SER_hh_tes_in!I23=0,0,1000000/0.086*SER_hh_tes_in!I23/SER_hh_num_in!I23)</f>
        <v>0</v>
      </c>
      <c r="J23" s="100">
        <f>IF(SER_hh_tes_in!J23=0,0,1000000/0.086*SER_hh_tes_in!J23/SER_hh_num_in!J23)</f>
        <v>0</v>
      </c>
      <c r="K23" s="100">
        <f>IF(SER_hh_tes_in!K23=0,0,1000000/0.086*SER_hh_tes_in!K23/SER_hh_num_in!K23)</f>
        <v>0</v>
      </c>
      <c r="L23" s="100">
        <f>IF(SER_hh_tes_in!L23=0,0,1000000/0.086*SER_hh_tes_in!L23/SER_hh_num_in!L23)</f>
        <v>0</v>
      </c>
      <c r="M23" s="100">
        <f>IF(SER_hh_tes_in!M23=0,0,1000000/0.086*SER_hh_tes_in!M23/SER_hh_num_in!M23)</f>
        <v>0</v>
      </c>
      <c r="N23" s="100">
        <f>IF(SER_hh_tes_in!N23=0,0,1000000/0.086*SER_hh_tes_in!N23/SER_hh_num_in!N23)</f>
        <v>0</v>
      </c>
      <c r="O23" s="100">
        <f>IF(SER_hh_tes_in!O23=0,0,1000000/0.086*SER_hh_tes_in!O23/SER_hh_num_in!O23)</f>
        <v>0</v>
      </c>
      <c r="P23" s="100">
        <f>IF(SER_hh_tes_in!P23=0,0,1000000/0.086*SER_hh_tes_in!P23/SER_hh_num_in!P23)</f>
        <v>0</v>
      </c>
      <c r="Q23" s="100">
        <f>IF(SER_hh_tes_in!Q23=0,0,1000000/0.086*SER_hh_tes_in!Q23/SER_hh_num_in!Q23)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0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0</v>
      </c>
      <c r="G25" s="100">
        <f>IF(SER_hh_tes_in!G25=0,0,1000000/0.086*SER_hh_tes_in!G25/SER_hh_num_in!G25)</f>
        <v>0</v>
      </c>
      <c r="H25" s="100">
        <f>IF(SER_hh_tes_in!H25=0,0,1000000/0.086*SER_hh_tes_in!H25/SER_hh_num_in!H25)</f>
        <v>0</v>
      </c>
      <c r="I25" s="100">
        <f>IF(SER_hh_tes_in!I25=0,0,1000000/0.086*SER_hh_tes_in!I25/SER_hh_num_in!I25)</f>
        <v>0</v>
      </c>
      <c r="J25" s="100">
        <f>IF(SER_hh_tes_in!J25=0,0,1000000/0.086*SER_hh_tes_in!J25/SER_hh_num_in!J25)</f>
        <v>0</v>
      </c>
      <c r="K25" s="100">
        <f>IF(SER_hh_tes_in!K25=0,0,1000000/0.086*SER_hh_tes_in!K25/SER_hh_num_in!K25)</f>
        <v>0</v>
      </c>
      <c r="L25" s="100">
        <f>IF(SER_hh_tes_in!L25=0,0,1000000/0.086*SER_hh_tes_in!L25/SER_hh_num_in!L25)</f>
        <v>0</v>
      </c>
      <c r="M25" s="100">
        <f>IF(SER_hh_tes_in!M25=0,0,1000000/0.086*SER_hh_tes_in!M25/SER_hh_num_in!M25)</f>
        <v>6643.1387801648279</v>
      </c>
      <c r="N25" s="100">
        <f>IF(SER_hh_tes_in!N25=0,0,1000000/0.086*SER_hh_tes_in!N25/SER_hh_num_in!N25)</f>
        <v>6759.6690642021522</v>
      </c>
      <c r="O25" s="100">
        <f>IF(SER_hh_tes_in!O25=0,0,1000000/0.086*SER_hh_tes_in!O25/SER_hh_num_in!O25)</f>
        <v>0</v>
      </c>
      <c r="P25" s="100">
        <f>IF(SER_hh_tes_in!P25=0,0,1000000/0.086*SER_hh_tes_in!P25/SER_hh_num_in!P25)</f>
        <v>0</v>
      </c>
      <c r="Q25" s="100">
        <f>IF(SER_hh_tes_in!Q25=0,0,1000000/0.086*SER_hh_tes_in!Q25/SER_hh_num_in!Q25)</f>
        <v>6975.583397701439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7862.239627972388</v>
      </c>
      <c r="D26" s="22">
        <f>IF(SER_hh_tes_in!D26=0,0,1000000/0.086*SER_hh_tes_in!D26/SER_hh_num_in!D26)</f>
        <v>7946.0177168366918</v>
      </c>
      <c r="E26" s="22">
        <f>IF(SER_hh_tes_in!E26=0,0,1000000/0.086*SER_hh_tes_in!E26/SER_hh_num_in!E26)</f>
        <v>8052.5282981928785</v>
      </c>
      <c r="F26" s="22">
        <f>IF(SER_hh_tes_in!F26=0,0,1000000/0.086*SER_hh_tes_in!F26/SER_hh_num_in!F26)</f>
        <v>8127.59353214774</v>
      </c>
      <c r="G26" s="22">
        <f>IF(SER_hh_tes_in!G26=0,0,1000000/0.086*SER_hh_tes_in!G26/SER_hh_num_in!G26)</f>
        <v>8341.6059116238102</v>
      </c>
      <c r="H26" s="22">
        <f>IF(SER_hh_tes_in!H26=0,0,1000000/0.086*SER_hh_tes_in!H26/SER_hh_num_in!H26)</f>
        <v>7892.0896075665323</v>
      </c>
      <c r="I26" s="22">
        <f>IF(SER_hh_tes_in!I26=0,0,1000000/0.086*SER_hh_tes_in!I26/SER_hh_num_in!I26)</f>
        <v>8039.7193913472311</v>
      </c>
      <c r="J26" s="22">
        <f>IF(SER_hh_tes_in!J26=0,0,1000000/0.086*SER_hh_tes_in!J26/SER_hh_num_in!J26)</f>
        <v>8228.4022840951529</v>
      </c>
      <c r="K26" s="22">
        <f>IF(SER_hh_tes_in!K26=0,0,1000000/0.086*SER_hh_tes_in!K26/SER_hh_num_in!K26)</f>
        <v>8345.3496655536437</v>
      </c>
      <c r="L26" s="22">
        <f>IF(SER_hh_tes_in!L26=0,0,1000000/0.086*SER_hh_tes_in!L26/SER_hh_num_in!L26)</f>
        <v>8732.9982546355859</v>
      </c>
      <c r="M26" s="22">
        <f>IF(SER_hh_tes_in!M26=0,0,1000000/0.086*SER_hh_tes_in!M26/SER_hh_num_in!M26)</f>
        <v>8837.7039562835671</v>
      </c>
      <c r="N26" s="22">
        <f>IF(SER_hh_tes_in!N26=0,0,1000000/0.086*SER_hh_tes_in!N26/SER_hh_num_in!N26)</f>
        <v>7454.6831462353985</v>
      </c>
      <c r="O26" s="22">
        <f>IF(SER_hh_tes_in!O26=0,0,1000000/0.086*SER_hh_tes_in!O26/SER_hh_num_in!O26)</f>
        <v>7653.0988462279493</v>
      </c>
      <c r="P26" s="22">
        <f>IF(SER_hh_tes_in!P26=0,0,1000000/0.086*SER_hh_tes_in!P26/SER_hh_num_in!P26)</f>
        <v>7756.8243980392635</v>
      </c>
      <c r="Q26" s="22">
        <f>IF(SER_hh_tes_in!Q26=0,0,1000000/0.086*SER_hh_tes_in!Q26/SER_hh_num_in!Q26)</f>
        <v>7869.5171533210378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6815.8081931402767</v>
      </c>
      <c r="D29" s="101">
        <f>IF(SER_hh_tes_in!D29=0,0,1000000/0.086*SER_hh_tes_in!D29/SER_hh_num_in!D29)</f>
        <v>6963.8848147565959</v>
      </c>
      <c r="E29" s="101">
        <f>IF(SER_hh_tes_in!E29=0,0,1000000/0.086*SER_hh_tes_in!E29/SER_hh_num_in!E29)</f>
        <v>7069.4287408751898</v>
      </c>
      <c r="F29" s="101">
        <f>IF(SER_hh_tes_in!F29=0,0,1000000/0.086*SER_hh_tes_in!F29/SER_hh_num_in!F29)</f>
        <v>7184.8903129989867</v>
      </c>
      <c r="G29" s="101">
        <f>IF(SER_hh_tes_in!G29=0,0,1000000/0.086*SER_hh_tes_in!G29/SER_hh_num_in!G29)</f>
        <v>7239.5989884759319</v>
      </c>
      <c r="H29" s="101">
        <f>IF(SER_hh_tes_in!H29=0,0,1000000/0.086*SER_hh_tes_in!H29/SER_hh_num_in!H29)</f>
        <v>7269.3424764397887</v>
      </c>
      <c r="I29" s="101">
        <f>IF(SER_hh_tes_in!I29=0,0,1000000/0.086*SER_hh_tes_in!I29/SER_hh_num_in!I29)</f>
        <v>7254.9626431563693</v>
      </c>
      <c r="J29" s="101">
        <f>IF(SER_hh_tes_in!J29=0,0,1000000/0.086*SER_hh_tes_in!J29/SER_hh_num_in!J29)</f>
        <v>7509.9895773582102</v>
      </c>
      <c r="K29" s="101">
        <f>IF(SER_hh_tes_in!K29=0,0,1000000/0.086*SER_hh_tes_in!K29/SER_hh_num_in!K29)</f>
        <v>7187.1891507870214</v>
      </c>
      <c r="L29" s="101">
        <f>IF(SER_hh_tes_in!L29=0,0,1000000/0.086*SER_hh_tes_in!L29/SER_hh_num_in!L29)</f>
        <v>7159.4556132121943</v>
      </c>
      <c r="M29" s="101">
        <f>IF(SER_hh_tes_in!M29=0,0,1000000/0.086*SER_hh_tes_in!M29/SER_hh_num_in!M29)</f>
        <v>7471.4961983109224</v>
      </c>
      <c r="N29" s="101">
        <f>IF(SER_hh_tes_in!N29=0,0,1000000/0.086*SER_hh_tes_in!N29/SER_hh_num_in!N29)</f>
        <v>7388.8268410493556</v>
      </c>
      <c r="O29" s="101">
        <f>IF(SER_hh_tes_in!O29=0,0,1000000/0.086*SER_hh_tes_in!O29/SER_hh_num_in!O29)</f>
        <v>7440.3256901718587</v>
      </c>
      <c r="P29" s="101">
        <f>IF(SER_hh_tes_in!P29=0,0,1000000/0.086*SER_hh_tes_in!P29/SER_hh_num_in!P29)</f>
        <v>7280.2109946239525</v>
      </c>
      <c r="Q29" s="101">
        <f>IF(SER_hh_tes_in!Q29=0,0,1000000/0.086*SER_hh_tes_in!Q29/SER_hh_num_in!Q29)</f>
        <v>7148.9644276551508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6601.9468432197546</v>
      </c>
      <c r="D30" s="100">
        <f>IF(SER_hh_tes_in!D30=0,0,1000000/0.086*SER_hh_tes_in!D30/SER_hh_num_in!D30)</f>
        <v>7290.8277320283887</v>
      </c>
      <c r="E30" s="100">
        <f>IF(SER_hh_tes_in!E30=0,0,1000000/0.086*SER_hh_tes_in!E30/SER_hh_num_in!E30)</f>
        <v>7079.5255236947996</v>
      </c>
      <c r="F30" s="100">
        <f>IF(SER_hh_tes_in!F30=0,0,1000000/0.086*SER_hh_tes_in!F30/SER_hh_num_in!F30)</f>
        <v>6719.3557421375745</v>
      </c>
      <c r="G30" s="100">
        <f>IF(SER_hh_tes_in!G30=0,0,1000000/0.086*SER_hh_tes_in!G30/SER_hh_num_in!G30)</f>
        <v>7421.4814549328412</v>
      </c>
      <c r="H30" s="100">
        <f>IF(SER_hh_tes_in!H30=0,0,1000000/0.086*SER_hh_tes_in!H30/SER_hh_num_in!H30)</f>
        <v>7440.0011695307403</v>
      </c>
      <c r="I30" s="100">
        <f>IF(SER_hh_tes_in!I30=0,0,1000000/0.086*SER_hh_tes_in!I30/SER_hh_num_in!I30)</f>
        <v>7552.4640726430262</v>
      </c>
      <c r="J30" s="100">
        <f>IF(SER_hh_tes_in!J30=0,0,1000000/0.086*SER_hh_tes_in!J30/SER_hh_num_in!J30)</f>
        <v>7514.3974895000974</v>
      </c>
      <c r="K30" s="100">
        <f>IF(SER_hh_tes_in!K30=0,0,1000000/0.086*SER_hh_tes_in!K30/SER_hh_num_in!K30)</f>
        <v>7504.3599594174975</v>
      </c>
      <c r="L30" s="100">
        <f>IF(SER_hh_tes_in!L30=0,0,1000000/0.086*SER_hh_tes_in!L30/SER_hh_num_in!L30)</f>
        <v>7620.7749926801844</v>
      </c>
      <c r="M30" s="100">
        <f>IF(SER_hh_tes_in!M30=0,0,1000000/0.086*SER_hh_tes_in!M30/SER_hh_num_in!M30)</f>
        <v>7890.9833969244401</v>
      </c>
      <c r="N30" s="100">
        <f>IF(SER_hh_tes_in!N30=0,0,1000000/0.086*SER_hh_tes_in!N30/SER_hh_num_in!N30)</f>
        <v>7326.689729345052</v>
      </c>
      <c r="O30" s="100">
        <f>IF(SER_hh_tes_in!O30=0,0,1000000/0.086*SER_hh_tes_in!O30/SER_hh_num_in!O30)</f>
        <v>7612.9554036603868</v>
      </c>
      <c r="P30" s="100">
        <f>IF(SER_hh_tes_in!P30=0,0,1000000/0.086*SER_hh_tes_in!P30/SER_hh_num_in!P30)</f>
        <v>7572.9081258758306</v>
      </c>
      <c r="Q30" s="100">
        <f>IF(SER_hh_tes_in!Q30=0,0,1000000/0.086*SER_hh_tes_in!Q30/SER_hh_num_in!Q30)</f>
        <v>7582.2516952777987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0</v>
      </c>
      <c r="D31" s="100">
        <f>IF(SER_hh_tes_in!D31=0,0,1000000/0.086*SER_hh_tes_in!D31/SER_hh_num_in!D31)</f>
        <v>0</v>
      </c>
      <c r="E31" s="100">
        <f>IF(SER_hh_tes_in!E31=0,0,1000000/0.086*SER_hh_tes_in!E31/SER_hh_num_in!E31)</f>
        <v>0</v>
      </c>
      <c r="F31" s="100">
        <f>IF(SER_hh_tes_in!F31=0,0,1000000/0.086*SER_hh_tes_in!F31/SER_hh_num_in!F31)</f>
        <v>0</v>
      </c>
      <c r="G31" s="100">
        <f>IF(SER_hh_tes_in!G31=0,0,1000000/0.086*SER_hh_tes_in!G31/SER_hh_num_in!G31)</f>
        <v>0</v>
      </c>
      <c r="H31" s="100">
        <f>IF(SER_hh_tes_in!H31=0,0,1000000/0.086*SER_hh_tes_in!H31/SER_hh_num_in!H31)</f>
        <v>0</v>
      </c>
      <c r="I31" s="100">
        <f>IF(SER_hh_tes_in!I31=0,0,1000000/0.086*SER_hh_tes_in!I31/SER_hh_num_in!I31)</f>
        <v>0</v>
      </c>
      <c r="J31" s="100">
        <f>IF(SER_hh_tes_in!J31=0,0,1000000/0.086*SER_hh_tes_in!J31/SER_hh_num_in!J31)</f>
        <v>0</v>
      </c>
      <c r="K31" s="100">
        <f>IF(SER_hh_tes_in!K31=0,0,1000000/0.086*SER_hh_tes_in!K31/SER_hh_num_in!K31)</f>
        <v>0</v>
      </c>
      <c r="L31" s="100">
        <f>IF(SER_hh_tes_in!L31=0,0,1000000/0.086*SER_hh_tes_in!L31/SER_hh_num_in!L31)</f>
        <v>0</v>
      </c>
      <c r="M31" s="100">
        <f>IF(SER_hh_tes_in!M31=0,0,1000000/0.086*SER_hh_tes_in!M31/SER_hh_num_in!M31)</f>
        <v>0</v>
      </c>
      <c r="N31" s="100">
        <f>IF(SER_hh_tes_in!N31=0,0,1000000/0.086*SER_hh_tes_in!N31/SER_hh_num_in!N31)</f>
        <v>0</v>
      </c>
      <c r="O31" s="100">
        <f>IF(SER_hh_tes_in!O31=0,0,1000000/0.086*SER_hh_tes_in!O31/SER_hh_num_in!O31)</f>
        <v>0</v>
      </c>
      <c r="P31" s="100">
        <f>IF(SER_hh_tes_in!P31=0,0,1000000/0.086*SER_hh_tes_in!P31/SER_hh_num_in!P31)</f>
        <v>0</v>
      </c>
      <c r="Q31" s="100">
        <f>IF(SER_hh_tes_in!Q31=0,0,1000000/0.086*SER_hh_tes_in!Q31/SER_hh_num_in!Q31)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6838.5435413804562</v>
      </c>
      <c r="D33" s="18">
        <f>IF(SER_hh_tes_in!D33=0,0,1000000/0.086*SER_hh_tes_in!D33/SER_hh_num_in!D33)</f>
        <v>6795.9004520038479</v>
      </c>
      <c r="E33" s="18">
        <f>IF(SER_hh_tes_in!E33=0,0,1000000/0.086*SER_hh_tes_in!E33/SER_hh_num_in!E33)</f>
        <v>7067.8188554714652</v>
      </c>
      <c r="F33" s="18">
        <f>IF(SER_hh_tes_in!F33=0,0,1000000/0.086*SER_hh_tes_in!F33/SER_hh_num_in!F33)</f>
        <v>7272.1697546572477</v>
      </c>
      <c r="G33" s="18">
        <f>IF(SER_hh_tes_in!G33=0,0,1000000/0.086*SER_hh_tes_in!G33/SER_hh_num_in!G33)</f>
        <v>7195.0756423306593</v>
      </c>
      <c r="H33" s="18">
        <f>IF(SER_hh_tes_in!H33=0,0,1000000/0.086*SER_hh_tes_in!H33/SER_hh_num_in!H33)</f>
        <v>7086.375418943946</v>
      </c>
      <c r="I33" s="18">
        <f>IF(SER_hh_tes_in!I33=0,0,1000000/0.086*SER_hh_tes_in!I33/SER_hh_num_in!I33)</f>
        <v>7205.7131286514077</v>
      </c>
      <c r="J33" s="18">
        <f>IF(SER_hh_tes_in!J33=0,0,1000000/0.086*SER_hh_tes_in!J33/SER_hh_num_in!J33)</f>
        <v>6965.8790446038211</v>
      </c>
      <c r="K33" s="18">
        <f>IF(SER_hh_tes_in!K33=0,0,1000000/0.086*SER_hh_tes_in!K33/SER_hh_num_in!K33)</f>
        <v>6970.3242145961085</v>
      </c>
      <c r="L33" s="18">
        <f>IF(SER_hh_tes_in!L33=0,0,1000000/0.086*SER_hh_tes_in!L33/SER_hh_num_in!L33)</f>
        <v>7093.5030935331088</v>
      </c>
      <c r="M33" s="18">
        <f>IF(SER_hh_tes_in!M33=0,0,1000000/0.086*SER_hh_tes_in!M33/SER_hh_num_in!M33)</f>
        <v>6870.638298826877</v>
      </c>
      <c r="N33" s="18">
        <f>IF(SER_hh_tes_in!N33=0,0,1000000/0.086*SER_hh_tes_in!N33/SER_hh_num_in!N33)</f>
        <v>7404.4553350250253</v>
      </c>
      <c r="O33" s="18">
        <f>IF(SER_hh_tes_in!O33=0,0,1000000/0.086*SER_hh_tes_in!O33/SER_hh_num_in!O33)</f>
        <v>7013.803758637715</v>
      </c>
      <c r="P33" s="18">
        <f>IF(SER_hh_tes_in!P33=0,0,1000000/0.086*SER_hh_tes_in!P33/SER_hh_num_in!P33)</f>
        <v>7101.4388668687279</v>
      </c>
      <c r="Q33" s="18">
        <f>IF(SER_hh_tes_in!Q33=0,0,1000000/0.086*SER_hh_tes_in!Q33/SER_hh_num_in!Q33)</f>
        <v>7104.0924974491654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4034.1998202276327</v>
      </c>
      <c r="D3" s="106">
        <f>IF(SER_hh_emi_in!D3=0,0,1000000*SER_hh_emi_in!D3/SER_hh_num_in!D3)</f>
        <v>5734.8826143043061</v>
      </c>
      <c r="E3" s="106">
        <f>IF(SER_hh_emi_in!E3=0,0,1000000*SER_hh_emi_in!E3/SER_hh_num_in!E3)</f>
        <v>6592.5791554673942</v>
      </c>
      <c r="F3" s="106">
        <f>IF(SER_hh_emi_in!F3=0,0,1000000*SER_hh_emi_in!F3/SER_hh_num_in!F3)</f>
        <v>9469.870827896224</v>
      </c>
      <c r="G3" s="106">
        <f>IF(SER_hh_emi_in!G3=0,0,1000000*SER_hh_emi_in!G3/SER_hh_num_in!G3)</f>
        <v>2941.0298787371062</v>
      </c>
      <c r="H3" s="106">
        <f>IF(SER_hh_emi_in!H3=0,0,1000000*SER_hh_emi_in!H3/SER_hh_num_in!H3)</f>
        <v>7803.1935292169519</v>
      </c>
      <c r="I3" s="106">
        <f>IF(SER_hh_emi_in!I3=0,0,1000000*SER_hh_emi_in!I3/SER_hh_num_in!I3)</f>
        <v>5097.3992803132842</v>
      </c>
      <c r="J3" s="106">
        <f>IF(SER_hh_emi_in!J3=0,0,1000000*SER_hh_emi_in!J3/SER_hh_num_in!J3)</f>
        <v>4404.6027738815401</v>
      </c>
      <c r="K3" s="106">
        <f>IF(SER_hh_emi_in!K3=0,0,1000000*SER_hh_emi_in!K3/SER_hh_num_in!K3)</f>
        <v>2304.7442735590612</v>
      </c>
      <c r="L3" s="106">
        <f>IF(SER_hh_emi_in!L3=0,0,1000000*SER_hh_emi_in!L3/SER_hh_num_in!L3)</f>
        <v>10774.476795331313</v>
      </c>
      <c r="M3" s="106">
        <f>IF(SER_hh_emi_in!M3=0,0,1000000*SER_hh_emi_in!M3/SER_hh_num_in!M3)</f>
        <v>2247.1476823611074</v>
      </c>
      <c r="N3" s="106">
        <f>IF(SER_hh_emi_in!N3=0,0,1000000*SER_hh_emi_in!N3/SER_hh_num_in!N3)</f>
        <v>688.24471861826783</v>
      </c>
      <c r="O3" s="106">
        <f>IF(SER_hh_emi_in!O3=0,0,1000000*SER_hh_emi_in!O3/SER_hh_num_in!O3)</f>
        <v>15916.685233945931</v>
      </c>
      <c r="P3" s="106">
        <f>IF(SER_hh_emi_in!P3=0,0,1000000*SER_hh_emi_in!P3/SER_hh_num_in!P3)</f>
        <v>11255.906570721754</v>
      </c>
      <c r="Q3" s="106">
        <f>IF(SER_hh_emi_in!Q3=0,0,1000000*SER_hh_emi_in!Q3/SER_hh_num_in!Q3)</f>
        <v>8147.3001817772438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3350.1136147583024</v>
      </c>
      <c r="D4" s="101">
        <f>IF(SER_hh_emi_in!D4=0,0,1000000*SER_hh_emi_in!D4/SER_hh_num_in!D4)</f>
        <v>4175.3906624913998</v>
      </c>
      <c r="E4" s="101">
        <f>IF(SER_hh_emi_in!E4=0,0,1000000*SER_hh_emi_in!E4/SER_hh_num_in!E4)</f>
        <v>6109.8774523942857</v>
      </c>
      <c r="F4" s="101">
        <f>IF(SER_hh_emi_in!F4=0,0,1000000*SER_hh_emi_in!F4/SER_hh_num_in!F4)</f>
        <v>8913.9485635801175</v>
      </c>
      <c r="G4" s="101">
        <f>IF(SER_hh_emi_in!G4=0,0,1000000*SER_hh_emi_in!G4/SER_hh_num_in!G4)</f>
        <v>681.63356333576553</v>
      </c>
      <c r="H4" s="101">
        <f>IF(SER_hh_emi_in!H4=0,0,1000000*SER_hh_emi_in!H4/SER_hh_num_in!H4)</f>
        <v>3981.6181089023426</v>
      </c>
      <c r="I4" s="101">
        <f>IF(SER_hh_emi_in!I4=0,0,1000000*SER_hh_emi_in!I4/SER_hh_num_in!I4)</f>
        <v>2796.1523890919152</v>
      </c>
      <c r="J4" s="101">
        <f>IF(SER_hh_emi_in!J4=0,0,1000000*SER_hh_emi_in!J4/SER_hh_num_in!J4)</f>
        <v>510.94265124670352</v>
      </c>
      <c r="K4" s="101">
        <f>IF(SER_hh_emi_in!K4=0,0,1000000*SER_hh_emi_in!K4/SER_hh_num_in!K4)</f>
        <v>860.0971780554064</v>
      </c>
      <c r="L4" s="101">
        <f>IF(SER_hh_emi_in!L4=0,0,1000000*SER_hh_emi_in!L4/SER_hh_num_in!L4)</f>
        <v>10326.42989803801</v>
      </c>
      <c r="M4" s="101">
        <f>IF(SER_hh_emi_in!M4=0,0,1000000*SER_hh_emi_in!M4/SER_hh_num_in!M4)</f>
        <v>0</v>
      </c>
      <c r="N4" s="101">
        <f>IF(SER_hh_emi_in!N4=0,0,1000000*SER_hh_emi_in!N4/SER_hh_num_in!N4)</f>
        <v>0</v>
      </c>
      <c r="O4" s="101">
        <f>IF(SER_hh_emi_in!O4=0,0,1000000*SER_hh_emi_in!O4/SER_hh_num_in!O4)</f>
        <v>13386.349826948202</v>
      </c>
      <c r="P4" s="101">
        <f>IF(SER_hh_emi_in!P4=0,0,1000000*SER_hh_emi_in!P4/SER_hh_num_in!P4)</f>
        <v>9915.6670334430673</v>
      </c>
      <c r="Q4" s="101">
        <f>IF(SER_hh_emi_in!Q4=0,0,1000000*SER_hh_emi_in!Q4/SER_hh_num_in!Q4)</f>
        <v>7815.2798327203809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7119.4664400746697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9905.7498708371495</v>
      </c>
      <c r="G6" s="100">
        <f>IF(SER_hh_emi_in!G6=0,0,1000000*SER_hh_emi_in!G6/SER_hh_num_in!G6)</f>
        <v>6703.3244074174509</v>
      </c>
      <c r="H6" s="100">
        <f>IF(SER_hh_emi_in!H6=0,0,1000000*SER_hh_emi_in!H6/SER_hh_num_in!H6)</f>
        <v>3850.3263695517035</v>
      </c>
      <c r="I6" s="100">
        <f>IF(SER_hh_emi_in!I6=0,0,1000000*SER_hh_emi_in!I6/SER_hh_num_in!I6)</f>
        <v>3258.1596470413429</v>
      </c>
      <c r="J6" s="100">
        <f>IF(SER_hh_emi_in!J6=0,0,1000000*SER_hh_emi_in!J6/SER_hh_num_in!J6)</f>
        <v>1711.4641554097304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8261.6035980294564</v>
      </c>
      <c r="D7" s="100">
        <f>IF(SER_hh_emi_in!D7=0,0,1000000*SER_hh_emi_in!D7/SER_hh_num_in!D7)</f>
        <v>9520.3326035652044</v>
      </c>
      <c r="E7" s="100">
        <f>IF(SER_hh_emi_in!E7=0,0,1000000*SER_hh_emi_in!E7/SER_hh_num_in!E7)</f>
        <v>11429.682556991689</v>
      </c>
      <c r="F7" s="100">
        <f>IF(SER_hh_emi_in!F7=0,0,1000000*SER_hh_emi_in!F7/SER_hh_num_in!F7)</f>
        <v>12096.338284399329</v>
      </c>
      <c r="G7" s="100">
        <f>IF(SER_hh_emi_in!G7=0,0,1000000*SER_hh_emi_in!G7/SER_hh_num_in!G7)</f>
        <v>0</v>
      </c>
      <c r="H7" s="100">
        <f>IF(SER_hh_emi_in!H7=0,0,1000000*SER_hh_emi_in!H7/SER_hh_num_in!H7)</f>
        <v>4458.1950070086541</v>
      </c>
      <c r="I7" s="100">
        <f>IF(SER_hh_emi_in!I7=0,0,1000000*SER_hh_emi_in!I7/SER_hh_num_in!I7)</f>
        <v>4009.9190767125378</v>
      </c>
      <c r="J7" s="100">
        <f>IF(SER_hh_emi_in!J7=0,0,1000000*SER_hh_emi_in!J7/SER_hh_num_in!J7)</f>
        <v>1886.0788260141171</v>
      </c>
      <c r="K7" s="100">
        <f>IF(SER_hh_emi_in!K7=0,0,1000000*SER_hh_emi_in!K7/SER_hh_num_in!K7)</f>
        <v>881.37813439938293</v>
      </c>
      <c r="L7" s="100">
        <f>IF(SER_hh_emi_in!L7=0,0,1000000*SER_hh_emi_in!L7/SER_hh_num_in!L7)</f>
        <v>10839.300214450939</v>
      </c>
      <c r="M7" s="100">
        <f>IF(SER_hh_emi_in!M7=0,0,1000000*SER_hh_emi_in!M7/SER_hh_num_in!M7)</f>
        <v>0</v>
      </c>
      <c r="N7" s="100">
        <f>IF(SER_hh_emi_in!N7=0,0,1000000*SER_hh_emi_in!N7/SER_hh_num_in!N7)</f>
        <v>0</v>
      </c>
      <c r="O7" s="100">
        <f>IF(SER_hh_emi_in!O7=0,0,1000000*SER_hh_emi_in!O7/SER_hh_num_in!O7)</f>
        <v>13964.535460364543</v>
      </c>
      <c r="P7" s="100">
        <f>IF(SER_hh_emi_in!P7=0,0,1000000*SER_hh_emi_in!P7/SER_hh_num_in!P7)</f>
        <v>16538.553383731964</v>
      </c>
      <c r="Q7" s="100">
        <f>IF(SER_hh_emi_in!Q7=0,0,1000000*SER_hh_emi_in!Q7/SER_hh_num_in!Q7)</f>
        <v>17593.289345361249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0</v>
      </c>
      <c r="D9" s="100">
        <f>IF(SER_hh_emi_in!D9=0,0,1000000*SER_hh_emi_in!D9/SER_hh_num_in!D9)</f>
        <v>0</v>
      </c>
      <c r="E9" s="100">
        <f>IF(SER_hh_emi_in!E9=0,0,1000000*SER_hh_emi_in!E9/SER_hh_num_in!E9)</f>
        <v>0</v>
      </c>
      <c r="F9" s="100">
        <f>IF(SER_hh_emi_in!F9=0,0,1000000*SER_hh_emi_in!F9/SER_hh_num_in!F9)</f>
        <v>0</v>
      </c>
      <c r="G9" s="100">
        <f>IF(SER_hh_emi_in!G9=0,0,1000000*SER_hh_emi_in!G9/SER_hh_num_in!G9)</f>
        <v>0</v>
      </c>
      <c r="H9" s="100">
        <f>IF(SER_hh_emi_in!H9=0,0,1000000*SER_hh_emi_in!H9/SER_hh_num_in!H9)</f>
        <v>0</v>
      </c>
      <c r="I9" s="100">
        <f>IF(SER_hh_emi_in!I9=0,0,1000000*SER_hh_emi_in!I9/SER_hh_num_in!I9)</f>
        <v>0</v>
      </c>
      <c r="J9" s="100">
        <f>IF(SER_hh_emi_in!J9=0,0,1000000*SER_hh_emi_in!J9/SER_hh_num_in!J9)</f>
        <v>0</v>
      </c>
      <c r="K9" s="100">
        <f>IF(SER_hh_emi_in!K9=0,0,1000000*SER_hh_emi_in!K9/SER_hh_num_in!K9)</f>
        <v>0</v>
      </c>
      <c r="L9" s="100">
        <f>IF(SER_hh_emi_in!L9=0,0,1000000*SER_hh_emi_in!L9/SER_hh_num_in!L9)</f>
        <v>0</v>
      </c>
      <c r="M9" s="100">
        <f>IF(SER_hh_emi_in!M9=0,0,1000000*SER_hh_emi_in!M9/SER_hh_num_in!M9)</f>
        <v>0</v>
      </c>
      <c r="N9" s="100">
        <f>IF(SER_hh_emi_in!N9=0,0,1000000*SER_hh_emi_in!N9/SER_hh_num_in!N9)</f>
        <v>0</v>
      </c>
      <c r="O9" s="100">
        <f>IF(SER_hh_emi_in!O9=0,0,1000000*SER_hh_emi_in!O9/SER_hh_num_in!O9)</f>
        <v>0</v>
      </c>
      <c r="P9" s="100">
        <f>IF(SER_hh_emi_in!P9=0,0,1000000*SER_hh_emi_in!P9/SER_hh_num_in!P9)</f>
        <v>0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364.70881964531299</v>
      </c>
      <c r="D19" s="101">
        <f>IF(SER_hh_emi_in!D19=0,0,1000000*SER_hh_emi_in!D19/SER_hh_num_in!D19)</f>
        <v>324.7360317449635</v>
      </c>
      <c r="E19" s="101">
        <f>IF(SER_hh_emi_in!E19=0,0,1000000*SER_hh_emi_in!E19/SER_hh_num_in!E19)</f>
        <v>0</v>
      </c>
      <c r="F19" s="101">
        <f>IF(SER_hh_emi_in!F19=0,0,1000000*SER_hh_emi_in!F19/SER_hh_num_in!F19)</f>
        <v>32.844832594453351</v>
      </c>
      <c r="G19" s="101">
        <f>IF(SER_hh_emi_in!G19=0,0,1000000*SER_hh_emi_in!G19/SER_hh_num_in!G19)</f>
        <v>1546.4198569203136</v>
      </c>
      <c r="H19" s="101">
        <f>IF(SER_hh_emi_in!H19=0,0,1000000*SER_hh_emi_in!H19/SER_hh_num_in!H19)</f>
        <v>1955.5723249535727</v>
      </c>
      <c r="I19" s="101">
        <f>IF(SER_hh_emi_in!I19=0,0,1000000*SER_hh_emi_in!I19/SER_hh_num_in!I19)</f>
        <v>1786.1280181287229</v>
      </c>
      <c r="J19" s="101">
        <f>IF(SER_hh_emi_in!J19=0,0,1000000*SER_hh_emi_in!J19/SER_hh_num_in!J19)</f>
        <v>346.59197001893443</v>
      </c>
      <c r="K19" s="101">
        <f>IF(SER_hh_emi_in!K19=0,0,1000000*SER_hh_emi_in!K19/SER_hh_num_in!K19)</f>
        <v>0</v>
      </c>
      <c r="L19" s="101">
        <f>IF(SER_hh_emi_in!L19=0,0,1000000*SER_hh_emi_in!L19/SER_hh_num_in!L19)</f>
        <v>0</v>
      </c>
      <c r="M19" s="101">
        <f>IF(SER_hh_emi_in!M19=0,0,1000000*SER_hh_emi_in!M19/SER_hh_num_in!M19)</f>
        <v>71.556589476025366</v>
      </c>
      <c r="N19" s="101">
        <f>IF(SER_hh_emi_in!N19=0,0,1000000*SER_hh_emi_in!N19/SER_hh_num_in!N19)</f>
        <v>0</v>
      </c>
      <c r="O19" s="101">
        <f>IF(SER_hh_emi_in!O19=0,0,1000000*SER_hh_emi_in!O19/SER_hh_num_in!O19)</f>
        <v>0</v>
      </c>
      <c r="P19" s="101">
        <f>IF(SER_hh_emi_in!P19=0,0,1000000*SER_hh_emi_in!P19/SER_hh_num_in!P19)</f>
        <v>0</v>
      </c>
      <c r="Q19" s="101">
        <f>IF(SER_hh_emi_in!Q19=0,0,1000000*SER_hh_emi_in!Q19/SER_hh_num_in!Q19)</f>
        <v>0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3739.2261724632122</v>
      </c>
      <c r="D21" s="100">
        <f>IF(SER_hh_emi_in!D21=0,0,1000000*SER_hh_emi_in!D21/SER_hh_num_in!D21)</f>
        <v>3739.1416255882586</v>
      </c>
      <c r="E21" s="100">
        <f>IF(SER_hh_emi_in!E21=0,0,1000000*SER_hh_emi_in!E21/SER_hh_num_in!E21)</f>
        <v>0</v>
      </c>
      <c r="F21" s="100">
        <f>IF(SER_hh_emi_in!F21=0,0,1000000*SER_hh_emi_in!F21/SER_hh_num_in!F21)</f>
        <v>3723.3720094504679</v>
      </c>
      <c r="G21" s="100">
        <f>IF(SER_hh_emi_in!G21=0,0,1000000*SER_hh_emi_in!G21/SER_hh_num_in!G21)</f>
        <v>3256.4119287484964</v>
      </c>
      <c r="H21" s="100">
        <f>IF(SER_hh_emi_in!H21=0,0,1000000*SER_hh_emi_in!H21/SER_hh_num_in!H21)</f>
        <v>4549.5886832239712</v>
      </c>
      <c r="I21" s="100">
        <f>IF(SER_hh_emi_in!I21=0,0,1000000*SER_hh_emi_in!I21/SER_hh_num_in!I21)</f>
        <v>3959.2866099035891</v>
      </c>
      <c r="J21" s="100">
        <f>IF(SER_hh_emi_in!J21=0,0,1000000*SER_hh_emi_in!J21/SER_hh_num_in!J21)</f>
        <v>3819.6524817564432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4057.4339290390544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0</v>
      </c>
      <c r="D22" s="100">
        <f>IF(SER_hh_emi_in!D22=0,0,1000000*SER_hh_emi_in!D22/SER_hh_num_in!D22)</f>
        <v>0</v>
      </c>
      <c r="E22" s="100">
        <f>IF(SER_hh_emi_in!E22=0,0,1000000*SER_hh_emi_in!E22/SER_hh_num_in!E22)</f>
        <v>0</v>
      </c>
      <c r="F22" s="100">
        <f>IF(SER_hh_emi_in!F22=0,0,1000000*SER_hh_emi_in!F22/SER_hh_num_in!F22)</f>
        <v>0</v>
      </c>
      <c r="G22" s="100">
        <f>IF(SER_hh_emi_in!G22=0,0,1000000*SER_hh_emi_in!G22/SER_hh_num_in!G22)</f>
        <v>0</v>
      </c>
      <c r="H22" s="100">
        <f>IF(SER_hh_emi_in!H22=0,0,1000000*SER_hh_emi_in!H22/SER_hh_num_in!H22)</f>
        <v>0</v>
      </c>
      <c r="I22" s="100">
        <f>IF(SER_hh_emi_in!I22=0,0,1000000*SER_hh_emi_in!I22/SER_hh_num_in!I22)</f>
        <v>0</v>
      </c>
      <c r="J22" s="100">
        <f>IF(SER_hh_emi_in!J22=0,0,1000000*SER_hh_emi_in!J22/SER_hh_num_in!J22)</f>
        <v>0</v>
      </c>
      <c r="K22" s="100">
        <f>IF(SER_hh_emi_in!K22=0,0,1000000*SER_hh_emi_in!K22/SER_hh_num_in!K22)</f>
        <v>0</v>
      </c>
      <c r="L22" s="100">
        <f>IF(SER_hh_emi_in!L22=0,0,1000000*SER_hh_emi_in!L22/SER_hh_num_in!L22)</f>
        <v>0</v>
      </c>
      <c r="M22" s="100">
        <f>IF(SER_hh_emi_in!M22=0,0,1000000*SER_hh_emi_in!M22/SER_hh_num_in!M22)</f>
        <v>0</v>
      </c>
      <c r="N22" s="100">
        <f>IF(SER_hh_emi_in!N22=0,0,1000000*SER_hh_emi_in!N22/SER_hh_num_in!N22)</f>
        <v>0</v>
      </c>
      <c r="O22" s="100">
        <f>IF(SER_hh_emi_in!O22=0,0,1000000*SER_hh_emi_in!O22/SER_hh_num_in!O22)</f>
        <v>0</v>
      </c>
      <c r="P22" s="100">
        <f>IF(SER_hh_emi_in!P22=0,0,1000000*SER_hh_emi_in!P22/SER_hh_num_in!P22)</f>
        <v>0</v>
      </c>
      <c r="Q22" s="100">
        <f>IF(SER_hh_emi_in!Q22=0,0,1000000*SER_hh_emi_in!Q22/SER_hh_num_in!Q22)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0</v>
      </c>
      <c r="D23" s="100">
        <f>IF(SER_hh_emi_in!D23=0,0,1000000*SER_hh_emi_in!D23/SER_hh_num_in!D23)</f>
        <v>0</v>
      </c>
      <c r="E23" s="100">
        <f>IF(SER_hh_emi_in!E23=0,0,1000000*SER_hh_emi_in!E23/SER_hh_num_in!E23)</f>
        <v>0</v>
      </c>
      <c r="F23" s="100">
        <f>IF(SER_hh_emi_in!F23=0,0,1000000*SER_hh_emi_in!F23/SER_hh_num_in!F23)</f>
        <v>0</v>
      </c>
      <c r="G23" s="100">
        <f>IF(SER_hh_emi_in!G23=0,0,1000000*SER_hh_emi_in!G23/SER_hh_num_in!G23)</f>
        <v>0</v>
      </c>
      <c r="H23" s="100">
        <f>IF(SER_hh_emi_in!H23=0,0,1000000*SER_hh_emi_in!H23/SER_hh_num_in!H23)</f>
        <v>0</v>
      </c>
      <c r="I23" s="100">
        <f>IF(SER_hh_emi_in!I23=0,0,1000000*SER_hh_emi_in!I23/SER_hh_num_in!I23)</f>
        <v>0</v>
      </c>
      <c r="J23" s="100">
        <f>IF(SER_hh_emi_in!J23=0,0,1000000*SER_hh_emi_in!J23/SER_hh_num_in!J23)</f>
        <v>0</v>
      </c>
      <c r="K23" s="100">
        <f>IF(SER_hh_emi_in!K23=0,0,1000000*SER_hh_emi_in!K23/SER_hh_num_in!K23)</f>
        <v>0</v>
      </c>
      <c r="L23" s="100">
        <f>IF(SER_hh_emi_in!L23=0,0,1000000*SER_hh_emi_in!L23/SER_hh_num_in!L23)</f>
        <v>0</v>
      </c>
      <c r="M23" s="100">
        <f>IF(SER_hh_emi_in!M23=0,0,1000000*SER_hh_emi_in!M23/SER_hh_num_in!M23)</f>
        <v>0</v>
      </c>
      <c r="N23" s="100">
        <f>IF(SER_hh_emi_in!N23=0,0,1000000*SER_hh_emi_in!N23/SER_hh_num_in!N23)</f>
        <v>0</v>
      </c>
      <c r="O23" s="100">
        <f>IF(SER_hh_emi_in!O23=0,0,1000000*SER_hh_emi_in!O23/SER_hh_num_in!O23)</f>
        <v>0</v>
      </c>
      <c r="P23" s="100">
        <f>IF(SER_hh_emi_in!P23=0,0,1000000*SER_hh_emi_in!P23/SER_hh_num_in!P23)</f>
        <v>0</v>
      </c>
      <c r="Q23" s="100">
        <f>IF(SER_hh_emi_in!Q23=0,0,1000000*SER_hh_emi_in!Q23/SER_hh_num_in!Q23)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319.37738582401744</v>
      </c>
      <c r="D29" s="101">
        <f>IF(SER_hh_emi_in!D29=0,0,1000000*SER_hh_emi_in!D29/SER_hh_num_in!D29)</f>
        <v>1234.7559200679434</v>
      </c>
      <c r="E29" s="101">
        <f>IF(SER_hh_emi_in!E29=0,0,1000000*SER_hh_emi_in!E29/SER_hh_num_in!E29)</f>
        <v>482.70170307310894</v>
      </c>
      <c r="F29" s="101">
        <f>IF(SER_hh_emi_in!F29=0,0,1000000*SER_hh_emi_in!F29/SER_hh_num_in!F29)</f>
        <v>523.07743172165192</v>
      </c>
      <c r="G29" s="101">
        <f>IF(SER_hh_emi_in!G29=0,0,1000000*SER_hh_emi_in!G29/SER_hh_num_in!G29)</f>
        <v>712.97645848102729</v>
      </c>
      <c r="H29" s="101">
        <f>IF(SER_hh_emi_in!H29=0,0,1000000*SER_hh_emi_in!H29/SER_hh_num_in!H29)</f>
        <v>1866.0030953610367</v>
      </c>
      <c r="I29" s="101">
        <f>IF(SER_hh_emi_in!I29=0,0,1000000*SER_hh_emi_in!I29/SER_hh_num_in!I29)</f>
        <v>515.11887309264614</v>
      </c>
      <c r="J29" s="101">
        <f>IF(SER_hh_emi_in!J29=0,0,1000000*SER_hh_emi_in!J29/SER_hh_num_in!J29)</f>
        <v>3547.0681526159033</v>
      </c>
      <c r="K29" s="101">
        <f>IF(SER_hh_emi_in!K29=0,0,1000000*SER_hh_emi_in!K29/SER_hh_num_in!K29)</f>
        <v>1444.6470955036548</v>
      </c>
      <c r="L29" s="101">
        <f>IF(SER_hh_emi_in!L29=0,0,1000000*SER_hh_emi_in!L29/SER_hh_num_in!L29)</f>
        <v>448.04689729330414</v>
      </c>
      <c r="M29" s="101">
        <f>IF(SER_hh_emi_in!M29=0,0,1000000*SER_hh_emi_in!M29/SER_hh_num_in!M29)</f>
        <v>2175.5910928850822</v>
      </c>
      <c r="N29" s="101">
        <f>IF(SER_hh_emi_in!N29=0,0,1000000*SER_hh_emi_in!N29/SER_hh_num_in!N29)</f>
        <v>688.2447186182676</v>
      </c>
      <c r="O29" s="101">
        <f>IF(SER_hh_emi_in!O29=0,0,1000000*SER_hh_emi_in!O29/SER_hh_num_in!O29)</f>
        <v>2530.3354069977304</v>
      </c>
      <c r="P29" s="101">
        <f>IF(SER_hh_emi_in!P29=0,0,1000000*SER_hh_emi_in!P29/SER_hh_num_in!P29)</f>
        <v>1340.2395372786902</v>
      </c>
      <c r="Q29" s="101">
        <f>IF(SER_hh_emi_in!Q29=0,0,1000000*SER_hh_emi_in!Q29/SER_hh_num_in!Q29)</f>
        <v>332.02034905686253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3323.618981107968</v>
      </c>
      <c r="D30" s="100">
        <f>IF(SER_hh_emi_in!D30=0,0,1000000*SER_hh_emi_in!D30/SER_hh_num_in!D30)</f>
        <v>3637.924262706003</v>
      </c>
      <c r="E30" s="100">
        <f>IF(SER_hh_emi_in!E30=0,0,1000000*SER_hh_emi_in!E30/SER_hh_num_in!E30)</f>
        <v>3510.081323579599</v>
      </c>
      <c r="F30" s="100">
        <f>IF(SER_hh_emi_in!F30=0,0,1000000*SER_hh_emi_in!F30/SER_hh_num_in!F30)</f>
        <v>3313.0887227800854</v>
      </c>
      <c r="G30" s="100">
        <f>IF(SER_hh_emi_in!G30=0,0,1000000*SER_hh_emi_in!G30/SER_hh_num_in!G30)</f>
        <v>3625.5589128887168</v>
      </c>
      <c r="H30" s="100">
        <f>IF(SER_hh_emi_in!H30=0,0,1000000*SER_hh_emi_in!H30/SER_hh_num_in!H30)</f>
        <v>3606.4784241792677</v>
      </c>
      <c r="I30" s="100">
        <f>IF(SER_hh_emi_in!I30=0,0,1000000*SER_hh_emi_in!I30/SER_hh_num_in!I30)</f>
        <v>3626.7962701395518</v>
      </c>
      <c r="J30" s="100">
        <f>IF(SER_hh_emi_in!J30=0,0,1000000*SER_hh_emi_in!J30/SER_hh_num_in!J30)</f>
        <v>3575.8034257576874</v>
      </c>
      <c r="K30" s="100">
        <f>IF(SER_hh_emi_in!K30=0,0,1000000*SER_hh_emi_in!K30/SER_hh_num_in!K30)</f>
        <v>3557.4823722179967</v>
      </c>
      <c r="L30" s="100">
        <f>IF(SER_hh_emi_in!L30=0,0,1000000*SER_hh_emi_in!L30/SER_hh_num_in!L30)</f>
        <v>3582.009293842214</v>
      </c>
      <c r="M30" s="100">
        <f>IF(SER_hh_emi_in!M30=0,0,1000000*SER_hh_emi_in!M30/SER_hh_num_in!M30)</f>
        <v>3694.4737000149162</v>
      </c>
      <c r="N30" s="100">
        <f>IF(SER_hh_emi_in!N30=0,0,1000000*SER_hh_emi_in!N30/SER_hh_num_in!N30)</f>
        <v>3424.6273174314692</v>
      </c>
      <c r="O30" s="100">
        <f>IF(SER_hh_emi_in!O30=0,0,1000000*SER_hh_emi_in!O30/SER_hh_num_in!O30)</f>
        <v>3554.4587733360977</v>
      </c>
      <c r="P30" s="100">
        <f>IF(SER_hh_emi_in!P30=0,0,1000000*SER_hh_emi_in!P30/SER_hh_num_in!P30)</f>
        <v>3534.565200219472</v>
      </c>
      <c r="Q30" s="100">
        <f>IF(SER_hh_emi_in!Q30=0,0,1000000*SER_hh_emi_in!Q30/SER_hh_num_in!Q30)</f>
        <v>3538.0377674646766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0</v>
      </c>
      <c r="D31" s="100">
        <f>IF(SER_hh_emi_in!D31=0,0,1000000*SER_hh_emi_in!D31/SER_hh_num_in!D31)</f>
        <v>0</v>
      </c>
      <c r="E31" s="100">
        <f>IF(SER_hh_emi_in!E31=0,0,1000000*SER_hh_emi_in!E31/SER_hh_num_in!E31)</f>
        <v>0</v>
      </c>
      <c r="F31" s="100">
        <f>IF(SER_hh_emi_in!F31=0,0,1000000*SER_hh_emi_in!F31/SER_hh_num_in!F31)</f>
        <v>0</v>
      </c>
      <c r="G31" s="100">
        <f>IF(SER_hh_emi_in!G31=0,0,1000000*SER_hh_emi_in!G31/SER_hh_num_in!G31)</f>
        <v>0</v>
      </c>
      <c r="H31" s="100">
        <f>IF(SER_hh_emi_in!H31=0,0,1000000*SER_hh_emi_in!H31/SER_hh_num_in!H31)</f>
        <v>0</v>
      </c>
      <c r="I31" s="100">
        <f>IF(SER_hh_emi_in!I31=0,0,1000000*SER_hh_emi_in!I31/SER_hh_num_in!I31)</f>
        <v>0</v>
      </c>
      <c r="J31" s="100">
        <f>IF(SER_hh_emi_in!J31=0,0,1000000*SER_hh_emi_in!J31/SER_hh_num_in!J31)</f>
        <v>0</v>
      </c>
      <c r="K31" s="100">
        <f>IF(SER_hh_emi_in!K31=0,0,1000000*SER_hh_emi_in!K31/SER_hh_num_in!K31)</f>
        <v>0</v>
      </c>
      <c r="L31" s="100">
        <f>IF(SER_hh_emi_in!L31=0,0,1000000*SER_hh_emi_in!L31/SER_hh_num_in!L31)</f>
        <v>0</v>
      </c>
      <c r="M31" s="100">
        <f>IF(SER_hh_emi_in!M31=0,0,1000000*SER_hh_emi_in!M31/SER_hh_num_in!M31)</f>
        <v>0</v>
      </c>
      <c r="N31" s="100">
        <f>IF(SER_hh_emi_in!N31=0,0,1000000*SER_hh_emi_in!N31/SER_hh_num_in!N31)</f>
        <v>0</v>
      </c>
      <c r="O31" s="100">
        <f>IF(SER_hh_emi_in!O31=0,0,1000000*SER_hh_emi_in!O31/SER_hh_num_in!O31)</f>
        <v>0</v>
      </c>
      <c r="P31" s="100">
        <f>IF(SER_hh_emi_in!P31=0,0,1000000*SER_hh_emi_in!P31/SER_hh_num_in!P31)</f>
        <v>0</v>
      </c>
      <c r="Q31" s="100">
        <f>IF(SER_hh_emi_in!Q31=0,0,1000000*SER_hh_emi_in!Q31/SER_hh_num_in!Q31)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172.12629783761201</v>
      </c>
      <c r="D3" s="106">
        <f>IF(SER_hh_fech_in!D3=0,0,SER_hh_fech_in!D3/SER_summary!D$27)</f>
        <v>184.95663959678723</v>
      </c>
      <c r="E3" s="106">
        <f>IF(SER_hh_fech_in!E3=0,0,SER_hh_fech_in!E3/SER_summary!E$27)</f>
        <v>187.19353916558836</v>
      </c>
      <c r="F3" s="106">
        <f>IF(SER_hh_fech_in!F3=0,0,SER_hh_fech_in!F3/SER_summary!F$27)</f>
        <v>189.52341436287992</v>
      </c>
      <c r="G3" s="106">
        <f>IF(SER_hh_fech_in!G3=0,0,SER_hh_fech_in!G3/SER_summary!G$27)</f>
        <v>172.96620930350215</v>
      </c>
      <c r="H3" s="106">
        <f>IF(SER_hh_fech_in!H3=0,0,SER_hh_fech_in!H3/SER_summary!H$27)</f>
        <v>140.38733476996438</v>
      </c>
      <c r="I3" s="106">
        <f>IF(SER_hh_fech_in!I3=0,0,SER_hh_fech_in!I3/SER_summary!I$27)</f>
        <v>122.92015883061531</v>
      </c>
      <c r="J3" s="106">
        <f>IF(SER_hh_fech_in!J3=0,0,SER_hh_fech_in!J3/SER_summary!J$27)</f>
        <v>124.1491260670102</v>
      </c>
      <c r="K3" s="106">
        <f>IF(SER_hh_fech_in!K3=0,0,SER_hh_fech_in!K3/SER_summary!K$27)</f>
        <v>97.160012883163844</v>
      </c>
      <c r="L3" s="106">
        <f>IF(SER_hh_fech_in!L3=0,0,SER_hh_fech_in!L3/SER_summary!L$27)</f>
        <v>165.80993608430177</v>
      </c>
      <c r="M3" s="106">
        <f>IF(SER_hh_fech_in!M3=0,0,SER_hh_fech_in!M3/SER_summary!M$27)</f>
        <v>178.6382870262139</v>
      </c>
      <c r="N3" s="106">
        <f>IF(SER_hh_fech_in!N3=0,0,SER_hh_fech_in!N3/SER_summary!N$27)</f>
        <v>180.81745797714012</v>
      </c>
      <c r="O3" s="106">
        <f>IF(SER_hh_fech_in!O3=0,0,SER_hh_fech_in!O3/SER_summary!O$27)</f>
        <v>185.71540473634428</v>
      </c>
      <c r="P3" s="106">
        <f>IF(SER_hh_fech_in!P3=0,0,SER_hh_fech_in!P3/SER_summary!P$27)</f>
        <v>204.33358859640705</v>
      </c>
      <c r="Q3" s="106">
        <f>IF(SER_hh_fech_in!Q3=0,0,SER_hh_fech_in!Q3/SER_summary!Q$27)</f>
        <v>208.76716455568567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77.280028655511842</v>
      </c>
      <c r="D4" s="101">
        <f>IF(SER_hh_fech_in!D4=0,0,SER_hh_fech_in!D4/SER_summary!D$27)</f>
        <v>84.998967586523534</v>
      </c>
      <c r="E4" s="101">
        <f>IF(SER_hh_fech_in!E4=0,0,SER_hh_fech_in!E4/SER_summary!E$27)</f>
        <v>103.92462732043585</v>
      </c>
      <c r="F4" s="101">
        <f>IF(SER_hh_fech_in!F4=0,0,SER_hh_fech_in!F4/SER_summary!F$27)</f>
        <v>102.13638297351429</v>
      </c>
      <c r="G4" s="101">
        <f>IF(SER_hh_fech_in!G4=0,0,SER_hh_fech_in!G4/SER_summary!G$27)</f>
        <v>78.974496805303687</v>
      </c>
      <c r="H4" s="101">
        <f>IF(SER_hh_fech_in!H4=0,0,SER_hh_fech_in!H4/SER_summary!H$27)</f>
        <v>38.198599377531551</v>
      </c>
      <c r="I4" s="101">
        <f>IF(SER_hh_fech_in!I4=0,0,SER_hh_fech_in!I4/SER_summary!I$27)</f>
        <v>32.805172000685211</v>
      </c>
      <c r="J4" s="101">
        <f>IF(SER_hh_fech_in!J4=0,0,SER_hh_fech_in!J4/SER_summary!J$27)</f>
        <v>18.334263156341482</v>
      </c>
      <c r="K4" s="101">
        <f>IF(SER_hh_fech_in!K4=0,0,SER_hh_fech_in!K4/SER_summary!K$27)</f>
        <v>7.3976770913702152</v>
      </c>
      <c r="L4" s="101">
        <f>IF(SER_hh_fech_in!L4=0,0,SER_hh_fech_in!L4/SER_summary!L$27)</f>
        <v>89.434325165407969</v>
      </c>
      <c r="M4" s="101">
        <f>IF(SER_hh_fech_in!M4=0,0,SER_hh_fech_in!M4/SER_summary!M$27)</f>
        <v>90.554305373557071</v>
      </c>
      <c r="N4" s="101">
        <f>IF(SER_hh_fech_in!N4=0,0,SER_hh_fech_in!N4/SER_summary!N$27)</f>
        <v>107.3651903278588</v>
      </c>
      <c r="O4" s="101">
        <f>IF(SER_hh_fech_in!O4=0,0,SER_hh_fech_in!O4/SER_summary!O$27)</f>
        <v>115.04545391034587</v>
      </c>
      <c r="P4" s="101">
        <f>IF(SER_hh_fech_in!P4=0,0,SER_hh_fech_in!P4/SER_summary!P$27)</f>
        <v>134.4039273220049</v>
      </c>
      <c r="Q4" s="101">
        <f>IF(SER_hh_fech_in!Q4=0,0,SER_hh_fech_in!Q4/SER_summary!Q$27)</f>
        <v>142.89755374854585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69.634571488961811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96.886845852643589</v>
      </c>
      <c r="G6" s="100">
        <f>IF(SER_hh_fech_in!G6=0,0,SER_hh_fech_in!G6/SER_summary!G$27)</f>
        <v>65.564340613299848</v>
      </c>
      <c r="H6" s="100">
        <f>IF(SER_hh_fech_in!H6=0,0,SER_hh_fech_in!H6/SER_summary!H$27)</f>
        <v>37.659539390085364</v>
      </c>
      <c r="I6" s="100">
        <f>IF(SER_hh_fech_in!I6=0,0,SER_hh_fech_in!I6/SER_summary!I$27)</f>
        <v>31.86763401078289</v>
      </c>
      <c r="J6" s="100">
        <f>IF(SER_hh_fech_in!J6=0,0,SER_hh_fech_in!J6/SER_summary!J$27)</f>
        <v>16.739607396677975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70.613609257089337</v>
      </c>
      <c r="D7" s="100">
        <f>IF(SER_hh_fech_in!D7=0,0,SER_hh_fech_in!D7/SER_summary!D$27)</f>
        <v>81.417854782066769</v>
      </c>
      <c r="E7" s="100">
        <f>IF(SER_hh_fech_in!E7=0,0,SER_hh_fech_in!E7/SER_summary!E$27)</f>
        <v>97.807933522667383</v>
      </c>
      <c r="F7" s="100">
        <f>IF(SER_hh_fech_in!F7=0,0,SER_hh_fech_in!F7/SER_summary!F$27)</f>
        <v>103.52924891172752</v>
      </c>
      <c r="G7" s="100">
        <f>IF(SER_hh_fech_in!G7=0,0,SER_hh_fech_in!G7/SER_summary!G$27)</f>
        <v>0</v>
      </c>
      <c r="H7" s="100">
        <f>IF(SER_hh_fech_in!H7=0,0,SER_hh_fech_in!H7/SER_summary!H$27)</f>
        <v>38.268107937352234</v>
      </c>
      <c r="I7" s="100">
        <f>IF(SER_hh_fech_in!I7=0,0,SER_hh_fech_in!I7/SER_summary!I$27)</f>
        <v>34.420211723902568</v>
      </c>
      <c r="J7" s="100">
        <f>IF(SER_hh_fech_in!J7=0,0,SER_hh_fech_in!J7/SER_summary!J$27)</f>
        <v>16.189661506236291</v>
      </c>
      <c r="K7" s="100">
        <f>IF(SER_hh_fech_in!K7=0,0,SER_hh_fech_in!K7/SER_summary!K$27)</f>
        <v>7.3409266330676202</v>
      </c>
      <c r="L7" s="100">
        <f>IF(SER_hh_fech_in!L7=0,0,SER_hh_fech_in!L7/SER_summary!L$27)</f>
        <v>88.382744917282238</v>
      </c>
      <c r="M7" s="100">
        <f>IF(SER_hh_fech_in!M7=0,0,SER_hh_fech_in!M7/SER_summary!M$27)</f>
        <v>0</v>
      </c>
      <c r="N7" s="100">
        <f>IF(SER_hh_fech_in!N7=0,0,SER_hh_fech_in!N7/SER_summary!N$27)</f>
        <v>0</v>
      </c>
      <c r="O7" s="100">
        <f>IF(SER_hh_fech_in!O7=0,0,SER_hh_fech_in!O7/SER_summary!O$27)</f>
        <v>115.55139887072504</v>
      </c>
      <c r="P7" s="100">
        <f>IF(SER_hh_fech_in!P7=0,0,SER_hh_fech_in!P7/SER_summary!P$27)</f>
        <v>137.06935701547977</v>
      </c>
      <c r="Q7" s="100">
        <f>IF(SER_hh_fech_in!Q7=0,0,SER_hh_fech_in!Q7/SER_summary!Q$27)</f>
        <v>145.72014094817067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0</v>
      </c>
      <c r="D9" s="100">
        <f>IF(SER_hh_fech_in!D9=0,0,SER_hh_fech_in!D9/SER_summary!D$27)</f>
        <v>0</v>
      </c>
      <c r="E9" s="100">
        <f>IF(SER_hh_fech_in!E9=0,0,SER_hh_fech_in!E9/SER_summary!E$27)</f>
        <v>0</v>
      </c>
      <c r="F9" s="100">
        <f>IF(SER_hh_fech_in!F9=0,0,SER_hh_fech_in!F9/SER_summary!F$27)</f>
        <v>0</v>
      </c>
      <c r="G9" s="100">
        <f>IF(SER_hh_fech_in!G9=0,0,SER_hh_fech_in!G9/SER_summary!G$27)</f>
        <v>0</v>
      </c>
      <c r="H9" s="100">
        <f>IF(SER_hh_fech_in!H9=0,0,SER_hh_fech_in!H9/SER_summary!H$27)</f>
        <v>0</v>
      </c>
      <c r="I9" s="100">
        <f>IF(SER_hh_fech_in!I9=0,0,SER_hh_fech_in!I9/SER_summary!I$27)</f>
        <v>0</v>
      </c>
      <c r="J9" s="100">
        <f>IF(SER_hh_fech_in!J9=0,0,SER_hh_fech_in!J9/SER_summary!J$27)</f>
        <v>0</v>
      </c>
      <c r="K9" s="100">
        <f>IF(SER_hh_fech_in!K9=0,0,SER_hh_fech_in!K9/SER_summary!K$27)</f>
        <v>0</v>
      </c>
      <c r="L9" s="100">
        <f>IF(SER_hh_fech_in!L9=0,0,SER_hh_fech_in!L9/SER_summary!L$27)</f>
        <v>92.90547136951551</v>
      </c>
      <c r="M9" s="100">
        <f>IF(SER_hh_fech_in!M9=0,0,SER_hh_fech_in!M9/SER_summary!M$27)</f>
        <v>75.965792464507047</v>
      </c>
      <c r="N9" s="100">
        <f>IF(SER_hh_fech_in!N9=0,0,SER_hh_fech_in!N9/SER_summary!N$27)</f>
        <v>0</v>
      </c>
      <c r="O9" s="100">
        <f>IF(SER_hh_fech_in!O9=0,0,SER_hh_fech_in!O9/SER_summary!O$27)</f>
        <v>0</v>
      </c>
      <c r="P9" s="100">
        <f>IF(SER_hh_fech_in!P9=0,0,SER_hh_fech_in!P9/SER_summary!P$27)</f>
        <v>0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0</v>
      </c>
      <c r="E10" s="100">
        <f>IF(SER_hh_fech_in!E10=0,0,SER_hh_fech_in!E10/SER_summary!E$27)</f>
        <v>0</v>
      </c>
      <c r="F10" s="100">
        <f>IF(SER_hh_fech_in!F10=0,0,SER_hh_fech_in!F10/SER_summary!F$27)</f>
        <v>0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0</v>
      </c>
      <c r="J10" s="100">
        <f>IF(SER_hh_fech_in!J10=0,0,SER_hh_fech_in!J10/SER_summary!J$27)</f>
        <v>0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0</v>
      </c>
      <c r="N10" s="100">
        <f>IF(SER_hh_fech_in!N10=0,0,SER_hh_fech_in!N10/SER_summary!N$27)</f>
        <v>0</v>
      </c>
      <c r="O10" s="100">
        <f>IF(SER_hh_fech_in!O10=0,0,SER_hh_fech_in!O10/SER_summary!O$27)</f>
        <v>0</v>
      </c>
      <c r="P10" s="100">
        <f>IF(SER_hh_fech_in!P10=0,0,SER_hh_fech_in!P10/SER_summary!P$27)</f>
        <v>0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0</v>
      </c>
      <c r="E12" s="100">
        <f>IF(SER_hh_fech_in!E12=0,0,SER_hh_fech_in!E12/SER_summary!E$27)</f>
        <v>0</v>
      </c>
      <c r="F12" s="100">
        <f>IF(SER_hh_fech_in!F12=0,0,SER_hh_fech_in!F12/SER_summary!F$27)</f>
        <v>0</v>
      </c>
      <c r="G12" s="100">
        <f>IF(SER_hh_fech_in!G12=0,0,SER_hh_fech_in!G12/SER_summary!G$27)</f>
        <v>0</v>
      </c>
      <c r="H12" s="100">
        <f>IF(SER_hh_fech_in!H12=0,0,SER_hh_fech_in!H12/SER_summary!H$27)</f>
        <v>0</v>
      </c>
      <c r="I12" s="100">
        <f>IF(SER_hh_fech_in!I12=0,0,SER_hh_fech_in!I12/SER_summary!I$27)</f>
        <v>0</v>
      </c>
      <c r="J12" s="100">
        <f>IF(SER_hh_fech_in!J12=0,0,SER_hh_fech_in!J12/SER_summary!J$27)</f>
        <v>0</v>
      </c>
      <c r="K12" s="100">
        <f>IF(SER_hh_fech_in!K12=0,0,SER_hh_fech_in!K12/SER_summary!K$27)</f>
        <v>0</v>
      </c>
      <c r="L12" s="100">
        <f>IF(SER_hh_fech_in!L12=0,0,SER_hh_fech_in!L12/SER_summary!L$27)</f>
        <v>0</v>
      </c>
      <c r="M12" s="100">
        <f>IF(SER_hh_fech_in!M12=0,0,SER_hh_fech_in!M12/SER_summary!M$27)</f>
        <v>65.000390914170012</v>
      </c>
      <c r="N12" s="100">
        <f>IF(SER_hh_fech_in!N12=0,0,SER_hh_fech_in!N12/SER_summary!N$27)</f>
        <v>91.066202775489543</v>
      </c>
      <c r="O12" s="100">
        <f>IF(SER_hh_fech_in!O12=0,0,SER_hh_fech_in!O12/SER_summary!O$27)</f>
        <v>0</v>
      </c>
      <c r="P12" s="100">
        <f>IF(SER_hh_fech_in!P12=0,0,SER_hh_fech_in!P12/SER_summary!P$27)</f>
        <v>0</v>
      </c>
      <c r="Q12" s="100">
        <f>IF(SER_hh_fech_in!Q12=0,0,SER_hh_fech_in!Q12/SER_summary!Q$27)</f>
        <v>135.97202603544764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52.340409396893364</v>
      </c>
      <c r="D13" s="100">
        <f>IF(SER_hh_fech_in!D13=0,0,SER_hh_fech_in!D13/SER_summary!D$27)</f>
        <v>59.5264353165743</v>
      </c>
      <c r="E13" s="100">
        <f>IF(SER_hh_fech_in!E13=0,0,SER_hh_fech_in!E13/SER_summary!E$27)</f>
        <v>72.727052968018157</v>
      </c>
      <c r="F13" s="100">
        <f>IF(SER_hh_fech_in!F13=0,0,SER_hh_fech_in!F13/SER_summary!F$27)</f>
        <v>73.836354394737853</v>
      </c>
      <c r="G13" s="100">
        <f>IF(SER_hh_fech_in!G13=0,0,SER_hh_fech_in!G13/SER_summary!G$27)</f>
        <v>49.462517760464763</v>
      </c>
      <c r="H13" s="100">
        <f>IF(SER_hh_fech_in!H13=0,0,SER_hh_fech_in!H13/SER_summary!H$27)</f>
        <v>28.187204546481983</v>
      </c>
      <c r="I13" s="100">
        <f>IF(SER_hh_fech_in!I13=0,0,SER_hh_fech_in!I13/SER_summary!I$27)</f>
        <v>23.703379289921866</v>
      </c>
      <c r="J13" s="100">
        <f>IF(SER_hh_fech_in!J13=0,0,SER_hh_fech_in!J13/SER_summary!J$27)</f>
        <v>12.365482192078385</v>
      </c>
      <c r="K13" s="100">
        <f>IF(SER_hh_fech_in!K13=0,0,SER_hh_fech_in!K13/SER_summary!K$27)</f>
        <v>5.3067390656916409</v>
      </c>
      <c r="L13" s="100">
        <f>IF(SER_hh_fech_in!L13=0,0,SER_hh_fech_in!L13/SER_summary!L$27)</f>
        <v>55.848538473442879</v>
      </c>
      <c r="M13" s="100">
        <f>IF(SER_hh_fech_in!M13=0,0,SER_hh_fech_in!M13/SER_summary!M$27)</f>
        <v>38.912805272650701</v>
      </c>
      <c r="N13" s="100">
        <f>IF(SER_hh_fech_in!N13=0,0,SER_hh_fech_in!N13/SER_summary!N$27)</f>
        <v>56.694823110333779</v>
      </c>
      <c r="O13" s="100">
        <f>IF(SER_hh_fech_in!O13=0,0,SER_hh_fech_in!O13/SER_summary!O$27)</f>
        <v>63.751488750727987</v>
      </c>
      <c r="P13" s="100">
        <f>IF(SER_hh_fech_in!P13=0,0,SER_hh_fech_in!P13/SER_summary!P$27)</f>
        <v>74.941768725455205</v>
      </c>
      <c r="Q13" s="100">
        <f>IF(SER_hh_fech_in!Q13=0,0,SER_hh_fech_in!Q13/SER_summary!Q$27)</f>
        <v>78.255741603390859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82.165672799781944</v>
      </c>
      <c r="D14" s="22">
        <f>IF(SER_hh_fech_in!D14=0,0,SER_hh_fech_in!D14/SER_summary!D$27)</f>
        <v>87.821729786996656</v>
      </c>
      <c r="E14" s="22">
        <f>IF(SER_hh_fech_in!E14=0,0,SER_hh_fech_in!E14/SER_summary!E$27)</f>
        <v>111.92858200319837</v>
      </c>
      <c r="F14" s="22">
        <f>IF(SER_hh_fech_in!F14=0,0,SER_hh_fech_in!F14/SER_summary!F$27)</f>
        <v>100.09830962506362</v>
      </c>
      <c r="G14" s="22">
        <f>IF(SER_hh_fech_in!G14=0,0,SER_hh_fech_in!G14/SER_summary!G$27)</f>
        <v>80.608641904699795</v>
      </c>
      <c r="H14" s="22">
        <f>IF(SER_hh_fech_in!H14=0,0,SER_hh_fech_in!H14/SER_summary!H$27)</f>
        <v>0</v>
      </c>
      <c r="I14" s="22">
        <f>IF(SER_hh_fech_in!I14=0,0,SER_hh_fech_in!I14/SER_summary!I$27)</f>
        <v>37.616554133656898</v>
      </c>
      <c r="J14" s="22">
        <f>IF(SER_hh_fech_in!J14=0,0,SER_hh_fech_in!J14/SER_summary!J$27)</f>
        <v>20.176845165790606</v>
      </c>
      <c r="K14" s="22">
        <f>IF(SER_hh_fech_in!K14=0,0,SER_hh_fech_in!K14/SER_summary!K$27)</f>
        <v>0</v>
      </c>
      <c r="L14" s="22">
        <f>IF(SER_hh_fech_in!L14=0,0,SER_hh_fech_in!L14/SER_summary!L$27)</f>
        <v>0</v>
      </c>
      <c r="M14" s="22">
        <f>IF(SER_hh_fech_in!M14=0,0,SER_hh_fech_in!M14/SER_summary!M$27)</f>
        <v>101.64679700171855</v>
      </c>
      <c r="N14" s="22">
        <f>IF(SER_hh_fech_in!N14=0,0,SER_hh_fech_in!N14/SER_summary!N$27)</f>
        <v>112.44752188930541</v>
      </c>
      <c r="O14" s="22">
        <f>IF(SER_hh_fech_in!O14=0,0,SER_hh_fech_in!O14/SER_summary!O$27)</f>
        <v>0</v>
      </c>
      <c r="P14" s="22">
        <f>IF(SER_hh_fech_in!P14=0,0,SER_hh_fech_in!P14/SER_summary!P$27)</f>
        <v>152.87013458455027</v>
      </c>
      <c r="Q14" s="22">
        <f>IF(SER_hh_fech_in!Q14=0,0,SER_hh_fech_in!Q14/SER_summary!Q$27)</f>
        <v>160.30651244741659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1.0004927086674631</v>
      </c>
      <c r="D15" s="104">
        <f>IF(SER_hh_fech_in!D15=0,0,SER_hh_fech_in!D15/SER_summary!D$27)</f>
        <v>1.1595943550492978</v>
      </c>
      <c r="E15" s="104">
        <f>IF(SER_hh_fech_in!E15=0,0,SER_hh_fech_in!E15/SER_summary!E$27)</f>
        <v>1.4003038869066429</v>
      </c>
      <c r="F15" s="104">
        <f>IF(SER_hh_fech_in!F15=0,0,SER_hh_fech_in!F15/SER_summary!F$27)</f>
        <v>1.4695891637868375</v>
      </c>
      <c r="G15" s="104">
        <f>IF(SER_hh_fech_in!G15=0,0,SER_hh_fech_in!G15/SER_summary!G$27)</f>
        <v>0.95716947179105483</v>
      </c>
      <c r="H15" s="104">
        <f>IF(SER_hh_fech_in!H15=0,0,SER_hh_fech_in!H15/SER_summary!H$27)</f>
        <v>0.5549789561001256</v>
      </c>
      <c r="I15" s="104">
        <f>IF(SER_hh_fech_in!I15=0,0,SER_hh_fech_in!I15/SER_summary!I$27)</f>
        <v>0.48462369790555759</v>
      </c>
      <c r="J15" s="104">
        <f>IF(SER_hh_fech_in!J15=0,0,SER_hh_fech_in!J15/SER_summary!J$27)</f>
        <v>0.24813928809859245</v>
      </c>
      <c r="K15" s="104">
        <f>IF(SER_hh_fech_in!K15=0,0,SER_hh_fech_in!K15/SER_summary!K$27)</f>
        <v>0.10848549706069142</v>
      </c>
      <c r="L15" s="104">
        <f>IF(SER_hh_fech_in!L15=0,0,SER_hh_fech_in!L15/SER_summary!L$27)</f>
        <v>1.3300339976660334</v>
      </c>
      <c r="M15" s="104">
        <f>IF(SER_hh_fech_in!M15=0,0,SER_hh_fech_in!M15/SER_summary!M$27)</f>
        <v>1.3901432450571796</v>
      </c>
      <c r="N15" s="104">
        <f>IF(SER_hh_fech_in!N15=0,0,SER_hh_fech_in!N15/SER_summary!N$27)</f>
        <v>0.35128704944753497</v>
      </c>
      <c r="O15" s="104">
        <f>IF(SER_hh_fech_in!O15=0,0,SER_hh_fech_in!O15/SER_summary!O$27)</f>
        <v>1.7095532239388738</v>
      </c>
      <c r="P15" s="104">
        <f>IF(SER_hh_fech_in!P15=0,0,SER_hh_fech_in!P15/SER_summary!P$27)</f>
        <v>2.0378626820045818</v>
      </c>
      <c r="Q15" s="104">
        <f>IF(SER_hh_fech_in!Q15=0,0,SER_hh_fech_in!Q15/SER_summary!Q$27)</f>
        <v>2.1031473570251555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55.554370127425152</v>
      </c>
      <c r="D16" s="101">
        <f>IF(SER_hh_fech_in!D16=0,0,SER_hh_fech_in!D16/SER_summary!D$27)</f>
        <v>55.423120477011658</v>
      </c>
      <c r="E16" s="101">
        <f>IF(SER_hh_fech_in!E16=0,0,SER_hh_fech_in!E16/SER_summary!E$27)</f>
        <v>55.438950606975503</v>
      </c>
      <c r="F16" s="101">
        <f>IF(SER_hh_fech_in!F16=0,0,SER_hh_fech_in!F16/SER_summary!F$27)</f>
        <v>55.539366697380935</v>
      </c>
      <c r="G16" s="101">
        <f>IF(SER_hh_fech_in!G16=0,0,SER_hh_fech_in!G16/SER_summary!G$27)</f>
        <v>55.646958056181354</v>
      </c>
      <c r="H16" s="101">
        <f>IF(SER_hh_fech_in!H16=0,0,SER_hh_fech_in!H16/SER_summary!H$27)</f>
        <v>55.648442398691166</v>
      </c>
      <c r="I16" s="101">
        <f>IF(SER_hh_fech_in!I16=0,0,SER_hh_fech_in!I16/SER_summary!I$27)</f>
        <v>55.692177569886404</v>
      </c>
      <c r="J16" s="101">
        <f>IF(SER_hh_fech_in!J16=0,0,SER_hh_fech_in!J16/SER_summary!J$27)</f>
        <v>55.684083439149667</v>
      </c>
      <c r="K16" s="101">
        <f>IF(SER_hh_fech_in!K16=0,0,SER_hh_fech_in!K16/SER_summary!K$27)</f>
        <v>54.819354915823787</v>
      </c>
      <c r="L16" s="101">
        <f>IF(SER_hh_fech_in!L16=0,0,SER_hh_fech_in!L16/SER_summary!L$27)</f>
        <v>54.664169288538979</v>
      </c>
      <c r="M16" s="101">
        <f>IF(SER_hh_fech_in!M16=0,0,SER_hh_fech_in!M16/SER_summary!M$27)</f>
        <v>53.899255218986838</v>
      </c>
      <c r="N16" s="101">
        <f>IF(SER_hh_fech_in!N16=0,0,SER_hh_fech_in!N16/SER_summary!N$27)</f>
        <v>53.518479537828753</v>
      </c>
      <c r="O16" s="101">
        <f>IF(SER_hh_fech_in!O16=0,0,SER_hh_fech_in!O16/SER_summary!O$27)</f>
        <v>53.258287573962711</v>
      </c>
      <c r="P16" s="101">
        <f>IF(SER_hh_fech_in!P16=0,0,SER_hh_fech_in!P16/SER_summary!P$27)</f>
        <v>52.981816403322618</v>
      </c>
      <c r="Q16" s="101">
        <f>IF(SER_hh_fech_in!Q16=0,0,SER_hh_fech_in!Q16/SER_summary!Q$27)</f>
        <v>52.431664284232546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55.554370127425152</v>
      </c>
      <c r="D18" s="103">
        <f>IF(SER_hh_fech_in!D18=0,0,SER_hh_fech_in!D18/SER_summary!D$27)</f>
        <v>55.423120477011658</v>
      </c>
      <c r="E18" s="103">
        <f>IF(SER_hh_fech_in!E18=0,0,SER_hh_fech_in!E18/SER_summary!E$27)</f>
        <v>55.438950606975503</v>
      </c>
      <c r="F18" s="103">
        <f>IF(SER_hh_fech_in!F18=0,0,SER_hh_fech_in!F18/SER_summary!F$27)</f>
        <v>55.539366697380935</v>
      </c>
      <c r="G18" s="103">
        <f>IF(SER_hh_fech_in!G18=0,0,SER_hh_fech_in!G18/SER_summary!G$27)</f>
        <v>55.646958056181354</v>
      </c>
      <c r="H18" s="103">
        <f>IF(SER_hh_fech_in!H18=0,0,SER_hh_fech_in!H18/SER_summary!H$27)</f>
        <v>55.648442398691166</v>
      </c>
      <c r="I18" s="103">
        <f>IF(SER_hh_fech_in!I18=0,0,SER_hh_fech_in!I18/SER_summary!I$27)</f>
        <v>55.692177569886404</v>
      </c>
      <c r="J18" s="103">
        <f>IF(SER_hh_fech_in!J18=0,0,SER_hh_fech_in!J18/SER_summary!J$27)</f>
        <v>55.684083439149667</v>
      </c>
      <c r="K18" s="103">
        <f>IF(SER_hh_fech_in!K18=0,0,SER_hh_fech_in!K18/SER_summary!K$27)</f>
        <v>54.819354915823787</v>
      </c>
      <c r="L18" s="103">
        <f>IF(SER_hh_fech_in!L18=0,0,SER_hh_fech_in!L18/SER_summary!L$27)</f>
        <v>54.664169288538979</v>
      </c>
      <c r="M18" s="103">
        <f>IF(SER_hh_fech_in!M18=0,0,SER_hh_fech_in!M18/SER_summary!M$27)</f>
        <v>53.899255218986838</v>
      </c>
      <c r="N18" s="103">
        <f>IF(SER_hh_fech_in!N18=0,0,SER_hh_fech_in!N18/SER_summary!N$27)</f>
        <v>53.518479537828753</v>
      </c>
      <c r="O18" s="103">
        <f>IF(SER_hh_fech_in!O18=0,0,SER_hh_fech_in!O18/SER_summary!O$27)</f>
        <v>53.258287573962711</v>
      </c>
      <c r="P18" s="103">
        <f>IF(SER_hh_fech_in!P18=0,0,SER_hh_fech_in!P18/SER_summary!P$27)</f>
        <v>52.981816403322618</v>
      </c>
      <c r="Q18" s="103">
        <f>IF(SER_hh_fech_in!Q18=0,0,SER_hh_fech_in!Q18/SER_summary!Q$27)</f>
        <v>52.431664284232546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29.471139419661046</v>
      </c>
      <c r="D19" s="101">
        <f>IF(SER_hh_fech_in!D19=0,0,SER_hh_fech_in!D19/SER_summary!D$27)</f>
        <v>29.457938055108748</v>
      </c>
      <c r="E19" s="101">
        <f>IF(SER_hh_fech_in!E19=0,0,SER_hh_fech_in!E19/SER_summary!E$27)</f>
        <v>28.972891816105133</v>
      </c>
      <c r="F19" s="101">
        <f>IF(SER_hh_fech_in!F19=0,0,SER_hh_fech_in!F19/SER_summary!F$27)</f>
        <v>29.141004390288064</v>
      </c>
      <c r="G19" s="101">
        <f>IF(SER_hh_fech_in!G19=0,0,SER_hh_fech_in!G19/SER_summary!G$27)</f>
        <v>30.650352235409851</v>
      </c>
      <c r="H19" s="101">
        <f>IF(SER_hh_fech_in!H19=0,0,SER_hh_fech_in!H19/SER_summary!H$27)</f>
        <v>34.946631125871804</v>
      </c>
      <c r="I19" s="101">
        <f>IF(SER_hh_fech_in!I19=0,0,SER_hh_fech_in!I19/SER_summary!I$27)</f>
        <v>32.829145018223194</v>
      </c>
      <c r="J19" s="101">
        <f>IF(SER_hh_fech_in!J19=0,0,SER_hh_fech_in!J19/SER_summary!J$27)</f>
        <v>29.161797026210902</v>
      </c>
      <c r="K19" s="101">
        <f>IF(SER_hh_fech_in!K19=0,0,SER_hh_fech_in!K19/SER_summary!K$27)</f>
        <v>28.616610280526618</v>
      </c>
      <c r="L19" s="101">
        <f>IF(SER_hh_fech_in!L19=0,0,SER_hh_fech_in!L19/SER_summary!L$27)</f>
        <v>29.679141705621376</v>
      </c>
      <c r="M19" s="101">
        <f>IF(SER_hh_fech_in!M19=0,0,SER_hh_fech_in!M19/SER_summary!M$27)</f>
        <v>29.817667395505101</v>
      </c>
      <c r="N19" s="101">
        <f>IF(SER_hh_fech_in!N19=0,0,SER_hh_fech_in!N19/SER_summary!N$27)</f>
        <v>25.184850815749407</v>
      </c>
      <c r="O19" s="101">
        <f>IF(SER_hh_fech_in!O19=0,0,SER_hh_fech_in!O19/SER_summary!O$27)</f>
        <v>25.844921097353904</v>
      </c>
      <c r="P19" s="101">
        <f>IF(SER_hh_fech_in!P19=0,0,SER_hh_fech_in!P19/SER_summary!P$27)</f>
        <v>26.208911690643607</v>
      </c>
      <c r="Q19" s="101">
        <f>IF(SER_hh_fech_in!Q19=0,0,SER_hh_fech_in!Q19/SER_summary!Q$27)</f>
        <v>26.602941040629947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36.572882871410194</v>
      </c>
      <c r="D21" s="100">
        <f>IF(SER_hh_fech_in!D21=0,0,SER_hh_fech_in!D21/SER_summary!D$27)</f>
        <v>36.572055929467616</v>
      </c>
      <c r="E21" s="100">
        <f>IF(SER_hh_fech_in!E21=0,0,SER_hh_fech_in!E21/SER_summary!E$27)</f>
        <v>0</v>
      </c>
      <c r="F21" s="100">
        <f>IF(SER_hh_fech_in!F21=0,0,SER_hh_fech_in!F21/SER_summary!F$27)</f>
        <v>36.41781537344513</v>
      </c>
      <c r="G21" s="100">
        <f>IF(SER_hh_fech_in!G21=0,0,SER_hh_fech_in!G21/SER_summary!G$27)</f>
        <v>31.85053980640253</v>
      </c>
      <c r="H21" s="100">
        <f>IF(SER_hh_fech_in!H21=0,0,SER_hh_fech_in!H21/SER_summary!H$27)</f>
        <v>44.498932760473622</v>
      </c>
      <c r="I21" s="100">
        <f>IF(SER_hh_fech_in!I21=0,0,SER_hh_fech_in!I21/SER_summary!I$27)</f>
        <v>38.725265271385858</v>
      </c>
      <c r="J21" s="100">
        <f>IF(SER_hh_fech_in!J21=0,0,SER_hh_fech_in!J21/SER_summary!J$27)</f>
        <v>37.359522099393416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39.685231382373921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0</v>
      </c>
      <c r="D22" s="100">
        <f>IF(SER_hh_fech_in!D22=0,0,SER_hh_fech_in!D22/SER_summary!D$27)</f>
        <v>0</v>
      </c>
      <c r="E22" s="100">
        <f>IF(SER_hh_fech_in!E22=0,0,SER_hh_fech_in!E22/SER_summary!E$27)</f>
        <v>0</v>
      </c>
      <c r="F22" s="100">
        <f>IF(SER_hh_fech_in!F22=0,0,SER_hh_fech_in!F22/SER_summary!F$27)</f>
        <v>0</v>
      </c>
      <c r="G22" s="100">
        <f>IF(SER_hh_fech_in!G22=0,0,SER_hh_fech_in!G22/SER_summary!G$27)</f>
        <v>0</v>
      </c>
      <c r="H22" s="100">
        <f>IF(SER_hh_fech_in!H22=0,0,SER_hh_fech_in!H22/SER_summary!H$27)</f>
        <v>0</v>
      </c>
      <c r="I22" s="100">
        <f>IF(SER_hh_fech_in!I22=0,0,SER_hh_fech_in!I22/SER_summary!I$27)</f>
        <v>0</v>
      </c>
      <c r="J22" s="100">
        <f>IF(SER_hh_fech_in!J22=0,0,SER_hh_fech_in!J22/SER_summary!J$27)</f>
        <v>0</v>
      </c>
      <c r="K22" s="100">
        <f>IF(SER_hh_fech_in!K22=0,0,SER_hh_fech_in!K22/SER_summary!K$27)</f>
        <v>0</v>
      </c>
      <c r="L22" s="100">
        <f>IF(SER_hh_fech_in!L22=0,0,SER_hh_fech_in!L22/SER_summary!L$27)</f>
        <v>0</v>
      </c>
      <c r="M22" s="100">
        <f>IF(SER_hh_fech_in!M22=0,0,SER_hh_fech_in!M22/SER_summary!M$27)</f>
        <v>0</v>
      </c>
      <c r="N22" s="100">
        <f>IF(SER_hh_fech_in!N22=0,0,SER_hh_fech_in!N22/SER_summary!N$27)</f>
        <v>0</v>
      </c>
      <c r="O22" s="100">
        <f>IF(SER_hh_fech_in!O22=0,0,SER_hh_fech_in!O22/SER_summary!O$27)</f>
        <v>0</v>
      </c>
      <c r="P22" s="100">
        <f>IF(SER_hh_fech_in!P22=0,0,SER_hh_fech_in!P22/SER_summary!P$27)</f>
        <v>0</v>
      </c>
      <c r="Q22" s="100">
        <f>IF(SER_hh_fech_in!Q22=0,0,SER_hh_fech_in!Q22/SER_summary!Q$27)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0</v>
      </c>
      <c r="D23" s="100">
        <f>IF(SER_hh_fech_in!D23=0,0,SER_hh_fech_in!D23/SER_summary!D$27)</f>
        <v>0</v>
      </c>
      <c r="E23" s="100">
        <f>IF(SER_hh_fech_in!E23=0,0,SER_hh_fech_in!E23/SER_summary!E$27)</f>
        <v>0</v>
      </c>
      <c r="F23" s="100">
        <f>IF(SER_hh_fech_in!F23=0,0,SER_hh_fech_in!F23/SER_summary!F$27)</f>
        <v>0</v>
      </c>
      <c r="G23" s="100">
        <f>IF(SER_hh_fech_in!G23=0,0,SER_hh_fech_in!G23/SER_summary!G$27)</f>
        <v>0</v>
      </c>
      <c r="H23" s="100">
        <f>IF(SER_hh_fech_in!H23=0,0,SER_hh_fech_in!H23/SER_summary!H$27)</f>
        <v>0</v>
      </c>
      <c r="I23" s="100">
        <f>IF(SER_hh_fech_in!I23=0,0,SER_hh_fech_in!I23/SER_summary!I$27)</f>
        <v>0</v>
      </c>
      <c r="J23" s="100">
        <f>IF(SER_hh_fech_in!J23=0,0,SER_hh_fech_in!J23/SER_summary!J$27)</f>
        <v>0</v>
      </c>
      <c r="K23" s="100">
        <f>IF(SER_hh_fech_in!K23=0,0,SER_hh_fech_in!K23/SER_summary!K$27)</f>
        <v>0</v>
      </c>
      <c r="L23" s="100">
        <f>IF(SER_hh_fech_in!L23=0,0,SER_hh_fech_in!L23/SER_summary!L$27)</f>
        <v>0</v>
      </c>
      <c r="M23" s="100">
        <f>IF(SER_hh_fech_in!M23=0,0,SER_hh_fech_in!M23/SER_summary!M$27)</f>
        <v>0</v>
      </c>
      <c r="N23" s="100">
        <f>IF(SER_hh_fech_in!N23=0,0,SER_hh_fech_in!N23/SER_summary!N$27)</f>
        <v>0</v>
      </c>
      <c r="O23" s="100">
        <f>IF(SER_hh_fech_in!O23=0,0,SER_hh_fech_in!O23/SER_summary!O$27)</f>
        <v>0</v>
      </c>
      <c r="P23" s="100">
        <f>IF(SER_hh_fech_in!P23=0,0,SER_hh_fech_in!P23/SER_summary!P$27)</f>
        <v>0</v>
      </c>
      <c r="Q23" s="100">
        <f>IF(SER_hh_fech_in!Q23=0,0,SER_hh_fech_in!Q23/SER_summary!Q$27)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0</v>
      </c>
      <c r="D25" s="100">
        <f>IF(SER_hh_fech_in!D25=0,0,SER_hh_fech_in!D25/SER_summary!D$27)</f>
        <v>0</v>
      </c>
      <c r="E25" s="100">
        <f>IF(SER_hh_fech_in!E25=0,0,SER_hh_fech_in!E25/SER_summary!E$27)</f>
        <v>0</v>
      </c>
      <c r="F25" s="100">
        <f>IF(SER_hh_fech_in!F25=0,0,SER_hh_fech_in!F25/SER_summary!F$27)</f>
        <v>0</v>
      </c>
      <c r="G25" s="100">
        <f>IF(SER_hh_fech_in!G25=0,0,SER_hh_fech_in!G25/SER_summary!G$27)</f>
        <v>0</v>
      </c>
      <c r="H25" s="100">
        <f>IF(SER_hh_fech_in!H25=0,0,SER_hh_fech_in!H25/SER_summary!H$27)</f>
        <v>0</v>
      </c>
      <c r="I25" s="100">
        <f>IF(SER_hh_fech_in!I25=0,0,SER_hh_fech_in!I25/SER_summary!I$27)</f>
        <v>0</v>
      </c>
      <c r="J25" s="100">
        <f>IF(SER_hh_fech_in!J25=0,0,SER_hh_fech_in!J25/SER_summary!J$27)</f>
        <v>0</v>
      </c>
      <c r="K25" s="100">
        <f>IF(SER_hh_fech_in!K25=0,0,SER_hh_fech_in!K25/SER_summary!K$27)</f>
        <v>0</v>
      </c>
      <c r="L25" s="100">
        <f>IF(SER_hh_fech_in!L25=0,0,SER_hh_fech_in!L25/SER_summary!L$27)</f>
        <v>0</v>
      </c>
      <c r="M25" s="100">
        <f>IF(SER_hh_fech_in!M25=0,0,SER_hh_fech_in!M25/SER_summary!M$27)</f>
        <v>24.769925738803863</v>
      </c>
      <c r="N25" s="100">
        <f>IF(SER_hh_fech_in!N25=0,0,SER_hh_fech_in!N25/SER_summary!N$27)</f>
        <v>25.095436035795196</v>
      </c>
      <c r="O25" s="100">
        <f>IF(SER_hh_fech_in!O25=0,0,SER_hh_fech_in!O25/SER_summary!O$27)</f>
        <v>0</v>
      </c>
      <c r="P25" s="100">
        <f>IF(SER_hh_fech_in!P25=0,0,SER_hh_fech_in!P25/SER_summary!P$27)</f>
        <v>0</v>
      </c>
      <c r="Q25" s="100">
        <f>IF(SER_hh_fech_in!Q25=0,0,SER_hh_fech_in!Q25/SER_summary!Q$27)</f>
        <v>25.798951176120759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28.703601961438039</v>
      </c>
      <c r="D26" s="22">
        <f>IF(SER_hh_fech_in!D26=0,0,SER_hh_fech_in!D26/SER_summary!D$27)</f>
        <v>28.781331148169837</v>
      </c>
      <c r="E26" s="22">
        <f>IF(SER_hh_fech_in!E26=0,0,SER_hh_fech_in!E26/SER_summary!E$27)</f>
        <v>28.972891816105133</v>
      </c>
      <c r="F26" s="22">
        <f>IF(SER_hh_fech_in!F26=0,0,SER_hh_fech_in!F26/SER_summary!F$27)</f>
        <v>29.076242466825715</v>
      </c>
      <c r="G26" s="22">
        <f>IF(SER_hh_fech_in!G26=0,0,SER_hh_fech_in!G26/SER_summary!G$27)</f>
        <v>29.564970658273193</v>
      </c>
      <c r="H26" s="22">
        <f>IF(SER_hh_fech_in!H26=0,0,SER_hh_fech_in!H26/SER_summary!H$27)</f>
        <v>27.745359377265171</v>
      </c>
      <c r="I26" s="22">
        <f>IF(SER_hh_fech_in!I26=0,0,SER_hh_fech_in!I26/SER_summary!I$27)</f>
        <v>27.983099440928726</v>
      </c>
      <c r="J26" s="22">
        <f>IF(SER_hh_fech_in!J26=0,0,SER_hh_fech_in!J26/SER_summary!J$27)</f>
        <v>28.343710018171269</v>
      </c>
      <c r="K26" s="22">
        <f>IF(SER_hh_fech_in!K26=0,0,SER_hh_fech_in!K26/SER_summary!K$27)</f>
        <v>28.616610280526618</v>
      </c>
      <c r="L26" s="22">
        <f>IF(SER_hh_fech_in!L26=0,0,SER_hh_fech_in!L26/SER_summary!L$27)</f>
        <v>29.679141705621376</v>
      </c>
      <c r="M26" s="22">
        <f>IF(SER_hh_fech_in!M26=0,0,SER_hh_fech_in!M26/SER_summary!M$27)</f>
        <v>29.909564012947119</v>
      </c>
      <c r="N26" s="22">
        <f>IF(SER_hh_fech_in!N26=0,0,SER_hh_fech_in!N26/SER_summary!N$27)</f>
        <v>25.185114697692399</v>
      </c>
      <c r="O26" s="22">
        <f>IF(SER_hh_fech_in!O26=0,0,SER_hh_fech_in!O26/SER_summary!O$27)</f>
        <v>25.844921097353904</v>
      </c>
      <c r="P26" s="22">
        <f>IF(SER_hh_fech_in!P26=0,0,SER_hh_fech_in!P26/SER_summary!P$27)</f>
        <v>26.208911690643607</v>
      </c>
      <c r="Q26" s="22">
        <f>IF(SER_hh_fech_in!Q26=0,0,SER_hh_fech_in!Q26/SER_summary!Q$27)</f>
        <v>26.617413242044698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24.791908586914484</v>
      </c>
      <c r="D29" s="101">
        <f>IF(SER_hh_fech_in!D29=0,0,SER_hh_fech_in!D29/SER_summary!D$27)</f>
        <v>27.698377849319311</v>
      </c>
      <c r="E29" s="101">
        <f>IF(SER_hh_fech_in!E29=0,0,SER_hh_fech_in!E29/SER_summary!E$27)</f>
        <v>25.800930907062163</v>
      </c>
      <c r="F29" s="101">
        <f>IF(SER_hh_fech_in!F29=0,0,SER_hh_fech_in!F29/SER_summary!F$27)</f>
        <v>26.17793163059655</v>
      </c>
      <c r="G29" s="101">
        <f>IF(SER_hh_fech_in!G29=0,0,SER_hh_fech_in!G29/SER_summary!G$27)</f>
        <v>26.670295821851745</v>
      </c>
      <c r="H29" s="101">
        <f>IF(SER_hh_fech_in!H29=0,0,SER_hh_fech_in!H29/SER_summary!H$27)</f>
        <v>29.813120365627704</v>
      </c>
      <c r="I29" s="101">
        <f>IF(SER_hh_fech_in!I29=0,0,SER_hh_fech_in!I29/SER_summary!I$27)</f>
        <v>25.734188240228455</v>
      </c>
      <c r="J29" s="101">
        <f>IF(SER_hh_fech_in!J29=0,0,SER_hh_fech_in!J29/SER_summary!J$27)</f>
        <v>34.878981140457554</v>
      </c>
      <c r="K29" s="101">
        <f>IF(SER_hh_fech_in!K29=0,0,SER_hh_fech_in!K29/SER_summary!K$27)</f>
        <v>27.793781322257136</v>
      </c>
      <c r="L29" s="101">
        <f>IF(SER_hh_fech_in!L29=0,0,SER_hh_fech_in!L29/SER_summary!L$27)</f>
        <v>24.683951253384617</v>
      </c>
      <c r="M29" s="101">
        <f>IF(SER_hh_fech_in!M29=0,0,SER_hh_fech_in!M29/SER_summary!M$27)</f>
        <v>30.481268334448202</v>
      </c>
      <c r="N29" s="101">
        <f>IF(SER_hh_fech_in!N29=0,0,SER_hh_fech_in!N29/SER_summary!N$27)</f>
        <v>25.973491809751724</v>
      </c>
      <c r="O29" s="101">
        <f>IF(SER_hh_fech_in!O29=0,0,SER_hh_fech_in!O29/SER_summary!O$27)</f>
        <v>31.314780849966663</v>
      </c>
      <c r="P29" s="101">
        <f>IF(SER_hh_fech_in!P29=0,0,SER_hh_fech_in!P29/SER_summary!P$27)</f>
        <v>27.425872440881157</v>
      </c>
      <c r="Q29" s="101">
        <f>IF(SER_hh_fech_in!Q29=0,0,SER_hh_fech_in!Q29/SER_summary!Q$27)</f>
        <v>24.15049996575571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32.507883208675658</v>
      </c>
      <c r="D30" s="100">
        <f>IF(SER_hh_fech_in!D30=0,0,SER_hh_fech_in!D30/SER_summary!D$27)</f>
        <v>35.582062121522256</v>
      </c>
      <c r="E30" s="100">
        <f>IF(SER_hh_fech_in!E30=0,0,SER_hh_fech_in!E30/SER_summary!E$27)</f>
        <v>34.331647029480166</v>
      </c>
      <c r="F30" s="100">
        <f>IF(SER_hh_fech_in!F30=0,0,SER_hh_fech_in!F30/SER_summary!F$27)</f>
        <v>32.404888127161868</v>
      </c>
      <c r="G30" s="100">
        <f>IF(SER_hh_fech_in!G30=0,0,SER_hh_fech_in!G30/SER_summary!G$27)</f>
        <v>35.461118249803015</v>
      </c>
      <c r="H30" s="100">
        <f>IF(SER_hh_fech_in!H30=0,0,SER_hh_fech_in!H30/SER_summary!H$27)</f>
        <v>35.274494481538085</v>
      </c>
      <c r="I30" s="100">
        <f>IF(SER_hh_fech_in!I30=0,0,SER_hh_fech_in!I30/SER_summary!I$27)</f>
        <v>35.473220679481685</v>
      </c>
      <c r="J30" s="100">
        <f>IF(SER_hh_fech_in!J30=0,0,SER_hh_fech_in!J30/SER_summary!J$27)</f>
        <v>34.974466327955149</v>
      </c>
      <c r="K30" s="100">
        <f>IF(SER_hh_fech_in!K30=0,0,SER_hh_fech_in!K30/SER_summary!K$27)</f>
        <v>34.795270495907751</v>
      </c>
      <c r="L30" s="100">
        <f>IF(SER_hh_fech_in!L30=0,0,SER_hh_fech_in!L30/SER_summary!L$27)</f>
        <v>35.035165113239181</v>
      </c>
      <c r="M30" s="100">
        <f>IF(SER_hh_fech_in!M30=0,0,SER_hh_fech_in!M30/SER_summary!M$27)</f>
        <v>36.135164782809163</v>
      </c>
      <c r="N30" s="100">
        <f>IF(SER_hh_fech_in!N30=0,0,SER_hh_fech_in!N30/SER_summary!N$27)</f>
        <v>33.495832555147487</v>
      </c>
      <c r="O30" s="100">
        <f>IF(SER_hh_fech_in!O30=0,0,SER_hh_fech_in!O30/SER_summary!O$27)</f>
        <v>34.765697070108544</v>
      </c>
      <c r="P30" s="100">
        <f>IF(SER_hh_fech_in!P30=0,0,SER_hh_fech_in!P30/SER_summary!P$27)</f>
        <v>34.571120629441147</v>
      </c>
      <c r="Q30" s="100">
        <f>IF(SER_hh_fech_in!Q30=0,0,SER_hh_fech_in!Q30/SER_summary!Q$27)</f>
        <v>34.605085356169184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0</v>
      </c>
      <c r="D31" s="100">
        <f>IF(SER_hh_fech_in!D31=0,0,SER_hh_fech_in!D31/SER_summary!D$27)</f>
        <v>0</v>
      </c>
      <c r="E31" s="100">
        <f>IF(SER_hh_fech_in!E31=0,0,SER_hh_fech_in!E31/SER_summary!E$27)</f>
        <v>0</v>
      </c>
      <c r="F31" s="100">
        <f>IF(SER_hh_fech_in!F31=0,0,SER_hh_fech_in!F31/SER_summary!F$27)</f>
        <v>0</v>
      </c>
      <c r="G31" s="100">
        <f>IF(SER_hh_fech_in!G31=0,0,SER_hh_fech_in!G31/SER_summary!G$27)</f>
        <v>0</v>
      </c>
      <c r="H31" s="100">
        <f>IF(SER_hh_fech_in!H31=0,0,SER_hh_fech_in!H31/SER_summary!H$27)</f>
        <v>0</v>
      </c>
      <c r="I31" s="100">
        <f>IF(SER_hh_fech_in!I31=0,0,SER_hh_fech_in!I31/SER_summary!I$27)</f>
        <v>0</v>
      </c>
      <c r="J31" s="100">
        <f>IF(SER_hh_fech_in!J31=0,0,SER_hh_fech_in!J31/SER_summary!J$27)</f>
        <v>0</v>
      </c>
      <c r="K31" s="100">
        <f>IF(SER_hh_fech_in!K31=0,0,SER_hh_fech_in!K31/SER_summary!K$27)</f>
        <v>0</v>
      </c>
      <c r="L31" s="100">
        <f>IF(SER_hh_fech_in!L31=0,0,SER_hh_fech_in!L31/SER_summary!L$27)</f>
        <v>0</v>
      </c>
      <c r="M31" s="100">
        <f>IF(SER_hh_fech_in!M31=0,0,SER_hh_fech_in!M31/SER_summary!M$27)</f>
        <v>0</v>
      </c>
      <c r="N31" s="100">
        <f>IF(SER_hh_fech_in!N31=0,0,SER_hh_fech_in!N31/SER_summary!N$27)</f>
        <v>0</v>
      </c>
      <c r="O31" s="100">
        <f>IF(SER_hh_fech_in!O31=0,0,SER_hh_fech_in!O31/SER_summary!O$27)</f>
        <v>0</v>
      </c>
      <c r="P31" s="100">
        <f>IF(SER_hh_fech_in!P31=0,0,SER_hh_fech_in!P31/SER_summary!P$27)</f>
        <v>0</v>
      </c>
      <c r="Q31" s="100">
        <f>IF(SER_hh_fech_in!Q31=0,0,SER_hh_fech_in!Q31/SER_summary!Q$27)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23.971632412171743</v>
      </c>
      <c r="D33" s="18">
        <f>IF(SER_hh_fech_in!D33=0,0,SER_hh_fech_in!D33/SER_summary!D$27)</f>
        <v>23.647714541911043</v>
      </c>
      <c r="E33" s="18">
        <f>IF(SER_hh_fech_in!E33=0,0,SER_hh_fech_in!E33/SER_summary!E$27)</f>
        <v>24.440747607672872</v>
      </c>
      <c r="F33" s="18">
        <f>IF(SER_hh_fech_in!F33=0,0,SER_hh_fech_in!F33/SER_summary!F$27)</f>
        <v>25.010488178985931</v>
      </c>
      <c r="G33" s="18">
        <f>IF(SER_hh_fech_in!G33=0,0,SER_hh_fech_in!G33/SER_summary!G$27)</f>
        <v>24.518374102921076</v>
      </c>
      <c r="H33" s="18">
        <f>IF(SER_hh_fech_in!H33=0,0,SER_hh_fech_in!H33/SER_summary!H$27)</f>
        <v>23.957857244987565</v>
      </c>
      <c r="I33" s="18">
        <f>IF(SER_hh_fech_in!I33=0,0,SER_hh_fech_in!I33/SER_summary!I$27)</f>
        <v>24.121951888258963</v>
      </c>
      <c r="J33" s="18">
        <f>IF(SER_hh_fech_in!J33=0,0,SER_hh_fech_in!J33/SER_summary!J$27)</f>
        <v>23.092335997112908</v>
      </c>
      <c r="K33" s="18">
        <f>IF(SER_hh_fech_in!K33=0,0,SER_hh_fech_in!K33/SER_summary!K$27)</f>
        <v>23.006526437605675</v>
      </c>
      <c r="L33" s="18">
        <f>IF(SER_hh_fech_in!L33=0,0,SER_hh_fech_in!L33/SER_summary!L$27)</f>
        <v>23.20409008522433</v>
      </c>
      <c r="M33" s="18">
        <f>IF(SER_hh_fech_in!M33=0,0,SER_hh_fech_in!M33/SER_summary!M$27)</f>
        <v>22.382836832626896</v>
      </c>
      <c r="N33" s="18">
        <f>IF(SER_hh_fech_in!N33=0,0,SER_hh_fech_in!N33/SER_summary!N$27)</f>
        <v>24.081500795077446</v>
      </c>
      <c r="O33" s="18">
        <f>IF(SER_hh_fech_in!O33=0,0,SER_hh_fech_in!O33/SER_summary!O$27)</f>
        <v>22.788488231892817</v>
      </c>
      <c r="P33" s="18">
        <f>IF(SER_hh_fech_in!P33=0,0,SER_hh_fech_in!P33/SER_summary!P$27)</f>
        <v>23.061732565151377</v>
      </c>
      <c r="Q33" s="18">
        <f>IF(SER_hh_fech_in!Q33=0,0,SER_hh_fech_in!Q33/SER_summary!Q$27)</f>
        <v>23.06780619414991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154.57550657887441</v>
      </c>
      <c r="D3" s="106">
        <f>IF(SER_hh_tesh_in!D3=0,0,SER_hh_tesh_in!D3/SER_summary!D$27)</f>
        <v>165.1105171689621</v>
      </c>
      <c r="E3" s="106">
        <f>IF(SER_hh_tesh_in!E3=0,0,SER_hh_tesh_in!E3/SER_summary!E$27)</f>
        <v>155.47764417495165</v>
      </c>
      <c r="F3" s="106">
        <f>IF(SER_hh_tesh_in!F3=0,0,SER_hh_tesh_in!F3/SER_summary!F$27)</f>
        <v>163.14094965282894</v>
      </c>
      <c r="G3" s="106">
        <f>IF(SER_hh_tesh_in!G3=0,0,SER_hh_tesh_in!G3/SER_summary!G$27)</f>
        <v>150.29092705732589</v>
      </c>
      <c r="H3" s="106">
        <f>IF(SER_hh_tesh_in!H3=0,0,SER_hh_tesh_in!H3/SER_summary!H$27)</f>
        <v>129.83447407445215</v>
      </c>
      <c r="I3" s="106">
        <f>IF(SER_hh_tesh_in!I3=0,0,SER_hh_tesh_in!I3/SER_summary!I$27)</f>
        <v>115.21024110394343</v>
      </c>
      <c r="J3" s="106">
        <f>IF(SER_hh_tesh_in!J3=0,0,SER_hh_tesh_in!J3/SER_summary!J$27)</f>
        <v>122.8471454454894</v>
      </c>
      <c r="K3" s="106">
        <f>IF(SER_hh_tesh_in!K3=0,0,SER_hh_tesh_in!K3/SER_summary!K$27)</f>
        <v>99.968390588220259</v>
      </c>
      <c r="L3" s="106">
        <f>IF(SER_hh_tesh_in!L3=0,0,SER_hh_tesh_in!L3/SER_summary!L$27)</f>
        <v>143.41726376313272</v>
      </c>
      <c r="M3" s="106">
        <f>IF(SER_hh_tesh_in!M3=0,0,SER_hh_tesh_in!M3/SER_summary!M$27)</f>
        <v>159.17230836783929</v>
      </c>
      <c r="N3" s="106">
        <f>IF(SER_hh_tesh_in!N3=0,0,SER_hh_tesh_in!N3/SER_summary!N$27)</f>
        <v>154.48464383299128</v>
      </c>
      <c r="O3" s="106">
        <f>IF(SER_hh_tesh_in!O3=0,0,SER_hh_tesh_in!O3/SER_summary!O$27)</f>
        <v>148.26574313997449</v>
      </c>
      <c r="P3" s="106">
        <f>IF(SER_hh_tesh_in!P3=0,0,SER_hh_tesh_in!P3/SER_summary!P$27)</f>
        <v>171.68954304400341</v>
      </c>
      <c r="Q3" s="106">
        <f>IF(SER_hh_tesh_in!Q3=0,0,SER_hh_tesh_in!Q3/SER_summary!Q$27)</f>
        <v>177.32793097456397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52.550424809351256</v>
      </c>
      <c r="D4" s="101">
        <f>IF(SER_hh_tesh_in!D4=0,0,SER_hh_tesh_in!D4/SER_summary!D$27)</f>
        <v>58.438873552203447</v>
      </c>
      <c r="E4" s="101">
        <f>IF(SER_hh_tesh_in!E4=0,0,SER_hh_tesh_in!E4/SER_summary!E$27)</f>
        <v>72.728892287466536</v>
      </c>
      <c r="F4" s="101">
        <f>IF(SER_hh_tesh_in!F4=0,0,SER_hh_tesh_in!F4/SER_summary!F$27)</f>
        <v>73.589455927402057</v>
      </c>
      <c r="G4" s="101">
        <f>IF(SER_hh_tesh_in!G4=0,0,SER_hh_tesh_in!G4/SER_summary!G$27)</f>
        <v>53.136829617385175</v>
      </c>
      <c r="H4" s="101">
        <f>IF(SER_hh_tesh_in!H4=0,0,SER_hh_tesh_in!H4/SER_summary!H$27)</f>
        <v>28.569675631908449</v>
      </c>
      <c r="I4" s="101">
        <f>IF(SER_hh_tesh_in!I4=0,0,SER_hh_tesh_in!I4/SER_summary!I$27)</f>
        <v>24.844119168214721</v>
      </c>
      <c r="J4" s="101">
        <f>IF(SER_hh_tesh_in!J4=0,0,SER_hh_tesh_in!J4/SER_summary!J$27)</f>
        <v>13.301929151418715</v>
      </c>
      <c r="K4" s="101">
        <f>IF(SER_hh_tesh_in!K4=0,0,SER_hh_tesh_in!K4/SER_summary!K$27)</f>
        <v>5.5485678742700273</v>
      </c>
      <c r="L4" s="101">
        <f>IF(SER_hh_tesh_in!L4=0,0,SER_hh_tesh_in!L4/SER_summary!L$27)</f>
        <v>68.270473060414417</v>
      </c>
      <c r="M4" s="101">
        <f>IF(SER_hh_tesh_in!M4=0,0,SER_hh_tesh_in!M4/SER_summary!M$27)</f>
        <v>71.227957411291115</v>
      </c>
      <c r="N4" s="101">
        <f>IF(SER_hh_tesh_in!N4=0,0,SER_hh_tesh_in!N4/SER_summary!N$27)</f>
        <v>78.607689297527486</v>
      </c>
      <c r="O4" s="101">
        <f>IF(SER_hh_tesh_in!O4=0,0,SER_hh_tesh_in!O4/SER_summary!O$27)</f>
        <v>88.399908852591622</v>
      </c>
      <c r="P4" s="101">
        <f>IF(SER_hh_tesh_in!P4=0,0,SER_hh_tesh_in!P4/SER_summary!P$27)</f>
        <v>106.13337773218423</v>
      </c>
      <c r="Q4" s="101">
        <f>IF(SER_hh_tesh_in!Q4=0,0,SER_hh_tesh_in!Q4/SER_summary!Q$27)</f>
        <v>112.99952614116933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50.648328508915014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71.270466022770492</v>
      </c>
      <c r="G6" s="100">
        <f>IF(SER_hh_tesh_in!G6=0,0,SER_hh_tesh_in!G6/SER_summary!G$27)</f>
        <v>48.483812728958746</v>
      </c>
      <c r="H6" s="100">
        <f>IF(SER_hh_tesh_in!H6=0,0,SER_hh_tesh_in!H6/SER_summary!H$27)</f>
        <v>27.974751903698262</v>
      </c>
      <c r="I6" s="100">
        <f>IF(SER_hh_tesh_in!I6=0,0,SER_hh_tesh_in!I6/SER_summary!I$27)</f>
        <v>23.764077148769221</v>
      </c>
      <c r="J6" s="100">
        <f>IF(SER_hh_tesh_in!J6=0,0,SER_hh_tesh_in!J6/SER_summary!J$27)</f>
        <v>12.530288247595269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50.643722092426636</v>
      </c>
      <c r="D7" s="100">
        <f>IF(SER_hh_tesh_in!D7=0,0,SER_hh_tesh_in!D7/SER_summary!D$27)</f>
        <v>58.619013812503376</v>
      </c>
      <c r="E7" s="100">
        <f>IF(SER_hh_tesh_in!E7=0,0,SER_hh_tesh_in!E7/SER_summary!E$27)</f>
        <v>70.694228278859086</v>
      </c>
      <c r="F7" s="100">
        <f>IF(SER_hh_tesh_in!F7=0,0,SER_hh_tesh_in!F7/SER_summary!F$27)</f>
        <v>75.120101220823372</v>
      </c>
      <c r="G7" s="100">
        <f>IF(SER_hh_tesh_in!G7=0,0,SER_hh_tesh_in!G7/SER_summary!G$27)</f>
        <v>0</v>
      </c>
      <c r="H7" s="100">
        <f>IF(SER_hh_tesh_in!H7=0,0,SER_hh_tesh_in!H7/SER_summary!H$27)</f>
        <v>28.084058704975963</v>
      </c>
      <c r="I7" s="100">
        <f>IF(SER_hh_tesh_in!I7=0,0,SER_hh_tesh_in!I7/SER_summary!I$27)</f>
        <v>25.349320415655139</v>
      </c>
      <c r="J7" s="100">
        <f>IF(SER_hh_tesh_in!J7=0,0,SER_hh_tesh_in!J7/SER_summary!J$27)</f>
        <v>11.965071025252282</v>
      </c>
      <c r="K7" s="100">
        <f>IF(SER_hh_tesh_in!K7=0,0,SER_hh_tesh_in!K7/SER_summary!K$27)</f>
        <v>5.4448185452988715</v>
      </c>
      <c r="L7" s="100">
        <f>IF(SER_hh_tesh_in!L7=0,0,SER_hh_tesh_in!L7/SER_summary!L$27)</f>
        <v>65.78453077864873</v>
      </c>
      <c r="M7" s="100">
        <f>IF(SER_hh_tesh_in!M7=0,0,SER_hh_tesh_in!M7/SER_summary!M$27)</f>
        <v>0</v>
      </c>
      <c r="N7" s="100">
        <f>IF(SER_hh_tesh_in!N7=0,0,SER_hh_tesh_in!N7/SER_summary!N$27)</f>
        <v>0</v>
      </c>
      <c r="O7" s="100">
        <f>IF(SER_hh_tesh_in!O7=0,0,SER_hh_tesh_in!O7/SER_summary!O$27)</f>
        <v>86.741892555249422</v>
      </c>
      <c r="P7" s="100">
        <f>IF(SER_hh_tesh_in!P7=0,0,SER_hh_tesh_in!P7/SER_summary!P$27)</f>
        <v>103.13328280725315</v>
      </c>
      <c r="Q7" s="100">
        <f>IF(SER_hh_tesh_in!Q7=0,0,SER_hh_tesh_in!Q7/SER_summary!Q$27)</f>
        <v>109.86561758794683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0</v>
      </c>
      <c r="D9" s="100">
        <f>IF(SER_hh_tesh_in!D9=0,0,SER_hh_tesh_in!D9/SER_summary!D$27)</f>
        <v>0</v>
      </c>
      <c r="E9" s="100">
        <f>IF(SER_hh_tesh_in!E9=0,0,SER_hh_tesh_in!E9/SER_summary!E$27)</f>
        <v>0</v>
      </c>
      <c r="F9" s="100">
        <f>IF(SER_hh_tesh_in!F9=0,0,SER_hh_tesh_in!F9/SER_summary!F$27)</f>
        <v>0</v>
      </c>
      <c r="G9" s="100">
        <f>IF(SER_hh_tesh_in!G9=0,0,SER_hh_tesh_in!G9/SER_summary!G$27)</f>
        <v>0</v>
      </c>
      <c r="H9" s="100">
        <f>IF(SER_hh_tesh_in!H9=0,0,SER_hh_tesh_in!H9/SER_summary!H$27)</f>
        <v>0</v>
      </c>
      <c r="I9" s="100">
        <f>IF(SER_hh_tesh_in!I9=0,0,SER_hh_tesh_in!I9/SER_summary!I$27)</f>
        <v>0</v>
      </c>
      <c r="J9" s="100">
        <f>IF(SER_hh_tesh_in!J9=0,0,SER_hh_tesh_in!J9/SER_summary!J$27)</f>
        <v>0</v>
      </c>
      <c r="K9" s="100">
        <f>IF(SER_hh_tesh_in!K9=0,0,SER_hh_tesh_in!K9/SER_summary!K$27)</f>
        <v>0</v>
      </c>
      <c r="L9" s="100">
        <f>IF(SER_hh_tesh_in!L9=0,0,SER_hh_tesh_in!L9/SER_summary!L$27)</f>
        <v>100.11358812402321</v>
      </c>
      <c r="M9" s="100">
        <f>IF(SER_hh_tesh_in!M9=0,0,SER_hh_tesh_in!M9/SER_summary!M$27)</f>
        <v>82.611857199008341</v>
      </c>
      <c r="N9" s="100">
        <f>IF(SER_hh_tesh_in!N9=0,0,SER_hh_tesh_in!N9/SER_summary!N$27)</f>
        <v>0</v>
      </c>
      <c r="O9" s="100">
        <f>IF(SER_hh_tesh_in!O9=0,0,SER_hh_tesh_in!O9/SER_summary!O$27)</f>
        <v>0</v>
      </c>
      <c r="P9" s="100">
        <f>IF(SER_hh_tesh_in!P9=0,0,SER_hh_tesh_in!P9/SER_summary!P$27)</f>
        <v>0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0</v>
      </c>
      <c r="E10" s="100">
        <f>IF(SER_hh_tesh_in!E10=0,0,SER_hh_tesh_in!E10/SER_summary!E$27)</f>
        <v>0</v>
      </c>
      <c r="F10" s="100">
        <f>IF(SER_hh_tesh_in!F10=0,0,SER_hh_tesh_in!F10/SER_summary!F$27)</f>
        <v>0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0</v>
      </c>
      <c r="J10" s="100">
        <f>IF(SER_hh_tesh_in!J10=0,0,SER_hh_tesh_in!J10/SER_summary!J$27)</f>
        <v>0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0</v>
      </c>
      <c r="N10" s="100">
        <f>IF(SER_hh_tesh_in!N10=0,0,SER_hh_tesh_in!N10/SER_summary!N$27)</f>
        <v>0</v>
      </c>
      <c r="O10" s="100">
        <f>IF(SER_hh_tesh_in!O10=0,0,SER_hh_tesh_in!O10/SER_summary!O$27)</f>
        <v>0</v>
      </c>
      <c r="P10" s="100">
        <f>IF(SER_hh_tesh_in!P10=0,0,SER_hh_tesh_in!P10/SER_summary!P$27)</f>
        <v>0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0</v>
      </c>
      <c r="E12" s="100">
        <f>IF(SER_hh_tesh_in!E12=0,0,SER_hh_tesh_in!E12/SER_summary!E$27)</f>
        <v>0</v>
      </c>
      <c r="F12" s="100">
        <f>IF(SER_hh_tesh_in!F12=0,0,SER_hh_tesh_in!F12/SER_summary!F$27)</f>
        <v>0</v>
      </c>
      <c r="G12" s="100">
        <f>IF(SER_hh_tesh_in!G12=0,0,SER_hh_tesh_in!G12/SER_summary!G$27)</f>
        <v>0</v>
      </c>
      <c r="H12" s="100">
        <f>IF(SER_hh_tesh_in!H12=0,0,SER_hh_tesh_in!H12/SER_summary!H$27)</f>
        <v>0</v>
      </c>
      <c r="I12" s="100">
        <f>IF(SER_hh_tesh_in!I12=0,0,SER_hh_tesh_in!I12/SER_summary!I$27)</f>
        <v>0</v>
      </c>
      <c r="J12" s="100">
        <f>IF(SER_hh_tesh_in!J12=0,0,SER_hh_tesh_in!J12/SER_summary!J$27)</f>
        <v>0</v>
      </c>
      <c r="K12" s="100">
        <f>IF(SER_hh_tesh_in!K12=0,0,SER_hh_tesh_in!K12/SER_summary!K$27)</f>
        <v>0</v>
      </c>
      <c r="L12" s="100">
        <f>IF(SER_hh_tesh_in!L12=0,0,SER_hh_tesh_in!L12/SER_summary!L$27)</f>
        <v>0</v>
      </c>
      <c r="M12" s="100">
        <f>IF(SER_hh_tesh_in!M12=0,0,SER_hh_tesh_in!M12/SER_summary!M$27)</f>
        <v>50.916581397506313</v>
      </c>
      <c r="N12" s="100">
        <f>IF(SER_hh_tesh_in!N12=0,0,SER_hh_tesh_in!N12/SER_summary!N$27)</f>
        <v>71.745071980693851</v>
      </c>
      <c r="O12" s="100">
        <f>IF(SER_hh_tesh_in!O12=0,0,SER_hh_tesh_in!O12/SER_summary!O$27)</f>
        <v>0</v>
      </c>
      <c r="P12" s="100">
        <f>IF(SER_hh_tesh_in!P12=0,0,SER_hh_tesh_in!P12/SER_summary!P$27)</f>
        <v>0</v>
      </c>
      <c r="Q12" s="100">
        <f>IF(SER_hh_tesh_in!Q12=0,0,SER_hh_tesh_in!Q12/SER_summary!Q$27)</f>
        <v>108.33023785706942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52.497671331149022</v>
      </c>
      <c r="D13" s="100">
        <f>IF(SER_hh_tesh_in!D13=0,0,SER_hh_tesh_in!D13/SER_summary!D$27)</f>
        <v>59.698719670161687</v>
      </c>
      <c r="E13" s="100">
        <f>IF(SER_hh_tesh_in!E13=0,0,SER_hh_tesh_in!E13/SER_summary!E$27)</f>
        <v>72.927058430272311</v>
      </c>
      <c r="F13" s="100">
        <f>IF(SER_hh_tesh_in!F13=0,0,SER_hh_tesh_in!F13/SER_summary!F$27)</f>
        <v>74.035209067589108</v>
      </c>
      <c r="G13" s="100">
        <f>IF(SER_hh_tesh_in!G13=0,0,SER_hh_tesh_in!G13/SER_summary!G$27)</f>
        <v>49.591204655928458</v>
      </c>
      <c r="H13" s="100">
        <f>IF(SER_hh_tesh_in!H13=0,0,SER_hh_tesh_in!H13/SER_summary!H$27)</f>
        <v>28.259252759268005</v>
      </c>
      <c r="I13" s="100">
        <f>IF(SER_hh_tesh_in!I13=0,0,SER_hh_tesh_in!I13/SER_summary!I$27)</f>
        <v>23.762630483611652</v>
      </c>
      <c r="J13" s="100">
        <f>IF(SER_hh_tesh_in!J13=0,0,SER_hh_tesh_in!J13/SER_summary!J$27)</f>
        <v>12.39595239471363</v>
      </c>
      <c r="K13" s="100">
        <f>IF(SER_hh_tesh_in!K13=0,0,SER_hh_tesh_in!K13/SER_summary!K$27)</f>
        <v>5.3197358648740165</v>
      </c>
      <c r="L13" s="100">
        <f>IF(SER_hh_tesh_in!L13=0,0,SER_hh_tesh_in!L13/SER_summary!L$27)</f>
        <v>64.041064894577829</v>
      </c>
      <c r="M13" s="100">
        <f>IF(SER_hh_tesh_in!M13=0,0,SER_hh_tesh_in!M13/SER_summary!M$27)</f>
        <v>48.649071769510641</v>
      </c>
      <c r="N13" s="100">
        <f>IF(SER_hh_tesh_in!N13=0,0,SER_hh_tesh_in!N13/SER_summary!N$27)</f>
        <v>74.749132522157097</v>
      </c>
      <c r="O13" s="100">
        <f>IF(SER_hh_tesh_in!O13=0,0,SER_hh_tesh_in!O13/SER_summary!O$27)</f>
        <v>86.758004395780617</v>
      </c>
      <c r="P13" s="100">
        <f>IF(SER_hh_tesh_in!P13=0,0,SER_hh_tesh_in!P13/SER_summary!P$27)</f>
        <v>104.19868864969008</v>
      </c>
      <c r="Q13" s="100">
        <f>IF(SER_hh_tesh_in!Q13=0,0,SER_hh_tesh_in!Q13/SER_summary!Q$27)</f>
        <v>110.06069841573319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53.204451909249521</v>
      </c>
      <c r="D14" s="22">
        <f>IF(SER_hh_tesh_in!D14=0,0,SER_hh_tesh_in!D14/SER_summary!D$27)</f>
        <v>57.299955057437209</v>
      </c>
      <c r="E14" s="22">
        <f>IF(SER_hh_tesh_in!E14=0,0,SER_hh_tesh_in!E14/SER_summary!E$27)</f>
        <v>73.465491296082291</v>
      </c>
      <c r="F14" s="22">
        <f>IF(SER_hh_tesh_in!F14=0,0,SER_hh_tesh_in!F14/SER_summary!F$27)</f>
        <v>66.039839773756327</v>
      </c>
      <c r="G14" s="22">
        <f>IF(SER_hh_tesh_in!G14=0,0,SER_hh_tesh_in!G14/SER_summary!G$27)</f>
        <v>53.582289481142276</v>
      </c>
      <c r="H14" s="22">
        <f>IF(SER_hh_tesh_in!H14=0,0,SER_hh_tesh_in!H14/SER_summary!H$27)</f>
        <v>0</v>
      </c>
      <c r="I14" s="22">
        <f>IF(SER_hh_tesh_in!I14=0,0,SER_hh_tesh_in!I14/SER_summary!I$27)</f>
        <v>25.402163508459537</v>
      </c>
      <c r="J14" s="22">
        <f>IF(SER_hh_tesh_in!J14=0,0,SER_hh_tesh_in!J14/SER_summary!J$27)</f>
        <v>13.758494414867998</v>
      </c>
      <c r="K14" s="22">
        <f>IF(SER_hh_tesh_in!K14=0,0,SER_hh_tesh_in!K14/SER_summary!K$27)</f>
        <v>0</v>
      </c>
      <c r="L14" s="22">
        <f>IF(SER_hh_tesh_in!L14=0,0,SER_hh_tesh_in!L14/SER_summary!L$27)</f>
        <v>0</v>
      </c>
      <c r="M14" s="22">
        <f>IF(SER_hh_tesh_in!M14=0,0,SER_hh_tesh_in!M14/SER_summary!M$27)</f>
        <v>70.873337525454772</v>
      </c>
      <c r="N14" s="22">
        <f>IF(SER_hh_tesh_in!N14=0,0,SER_hh_tesh_in!N14/SER_summary!N$27)</f>
        <v>79.070247345594524</v>
      </c>
      <c r="O14" s="22">
        <f>IF(SER_hh_tesh_in!O14=0,0,SER_hh_tesh_in!O14/SER_summary!O$27)</f>
        <v>0</v>
      </c>
      <c r="P14" s="22">
        <f>IF(SER_hh_tesh_in!P14=0,0,SER_hh_tesh_in!P14/SER_summary!P$27)</f>
        <v>109.16073792421192</v>
      </c>
      <c r="Q14" s="22">
        <f>IF(SER_hh_tesh_in!Q14=0,0,SER_hh_tesh_in!Q14/SER_summary!Q$27)</f>
        <v>115.29953840839228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1.0127470421856886</v>
      </c>
      <c r="D15" s="104">
        <f>IF(SER_hh_tesh_in!D15=0,0,SER_hh_tesh_in!D15/SER_summary!D$27)</f>
        <v>1.1767499699280421</v>
      </c>
      <c r="E15" s="104">
        <f>IF(SER_hh_tesh_in!E15=0,0,SER_hh_tesh_in!E15/SER_summary!E$27)</f>
        <v>1.4242541254962846</v>
      </c>
      <c r="F15" s="104">
        <f>IF(SER_hh_tesh_in!F15=0,0,SER_hh_tesh_in!F15/SER_summary!F$27)</f>
        <v>1.4982590678116159</v>
      </c>
      <c r="G15" s="104">
        <f>IF(SER_hh_tesh_in!G15=0,0,SER_hh_tesh_in!G15/SER_summary!G$27)</f>
        <v>0.97188545702249007</v>
      </c>
      <c r="H15" s="104">
        <f>IF(SER_hh_tesh_in!H15=0,0,SER_hh_tesh_in!H15/SER_summary!H$27)</f>
        <v>0.56139606876806059</v>
      </c>
      <c r="I15" s="104">
        <f>IF(SER_hh_tesh_in!I15=0,0,SER_hh_tesh_in!I15/SER_summary!I$27)</f>
        <v>0.49086605306606546</v>
      </c>
      <c r="J15" s="104">
        <f>IF(SER_hh_tesh_in!J15=0,0,SER_hh_tesh_in!J15/SER_summary!J$27)</f>
        <v>0.25181918694155414</v>
      </c>
      <c r="K15" s="104">
        <f>IF(SER_hh_tesh_in!K15=0,0,SER_hh_tesh_in!K15/SER_summary!K$27)</f>
        <v>0.10941120547337999</v>
      </c>
      <c r="L15" s="104">
        <f>IF(SER_hh_tesh_in!L15=0,0,SER_hh_tesh_in!L15/SER_summary!L$27)</f>
        <v>1.3416050763000693</v>
      </c>
      <c r="M15" s="104">
        <f>IF(SER_hh_tesh_in!M15=0,0,SER_hh_tesh_in!M15/SER_summary!M$27)</f>
        <v>1.392398203180105</v>
      </c>
      <c r="N15" s="104">
        <f>IF(SER_hh_tesh_in!N15=0,0,SER_hh_tesh_in!N15/SER_summary!N$27)</f>
        <v>0.35288119994987283</v>
      </c>
      <c r="O15" s="104">
        <f>IF(SER_hh_tesh_in!O15=0,0,SER_hh_tesh_in!O15/SER_summary!O$27)</f>
        <v>1.7289337304470087</v>
      </c>
      <c r="P15" s="104">
        <f>IF(SER_hh_tesh_in!P15=0,0,SER_hh_tesh_in!P15/SER_summary!P$27)</f>
        <v>2.0628956223776247</v>
      </c>
      <c r="Q15" s="104">
        <f>IF(SER_hh_tesh_in!Q15=0,0,SER_hh_tesh_in!Q15/SER_summary!Q$27)</f>
        <v>2.1267201118767423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95.018749824442423</v>
      </c>
      <c r="D16" s="101">
        <f>IF(SER_hh_tesh_in!D16=0,0,SER_hh_tesh_in!D16/SER_summary!D$27)</f>
        <v>95.236345329236698</v>
      </c>
      <c r="E16" s="101">
        <f>IF(SER_hh_tesh_in!E16=0,0,SER_hh_tesh_in!E16/SER_summary!E$27)</f>
        <v>95.613462164373331</v>
      </c>
      <c r="F16" s="101">
        <f>IF(SER_hh_tesh_in!F16=0,0,SER_hh_tesh_in!F16/SER_summary!F$27)</f>
        <v>96.168509528647334</v>
      </c>
      <c r="G16" s="101">
        <f>IF(SER_hh_tesh_in!G16=0,0,SER_hh_tesh_in!G16/SER_summary!G$27)</f>
        <v>96.972250922617107</v>
      </c>
      <c r="H16" s="101">
        <f>IF(SER_hh_tesh_in!H16=0,0,SER_hh_tesh_in!H16/SER_summary!H$27)</f>
        <v>97.59699496360308</v>
      </c>
      <c r="I16" s="101">
        <f>IF(SER_hh_tesh_in!I16=0,0,SER_hh_tesh_in!I16/SER_summary!I$27)</f>
        <v>98.332737276006554</v>
      </c>
      <c r="J16" s="101">
        <f>IF(SER_hh_tesh_in!J16=0,0,SER_hh_tesh_in!J16/SER_summary!J$27)</f>
        <v>99.333957121340333</v>
      </c>
      <c r="K16" s="101">
        <f>IF(SER_hh_tesh_in!K16=0,0,SER_hh_tesh_in!K16/SER_summary!K$27)</f>
        <v>98.460456298642782</v>
      </c>
      <c r="L16" s="101">
        <f>IF(SER_hh_tesh_in!L16=0,0,SER_hh_tesh_in!L16/SER_summary!L$27)</f>
        <v>98.911276347574344</v>
      </c>
      <c r="M16" s="101">
        <f>IF(SER_hh_tesh_in!M16=0,0,SER_hh_tesh_in!M16/SER_summary!M$27)</f>
        <v>100.75820484686267</v>
      </c>
      <c r="N16" s="101">
        <f>IF(SER_hh_tesh_in!N16=0,0,SER_hh_tesh_in!N16/SER_summary!N$27)</f>
        <v>102.97533932899074</v>
      </c>
      <c r="O16" s="101">
        <f>IF(SER_hh_tesh_in!O16=0,0,SER_hh_tesh_in!O16/SER_summary!O$27)</f>
        <v>103.7744471671943</v>
      </c>
      <c r="P16" s="101">
        <f>IF(SER_hh_tesh_in!P16=0,0,SER_hh_tesh_in!P16/SER_summary!P$27)</f>
        <v>104.50301056135646</v>
      </c>
      <c r="Q16" s="101">
        <f>IF(SER_hh_tesh_in!Q16=0,0,SER_hh_tesh_in!Q16/SER_summary!Q$27)</f>
        <v>107.48830836392874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95.018749824442423</v>
      </c>
      <c r="D18" s="103">
        <f>IF(SER_hh_tesh_in!D18=0,0,SER_hh_tesh_in!D18/SER_summary!D$27)</f>
        <v>95.236345329236698</v>
      </c>
      <c r="E18" s="103">
        <f>IF(SER_hh_tesh_in!E18=0,0,SER_hh_tesh_in!E18/SER_summary!E$27)</f>
        <v>95.613462164373331</v>
      </c>
      <c r="F18" s="103">
        <f>IF(SER_hh_tesh_in!F18=0,0,SER_hh_tesh_in!F18/SER_summary!F$27)</f>
        <v>96.168509528647334</v>
      </c>
      <c r="G18" s="103">
        <f>IF(SER_hh_tesh_in!G18=0,0,SER_hh_tesh_in!G18/SER_summary!G$27)</f>
        <v>96.972250922617107</v>
      </c>
      <c r="H18" s="103">
        <f>IF(SER_hh_tesh_in!H18=0,0,SER_hh_tesh_in!H18/SER_summary!H$27)</f>
        <v>97.59699496360308</v>
      </c>
      <c r="I18" s="103">
        <f>IF(SER_hh_tesh_in!I18=0,0,SER_hh_tesh_in!I18/SER_summary!I$27)</f>
        <v>98.332737276006554</v>
      </c>
      <c r="J18" s="103">
        <f>IF(SER_hh_tesh_in!J18=0,0,SER_hh_tesh_in!J18/SER_summary!J$27)</f>
        <v>99.333957121340333</v>
      </c>
      <c r="K18" s="103">
        <f>IF(SER_hh_tesh_in!K18=0,0,SER_hh_tesh_in!K18/SER_summary!K$27)</f>
        <v>98.460456298642782</v>
      </c>
      <c r="L18" s="103">
        <f>IF(SER_hh_tesh_in!L18=0,0,SER_hh_tesh_in!L18/SER_summary!L$27)</f>
        <v>98.911276347574344</v>
      </c>
      <c r="M18" s="103">
        <f>IF(SER_hh_tesh_in!M18=0,0,SER_hh_tesh_in!M18/SER_summary!M$27)</f>
        <v>100.75820484686267</v>
      </c>
      <c r="N18" s="103">
        <f>IF(SER_hh_tesh_in!N18=0,0,SER_hh_tesh_in!N18/SER_summary!N$27)</f>
        <v>102.97533932899074</v>
      </c>
      <c r="O18" s="103">
        <f>IF(SER_hh_tesh_in!O18=0,0,SER_hh_tesh_in!O18/SER_summary!O$27)</f>
        <v>103.7744471671943</v>
      </c>
      <c r="P18" s="103">
        <f>IF(SER_hh_tesh_in!P18=0,0,SER_hh_tesh_in!P18/SER_summary!P$27)</f>
        <v>104.50301056135646</v>
      </c>
      <c r="Q18" s="103">
        <f>IF(SER_hh_tesh_in!Q18=0,0,SER_hh_tesh_in!Q18/SER_summary!Q$27)</f>
        <v>107.48830836392874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17.4663553180295</v>
      </c>
      <c r="D19" s="101">
        <f>IF(SER_hh_tesh_in!D19=0,0,SER_hh_tesh_in!D19/SER_summary!D$27)</f>
        <v>17.648613486141123</v>
      </c>
      <c r="E19" s="101">
        <f>IF(SER_hh_tesh_in!E19=0,0,SER_hh_tesh_in!E19/SER_summary!E$27)</f>
        <v>17.894507329317509</v>
      </c>
      <c r="F19" s="101">
        <f>IF(SER_hh_tesh_in!F19=0,0,SER_hh_tesh_in!F19/SER_summary!F$27)</f>
        <v>18.057953406171006</v>
      </c>
      <c r="G19" s="101">
        <f>IF(SER_hh_tesh_in!G19=0,0,SER_hh_tesh_in!G19/SER_summary!G$27)</f>
        <v>17.161875867023973</v>
      </c>
      <c r="H19" s="101">
        <f>IF(SER_hh_tesh_in!H19=0,0,SER_hh_tesh_in!H19/SER_summary!H$27)</f>
        <v>19.467243140971</v>
      </c>
      <c r="I19" s="101">
        <f>IF(SER_hh_tesh_in!I19=0,0,SER_hh_tesh_in!I19/SER_summary!I$27)</f>
        <v>18.534894008409843</v>
      </c>
      <c r="J19" s="101">
        <f>IF(SER_hh_tesh_in!J19=0,0,SER_hh_tesh_in!J19/SER_summary!J$27)</f>
        <v>18.336220460159584</v>
      </c>
      <c r="K19" s="101">
        <f>IF(SER_hh_tesh_in!K19=0,0,SER_hh_tesh_in!K19/SER_summary!K$27)</f>
        <v>18.545221479008099</v>
      </c>
      <c r="L19" s="101">
        <f>IF(SER_hh_tesh_in!L19=0,0,SER_hh_tesh_in!L19/SER_summary!L$27)</f>
        <v>19.406662788079078</v>
      </c>
      <c r="M19" s="101">
        <f>IF(SER_hh_tesh_in!M19=0,0,SER_hh_tesh_in!M19/SER_summary!M$27)</f>
        <v>19.400209127191641</v>
      </c>
      <c r="N19" s="101">
        <f>IF(SER_hh_tesh_in!N19=0,0,SER_hh_tesh_in!N19/SER_summary!N$27)</f>
        <v>16.561417884613572</v>
      </c>
      <c r="O19" s="101">
        <f>IF(SER_hh_tesh_in!O19=0,0,SER_hh_tesh_in!O19/SER_summary!O$27)</f>
        <v>17.006886324951001</v>
      </c>
      <c r="P19" s="101">
        <f>IF(SER_hh_tesh_in!P19=0,0,SER_hh_tesh_in!P19/SER_summary!P$27)</f>
        <v>17.23738755119836</v>
      </c>
      <c r="Q19" s="101">
        <f>IF(SER_hh_tesh_in!Q19=0,0,SER_hh_tesh_in!Q19/SER_summary!Q$27)</f>
        <v>17.4526898826246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17.417424614687121</v>
      </c>
      <c r="D21" s="100">
        <f>IF(SER_hh_tesh_in!D21=0,0,SER_hh_tesh_in!D21/SER_summary!D$27)</f>
        <v>17.551842468272088</v>
      </c>
      <c r="E21" s="100">
        <f>IF(SER_hh_tesh_in!E21=0,0,SER_hh_tesh_in!E21/SER_summary!E$27)</f>
        <v>0</v>
      </c>
      <c r="F21" s="100">
        <f>IF(SER_hh_tesh_in!F21=0,0,SER_hh_tesh_in!F21/SER_summary!F$27)</f>
        <v>17.679791360528</v>
      </c>
      <c r="G21" s="100">
        <f>IF(SER_hh_tesh_in!G21=0,0,SER_hh_tesh_in!G21/SER_summary!G$27)</f>
        <v>15.641406623439366</v>
      </c>
      <c r="H21" s="100">
        <f>IF(SER_hh_tesh_in!H21=0,0,SER_hh_tesh_in!H21/SER_summary!H$27)</f>
        <v>22.026365148315676</v>
      </c>
      <c r="I21" s="100">
        <f>IF(SER_hh_tesh_in!I21=0,0,SER_hh_tesh_in!I21/SER_summary!I$27)</f>
        <v>19.348676167983268</v>
      </c>
      <c r="J21" s="100">
        <f>IF(SER_hh_tesh_in!J21=0,0,SER_hh_tesh_in!J21/SER_summary!J$27)</f>
        <v>18.846089290301354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20.299981727101862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0</v>
      </c>
      <c r="D22" s="100">
        <f>IF(SER_hh_tesh_in!D22=0,0,SER_hh_tesh_in!D22/SER_summary!D$27)</f>
        <v>0</v>
      </c>
      <c r="E22" s="100">
        <f>IF(SER_hh_tesh_in!E22=0,0,SER_hh_tesh_in!E22/SER_summary!E$27)</f>
        <v>0</v>
      </c>
      <c r="F22" s="100">
        <f>IF(SER_hh_tesh_in!F22=0,0,SER_hh_tesh_in!F22/SER_summary!F$27)</f>
        <v>0</v>
      </c>
      <c r="G22" s="100">
        <f>IF(SER_hh_tesh_in!G22=0,0,SER_hh_tesh_in!G22/SER_summary!G$27)</f>
        <v>0</v>
      </c>
      <c r="H22" s="100">
        <f>IF(SER_hh_tesh_in!H22=0,0,SER_hh_tesh_in!H22/SER_summary!H$27)</f>
        <v>0</v>
      </c>
      <c r="I22" s="100">
        <f>IF(SER_hh_tesh_in!I22=0,0,SER_hh_tesh_in!I22/SER_summary!I$27)</f>
        <v>0</v>
      </c>
      <c r="J22" s="100">
        <f>IF(SER_hh_tesh_in!J22=0,0,SER_hh_tesh_in!J22/SER_summary!J$27)</f>
        <v>0</v>
      </c>
      <c r="K22" s="100">
        <f>IF(SER_hh_tesh_in!K22=0,0,SER_hh_tesh_in!K22/SER_summary!K$27)</f>
        <v>0</v>
      </c>
      <c r="L22" s="100">
        <f>IF(SER_hh_tesh_in!L22=0,0,SER_hh_tesh_in!L22/SER_summary!L$27)</f>
        <v>0</v>
      </c>
      <c r="M22" s="100">
        <f>IF(SER_hh_tesh_in!M22=0,0,SER_hh_tesh_in!M22/SER_summary!M$27)</f>
        <v>0</v>
      </c>
      <c r="N22" s="100">
        <f>IF(SER_hh_tesh_in!N22=0,0,SER_hh_tesh_in!N22/SER_summary!N$27)</f>
        <v>0</v>
      </c>
      <c r="O22" s="100">
        <f>IF(SER_hh_tesh_in!O22=0,0,SER_hh_tesh_in!O22/SER_summary!O$27)</f>
        <v>0</v>
      </c>
      <c r="P22" s="100">
        <f>IF(SER_hh_tesh_in!P22=0,0,SER_hh_tesh_in!P22/SER_summary!P$27)</f>
        <v>0</v>
      </c>
      <c r="Q22" s="100">
        <f>IF(SER_hh_tesh_in!Q22=0,0,SER_hh_tesh_in!Q22/SER_summary!Q$27)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0</v>
      </c>
      <c r="D23" s="100">
        <f>IF(SER_hh_tesh_in!D23=0,0,SER_hh_tesh_in!D23/SER_summary!D$27)</f>
        <v>0</v>
      </c>
      <c r="E23" s="100">
        <f>IF(SER_hh_tesh_in!E23=0,0,SER_hh_tesh_in!E23/SER_summary!E$27)</f>
        <v>0</v>
      </c>
      <c r="F23" s="100">
        <f>IF(SER_hh_tesh_in!F23=0,0,SER_hh_tesh_in!F23/SER_summary!F$27)</f>
        <v>0</v>
      </c>
      <c r="G23" s="100">
        <f>IF(SER_hh_tesh_in!G23=0,0,SER_hh_tesh_in!G23/SER_summary!G$27)</f>
        <v>0</v>
      </c>
      <c r="H23" s="100">
        <f>IF(SER_hh_tesh_in!H23=0,0,SER_hh_tesh_in!H23/SER_summary!H$27)</f>
        <v>0</v>
      </c>
      <c r="I23" s="100">
        <f>IF(SER_hh_tesh_in!I23=0,0,SER_hh_tesh_in!I23/SER_summary!I$27)</f>
        <v>0</v>
      </c>
      <c r="J23" s="100">
        <f>IF(SER_hh_tesh_in!J23=0,0,SER_hh_tesh_in!J23/SER_summary!J$27)</f>
        <v>0</v>
      </c>
      <c r="K23" s="100">
        <f>IF(SER_hh_tesh_in!K23=0,0,SER_hh_tesh_in!K23/SER_summary!K$27)</f>
        <v>0</v>
      </c>
      <c r="L23" s="100">
        <f>IF(SER_hh_tesh_in!L23=0,0,SER_hh_tesh_in!L23/SER_summary!L$27)</f>
        <v>0</v>
      </c>
      <c r="M23" s="100">
        <f>IF(SER_hh_tesh_in!M23=0,0,SER_hh_tesh_in!M23/SER_summary!M$27)</f>
        <v>0</v>
      </c>
      <c r="N23" s="100">
        <f>IF(SER_hh_tesh_in!N23=0,0,SER_hh_tesh_in!N23/SER_summary!N$27)</f>
        <v>0</v>
      </c>
      <c r="O23" s="100">
        <f>IF(SER_hh_tesh_in!O23=0,0,SER_hh_tesh_in!O23/SER_summary!O$27)</f>
        <v>0</v>
      </c>
      <c r="P23" s="100">
        <f>IF(SER_hh_tesh_in!P23=0,0,SER_hh_tesh_in!P23/SER_summary!P$27)</f>
        <v>0</v>
      </c>
      <c r="Q23" s="100">
        <f>IF(SER_hh_tesh_in!Q23=0,0,SER_hh_tesh_in!Q23/SER_summary!Q$27)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0</v>
      </c>
      <c r="D25" s="100">
        <f>IF(SER_hh_tesh_in!D25=0,0,SER_hh_tesh_in!D25/SER_summary!D$27)</f>
        <v>0</v>
      </c>
      <c r="E25" s="100">
        <f>IF(SER_hh_tesh_in!E25=0,0,SER_hh_tesh_in!E25/SER_summary!E$27)</f>
        <v>0</v>
      </c>
      <c r="F25" s="100">
        <f>IF(SER_hh_tesh_in!F25=0,0,SER_hh_tesh_in!F25/SER_summary!F$27)</f>
        <v>0</v>
      </c>
      <c r="G25" s="100">
        <f>IF(SER_hh_tesh_in!G25=0,0,SER_hh_tesh_in!G25/SER_summary!G$27)</f>
        <v>0</v>
      </c>
      <c r="H25" s="100">
        <f>IF(SER_hh_tesh_in!H25=0,0,SER_hh_tesh_in!H25/SER_summary!H$27)</f>
        <v>0</v>
      </c>
      <c r="I25" s="100">
        <f>IF(SER_hh_tesh_in!I25=0,0,SER_hh_tesh_in!I25/SER_summary!I$27)</f>
        <v>0</v>
      </c>
      <c r="J25" s="100">
        <f>IF(SER_hh_tesh_in!J25=0,0,SER_hh_tesh_in!J25/SER_summary!J$27)</f>
        <v>0</v>
      </c>
      <c r="K25" s="100">
        <f>IF(SER_hh_tesh_in!K25=0,0,SER_hh_tesh_in!K25/SER_summary!K$27)</f>
        <v>0</v>
      </c>
      <c r="L25" s="100">
        <f>IF(SER_hh_tesh_in!L25=0,0,SER_hh_tesh_in!L25/SER_summary!L$27)</f>
        <v>0</v>
      </c>
      <c r="M25" s="100">
        <f>IF(SER_hh_tesh_in!M25=0,0,SER_hh_tesh_in!M25/SER_summary!M$27)</f>
        <v>14.762530622588509</v>
      </c>
      <c r="N25" s="100">
        <f>IF(SER_hh_tesh_in!N25=0,0,SER_hh_tesh_in!N25/SER_summary!N$27)</f>
        <v>15.021486809338116</v>
      </c>
      <c r="O25" s="100">
        <f>IF(SER_hh_tesh_in!O25=0,0,SER_hh_tesh_in!O25/SER_summary!O$27)</f>
        <v>0</v>
      </c>
      <c r="P25" s="100">
        <f>IF(SER_hh_tesh_in!P25=0,0,SER_hh_tesh_in!P25/SER_summary!P$27)</f>
        <v>0</v>
      </c>
      <c r="Q25" s="100">
        <f>IF(SER_hh_tesh_in!Q25=0,0,SER_hh_tesh_in!Q25/SER_summary!Q$27)</f>
        <v>15.501296439336532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17.47164361771642</v>
      </c>
      <c r="D26" s="22">
        <f>IF(SER_hh_tesh_in!D26=0,0,SER_hh_tesh_in!D26/SER_summary!D$27)</f>
        <v>17.657817148525982</v>
      </c>
      <c r="E26" s="22">
        <f>IF(SER_hh_tesh_in!E26=0,0,SER_hh_tesh_in!E26/SER_summary!E$27)</f>
        <v>17.894507329317509</v>
      </c>
      <c r="F26" s="22">
        <f>IF(SER_hh_tesh_in!F26=0,0,SER_hh_tesh_in!F26/SER_summary!F$27)</f>
        <v>18.061318960328311</v>
      </c>
      <c r="G26" s="22">
        <f>IF(SER_hh_tesh_in!G26=0,0,SER_hh_tesh_in!G26/SER_summary!G$27)</f>
        <v>18.536902025830688</v>
      </c>
      <c r="H26" s="22">
        <f>IF(SER_hh_tesh_in!H26=0,0,SER_hh_tesh_in!H26/SER_summary!H$27)</f>
        <v>17.537976905703406</v>
      </c>
      <c r="I26" s="22">
        <f>IF(SER_hh_tesh_in!I26=0,0,SER_hh_tesh_in!I26/SER_summary!I$27)</f>
        <v>17.866043091882734</v>
      </c>
      <c r="J26" s="22">
        <f>IF(SER_hh_tesh_in!J26=0,0,SER_hh_tesh_in!J26/SER_summary!J$27)</f>
        <v>18.285338409100341</v>
      </c>
      <c r="K26" s="22">
        <f>IF(SER_hh_tesh_in!K26=0,0,SER_hh_tesh_in!K26/SER_summary!K$27)</f>
        <v>18.545221479008099</v>
      </c>
      <c r="L26" s="22">
        <f>IF(SER_hh_tesh_in!L26=0,0,SER_hh_tesh_in!L26/SER_summary!L$27)</f>
        <v>19.406662788079078</v>
      </c>
      <c r="M26" s="22">
        <f>IF(SER_hh_tesh_in!M26=0,0,SER_hh_tesh_in!M26/SER_summary!M$27)</f>
        <v>19.639342125074595</v>
      </c>
      <c r="N26" s="22">
        <f>IF(SER_hh_tesh_in!N26=0,0,SER_hh_tesh_in!N26/SER_summary!N$27)</f>
        <v>16.565962547189773</v>
      </c>
      <c r="O26" s="22">
        <f>IF(SER_hh_tesh_in!O26=0,0,SER_hh_tesh_in!O26/SER_summary!O$27)</f>
        <v>17.006886324951001</v>
      </c>
      <c r="P26" s="22">
        <f>IF(SER_hh_tesh_in!P26=0,0,SER_hh_tesh_in!P26/SER_summary!P$27)</f>
        <v>17.23738755119836</v>
      </c>
      <c r="Q26" s="22">
        <f>IF(SER_hh_tesh_in!Q26=0,0,SER_hh_tesh_in!Q26/SER_summary!Q$27)</f>
        <v>17.487815896268973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15.146240429200617</v>
      </c>
      <c r="D29" s="101">
        <f>IF(SER_hh_tesh_in!D29=0,0,SER_hh_tesh_in!D29/SER_summary!D$27)</f>
        <v>15.47529958834799</v>
      </c>
      <c r="E29" s="101">
        <f>IF(SER_hh_tesh_in!E29=0,0,SER_hh_tesh_in!E29/SER_summary!E$27)</f>
        <v>15.709841646389311</v>
      </c>
      <c r="F29" s="101">
        <f>IF(SER_hh_tesh_in!F29=0,0,SER_hh_tesh_in!F29/SER_summary!F$27)</f>
        <v>15.966422917775526</v>
      </c>
      <c r="G29" s="101">
        <f>IF(SER_hh_tesh_in!G29=0,0,SER_hh_tesh_in!G29/SER_summary!G$27)</f>
        <v>16.087997752168739</v>
      </c>
      <c r="H29" s="101">
        <f>IF(SER_hh_tesh_in!H29=0,0,SER_hh_tesh_in!H29/SER_summary!H$27)</f>
        <v>16.154094392088421</v>
      </c>
      <c r="I29" s="101">
        <f>IF(SER_hh_tesh_in!I29=0,0,SER_hh_tesh_in!I29/SER_summary!I$27)</f>
        <v>16.12213920701415</v>
      </c>
      <c r="J29" s="101">
        <f>IF(SER_hh_tesh_in!J29=0,0,SER_hh_tesh_in!J29/SER_summary!J$27)</f>
        <v>16.688865727462691</v>
      </c>
      <c r="K29" s="101">
        <f>IF(SER_hh_tesh_in!K29=0,0,SER_hh_tesh_in!K29/SER_summary!K$27)</f>
        <v>15.971531446193381</v>
      </c>
      <c r="L29" s="101">
        <f>IF(SER_hh_tesh_in!L29=0,0,SER_hh_tesh_in!L29/SER_summary!L$27)</f>
        <v>15.909901362693764</v>
      </c>
      <c r="M29" s="101">
        <f>IF(SER_hh_tesh_in!M29=0,0,SER_hh_tesh_in!M29/SER_summary!M$27)</f>
        <v>16.603324885135386</v>
      </c>
      <c r="N29" s="101">
        <f>IF(SER_hh_tesh_in!N29=0,0,SER_hh_tesh_in!N29/SER_summary!N$27)</f>
        <v>16.419615202331901</v>
      </c>
      <c r="O29" s="101">
        <f>IF(SER_hh_tesh_in!O29=0,0,SER_hh_tesh_in!O29/SER_summary!O$27)</f>
        <v>16.534057089270799</v>
      </c>
      <c r="P29" s="101">
        <f>IF(SER_hh_tesh_in!P29=0,0,SER_hh_tesh_in!P29/SER_summary!P$27)</f>
        <v>16.178246654719892</v>
      </c>
      <c r="Q29" s="101">
        <f>IF(SER_hh_tesh_in!Q29=0,0,SER_hh_tesh_in!Q29/SER_summary!Q$27)</f>
        <v>15.886587617011447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14.67099298493279</v>
      </c>
      <c r="D30" s="100">
        <f>IF(SER_hh_tesh_in!D30=0,0,SER_hh_tesh_in!D30/SER_summary!D$27)</f>
        <v>16.201839404507531</v>
      </c>
      <c r="E30" s="100">
        <f>IF(SER_hh_tesh_in!E30=0,0,SER_hh_tesh_in!E30/SER_summary!E$27)</f>
        <v>15.732278941543999</v>
      </c>
      <c r="F30" s="100">
        <f>IF(SER_hh_tesh_in!F30=0,0,SER_hh_tesh_in!F30/SER_summary!F$27)</f>
        <v>14.931901649194609</v>
      </c>
      <c r="G30" s="100">
        <f>IF(SER_hh_tesh_in!G30=0,0,SER_hh_tesh_in!G30/SER_summary!G$27)</f>
        <v>16.492181010961868</v>
      </c>
      <c r="H30" s="100">
        <f>IF(SER_hh_tesh_in!H30=0,0,SER_hh_tesh_in!H30/SER_summary!H$27)</f>
        <v>16.533335932290534</v>
      </c>
      <c r="I30" s="100">
        <f>IF(SER_hh_tesh_in!I30=0,0,SER_hh_tesh_in!I30/SER_summary!I$27)</f>
        <v>16.783253494762278</v>
      </c>
      <c r="J30" s="100">
        <f>IF(SER_hh_tesh_in!J30=0,0,SER_hh_tesh_in!J30/SER_summary!J$27)</f>
        <v>16.698661087777996</v>
      </c>
      <c r="K30" s="100">
        <f>IF(SER_hh_tesh_in!K30=0,0,SER_hh_tesh_in!K30/SER_summary!K$27)</f>
        <v>16.676355465372218</v>
      </c>
      <c r="L30" s="100">
        <f>IF(SER_hh_tesh_in!L30=0,0,SER_hh_tesh_in!L30/SER_summary!L$27)</f>
        <v>16.935055539289298</v>
      </c>
      <c r="M30" s="100">
        <f>IF(SER_hh_tesh_in!M30=0,0,SER_hh_tesh_in!M30/SER_summary!M$27)</f>
        <v>17.535518659832093</v>
      </c>
      <c r="N30" s="100">
        <f>IF(SER_hh_tesh_in!N30=0,0,SER_hh_tesh_in!N30/SER_summary!N$27)</f>
        <v>16.281532731877892</v>
      </c>
      <c r="O30" s="100">
        <f>IF(SER_hh_tesh_in!O30=0,0,SER_hh_tesh_in!O30/SER_summary!O$27)</f>
        <v>16.917678674800861</v>
      </c>
      <c r="P30" s="100">
        <f>IF(SER_hh_tesh_in!P30=0,0,SER_hh_tesh_in!P30/SER_summary!P$27)</f>
        <v>16.828684724168511</v>
      </c>
      <c r="Q30" s="100">
        <f>IF(SER_hh_tesh_in!Q30=0,0,SER_hh_tesh_in!Q30/SER_summary!Q$27)</f>
        <v>16.84944821172844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0</v>
      </c>
      <c r="D31" s="100">
        <f>IF(SER_hh_tesh_in!D31=0,0,SER_hh_tesh_in!D31/SER_summary!D$27)</f>
        <v>0</v>
      </c>
      <c r="E31" s="100">
        <f>IF(SER_hh_tesh_in!E31=0,0,SER_hh_tesh_in!E31/SER_summary!E$27)</f>
        <v>0</v>
      </c>
      <c r="F31" s="100">
        <f>IF(SER_hh_tesh_in!F31=0,0,SER_hh_tesh_in!F31/SER_summary!F$27)</f>
        <v>0</v>
      </c>
      <c r="G31" s="100">
        <f>IF(SER_hh_tesh_in!G31=0,0,SER_hh_tesh_in!G31/SER_summary!G$27)</f>
        <v>0</v>
      </c>
      <c r="H31" s="100">
        <f>IF(SER_hh_tesh_in!H31=0,0,SER_hh_tesh_in!H31/SER_summary!H$27)</f>
        <v>0</v>
      </c>
      <c r="I31" s="100">
        <f>IF(SER_hh_tesh_in!I31=0,0,SER_hh_tesh_in!I31/SER_summary!I$27)</f>
        <v>0</v>
      </c>
      <c r="J31" s="100">
        <f>IF(SER_hh_tesh_in!J31=0,0,SER_hh_tesh_in!J31/SER_summary!J$27)</f>
        <v>0</v>
      </c>
      <c r="K31" s="100">
        <f>IF(SER_hh_tesh_in!K31=0,0,SER_hh_tesh_in!K31/SER_summary!K$27)</f>
        <v>0</v>
      </c>
      <c r="L31" s="100">
        <f>IF(SER_hh_tesh_in!L31=0,0,SER_hh_tesh_in!L31/SER_summary!L$27)</f>
        <v>0</v>
      </c>
      <c r="M31" s="100">
        <f>IF(SER_hh_tesh_in!M31=0,0,SER_hh_tesh_in!M31/SER_summary!M$27)</f>
        <v>0</v>
      </c>
      <c r="N31" s="100">
        <f>IF(SER_hh_tesh_in!N31=0,0,SER_hh_tesh_in!N31/SER_summary!N$27)</f>
        <v>0</v>
      </c>
      <c r="O31" s="100">
        <f>IF(SER_hh_tesh_in!O31=0,0,SER_hh_tesh_in!O31/SER_summary!O$27)</f>
        <v>0</v>
      </c>
      <c r="P31" s="100">
        <f>IF(SER_hh_tesh_in!P31=0,0,SER_hh_tesh_in!P31/SER_summary!P$27)</f>
        <v>0</v>
      </c>
      <c r="Q31" s="100">
        <f>IF(SER_hh_tesh_in!Q31=0,0,SER_hh_tesh_in!Q31/SER_summary!Q$27)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15.196763425289905</v>
      </c>
      <c r="D33" s="18">
        <f>IF(SER_hh_tesh_in!D33=0,0,SER_hh_tesh_in!D33/SER_summary!D$27)</f>
        <v>15.102001004452996</v>
      </c>
      <c r="E33" s="18">
        <f>IF(SER_hh_tesh_in!E33=0,0,SER_hh_tesh_in!E33/SER_summary!E$27)</f>
        <v>15.706264123269923</v>
      </c>
      <c r="F33" s="18">
        <f>IF(SER_hh_tesh_in!F33=0,0,SER_hh_tesh_in!F33/SER_summary!F$27)</f>
        <v>16.160377232571662</v>
      </c>
      <c r="G33" s="18">
        <f>IF(SER_hh_tesh_in!G33=0,0,SER_hh_tesh_in!G33/SER_summary!G$27)</f>
        <v>15.98905698295702</v>
      </c>
      <c r="H33" s="18">
        <f>IF(SER_hh_tesh_in!H33=0,0,SER_hh_tesh_in!H33/SER_summary!H$27)</f>
        <v>15.747500930986547</v>
      </c>
      <c r="I33" s="18">
        <f>IF(SER_hh_tesh_in!I33=0,0,SER_hh_tesh_in!I33/SER_summary!I$27)</f>
        <v>16.01269584144757</v>
      </c>
      <c r="J33" s="18">
        <f>IF(SER_hh_tesh_in!J33=0,0,SER_hh_tesh_in!J33/SER_summary!J$27)</f>
        <v>15.479731210230716</v>
      </c>
      <c r="K33" s="18">
        <f>IF(SER_hh_tesh_in!K33=0,0,SER_hh_tesh_in!K33/SER_summary!K$27)</f>
        <v>15.48960936576913</v>
      </c>
      <c r="L33" s="18">
        <f>IF(SER_hh_tesh_in!L33=0,0,SER_hh_tesh_in!L33/SER_summary!L$27)</f>
        <v>15.763340207851353</v>
      </c>
      <c r="M33" s="18">
        <f>IF(SER_hh_tesh_in!M33=0,0,SER_hh_tesh_in!M33/SER_summary!M$27)</f>
        <v>15.268085108504174</v>
      </c>
      <c r="N33" s="18">
        <f>IF(SER_hh_tesh_in!N33=0,0,SER_hh_tesh_in!N33/SER_summary!N$27)</f>
        <v>16.454345188944501</v>
      </c>
      <c r="O33" s="18">
        <f>IF(SER_hh_tesh_in!O33=0,0,SER_hh_tesh_in!O33/SER_summary!O$27)</f>
        <v>15.586230574750479</v>
      </c>
      <c r="P33" s="18">
        <f>IF(SER_hh_tesh_in!P33=0,0,SER_hh_tesh_in!P33/SER_summary!P$27)</f>
        <v>15.780975259708283</v>
      </c>
      <c r="Q33" s="18">
        <f>IF(SER_hh_tesh_in!Q33=0,0,SER_hh_tesh_in!Q33/SER_summary!Q$27)</f>
        <v>15.7868722165537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8.96488848939474</v>
      </c>
      <c r="D3" s="106">
        <f>IF(SER_hh_emih_in!D3=0,0,SER_hh_emih_in!D3/SER_summary!D$27)</f>
        <v>12.744183587342903</v>
      </c>
      <c r="E3" s="106">
        <f>IF(SER_hh_emih_in!E3=0,0,SER_hh_emih_in!E3/SER_summary!E$27)</f>
        <v>14.650175901038654</v>
      </c>
      <c r="F3" s="106">
        <f>IF(SER_hh_emih_in!F3=0,0,SER_hh_emih_in!F3/SER_summary!F$27)</f>
        <v>21.044157395324941</v>
      </c>
      <c r="G3" s="106">
        <f>IF(SER_hh_emih_in!G3=0,0,SER_hh_emih_in!G3/SER_summary!G$27)</f>
        <v>6.5356219527491248</v>
      </c>
      <c r="H3" s="106">
        <f>IF(SER_hh_emih_in!H3=0,0,SER_hh_emih_in!H3/SER_summary!H$27)</f>
        <v>17.340430064926561</v>
      </c>
      <c r="I3" s="106">
        <f>IF(SER_hh_emih_in!I3=0,0,SER_hh_emih_in!I3/SER_summary!I$27)</f>
        <v>11.327553956251741</v>
      </c>
      <c r="J3" s="106">
        <f>IF(SER_hh_emih_in!J3=0,0,SER_hh_emih_in!J3/SER_summary!J$27)</f>
        <v>9.7880061641812013</v>
      </c>
      <c r="K3" s="106">
        <f>IF(SER_hh_emih_in!K3=0,0,SER_hh_emih_in!K3/SER_summary!K$27)</f>
        <v>5.1216539412423581</v>
      </c>
      <c r="L3" s="106">
        <f>IF(SER_hh_emih_in!L3=0,0,SER_hh_emih_in!L3/SER_summary!L$27)</f>
        <v>23.943281767402919</v>
      </c>
      <c r="M3" s="106">
        <f>IF(SER_hh_emih_in!M3=0,0,SER_hh_emih_in!M3/SER_summary!M$27)</f>
        <v>4.9936615163580171</v>
      </c>
      <c r="N3" s="106">
        <f>IF(SER_hh_emih_in!N3=0,0,SER_hh_emih_in!N3/SER_summary!N$27)</f>
        <v>1.5294327080405952</v>
      </c>
      <c r="O3" s="106">
        <f>IF(SER_hh_emih_in!O3=0,0,SER_hh_emih_in!O3/SER_summary!O$27)</f>
        <v>35.370411630990965</v>
      </c>
      <c r="P3" s="106">
        <f>IF(SER_hh_emih_in!P3=0,0,SER_hh_emih_in!P3/SER_summary!P$27)</f>
        <v>25.013125712715006</v>
      </c>
      <c r="Q3" s="106">
        <f>IF(SER_hh_emih_in!Q3=0,0,SER_hh_emih_in!Q3/SER_summary!Q$27)</f>
        <v>18.105111515060543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7.4446969216851171</v>
      </c>
      <c r="D4" s="101">
        <f>IF(SER_hh_emih_in!D4=0,0,SER_hh_emih_in!D4/SER_summary!D$27)</f>
        <v>9.2786459166475552</v>
      </c>
      <c r="E4" s="101">
        <f>IF(SER_hh_emih_in!E4=0,0,SER_hh_emih_in!E4/SER_summary!E$27)</f>
        <v>13.577505449765079</v>
      </c>
      <c r="F4" s="101">
        <f>IF(SER_hh_emih_in!F4=0,0,SER_hh_emih_in!F4/SER_summary!F$27)</f>
        <v>19.808774585733595</v>
      </c>
      <c r="G4" s="101">
        <f>IF(SER_hh_emih_in!G4=0,0,SER_hh_emih_in!G4/SER_summary!G$27)</f>
        <v>1.5147412518572567</v>
      </c>
      <c r="H4" s="101">
        <f>IF(SER_hh_emih_in!H4=0,0,SER_hh_emih_in!H4/SER_summary!H$27)</f>
        <v>8.8480402420052062</v>
      </c>
      <c r="I4" s="101">
        <f>IF(SER_hh_emih_in!I4=0,0,SER_hh_emih_in!I4/SER_summary!I$27)</f>
        <v>6.2136719757598105</v>
      </c>
      <c r="J4" s="101">
        <f>IF(SER_hh_emih_in!J4=0,0,SER_hh_emih_in!J4/SER_summary!J$27)</f>
        <v>1.1354281138815636</v>
      </c>
      <c r="K4" s="101">
        <f>IF(SER_hh_emih_in!K4=0,0,SER_hh_emih_in!K4/SER_summary!K$27)</f>
        <v>1.9113270623453475</v>
      </c>
      <c r="L4" s="101">
        <f>IF(SER_hh_emih_in!L4=0,0,SER_hh_emih_in!L4/SER_summary!L$27)</f>
        <v>22.947621995640024</v>
      </c>
      <c r="M4" s="101">
        <f>IF(SER_hh_emih_in!M4=0,0,SER_hh_emih_in!M4/SER_summary!M$27)</f>
        <v>0</v>
      </c>
      <c r="N4" s="101">
        <f>IF(SER_hh_emih_in!N4=0,0,SER_hh_emih_in!N4/SER_summary!N$27)</f>
        <v>0</v>
      </c>
      <c r="O4" s="101">
        <f>IF(SER_hh_emih_in!O4=0,0,SER_hh_emih_in!O4/SER_summary!O$27)</f>
        <v>29.747444059884899</v>
      </c>
      <c r="P4" s="101">
        <f>IF(SER_hh_emih_in!P4=0,0,SER_hh_emih_in!P4/SER_summary!P$27)</f>
        <v>22.034815629873481</v>
      </c>
      <c r="Q4" s="101">
        <f>IF(SER_hh_emih_in!Q4=0,0,SER_hh_emih_in!Q4/SER_summary!Q$27)</f>
        <v>17.367288517156403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15.821036533499267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22.012777490749222</v>
      </c>
      <c r="G6" s="100">
        <f>IF(SER_hh_emih_in!G6=0,0,SER_hh_emih_in!G6/SER_summary!G$27)</f>
        <v>14.896276460927668</v>
      </c>
      <c r="H6" s="100">
        <f>IF(SER_hh_emih_in!H6=0,0,SER_hh_emih_in!H6/SER_summary!H$27)</f>
        <v>8.5562808212260073</v>
      </c>
      <c r="I6" s="100">
        <f>IF(SER_hh_emih_in!I6=0,0,SER_hh_emih_in!I6/SER_summary!I$27)</f>
        <v>7.2403547712029832</v>
      </c>
      <c r="J6" s="100">
        <f>IF(SER_hh_emih_in!J6=0,0,SER_hh_emih_in!J6/SER_summary!J$27)</f>
        <v>3.8032536786882902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18.359119106732127</v>
      </c>
      <c r="D7" s="100">
        <f>IF(SER_hh_emih_in!D7=0,0,SER_hh_emih_in!D7/SER_summary!D$27)</f>
        <v>21.156294674589343</v>
      </c>
      <c r="E7" s="100">
        <f>IF(SER_hh_emih_in!E7=0,0,SER_hh_emih_in!E7/SER_summary!E$27)</f>
        <v>25.399294571092643</v>
      </c>
      <c r="F7" s="100">
        <f>IF(SER_hh_emih_in!F7=0,0,SER_hh_emih_in!F7/SER_summary!F$27)</f>
        <v>26.88075174310962</v>
      </c>
      <c r="G7" s="100">
        <f>IF(SER_hh_emih_in!G7=0,0,SER_hh_emih_in!G7/SER_summary!G$27)</f>
        <v>0</v>
      </c>
      <c r="H7" s="100">
        <f>IF(SER_hh_emih_in!H7=0,0,SER_hh_emih_in!H7/SER_summary!H$27)</f>
        <v>9.9071000155747875</v>
      </c>
      <c r="I7" s="100">
        <f>IF(SER_hh_emih_in!I7=0,0,SER_hh_emih_in!I7/SER_summary!I$27)</f>
        <v>8.9109312815834159</v>
      </c>
      <c r="J7" s="100">
        <f>IF(SER_hh_emih_in!J7=0,0,SER_hh_emih_in!J7/SER_summary!J$27)</f>
        <v>4.1912862800313722</v>
      </c>
      <c r="K7" s="100">
        <f>IF(SER_hh_emih_in!K7=0,0,SER_hh_emih_in!K7/SER_summary!K$27)</f>
        <v>1.9586180764430732</v>
      </c>
      <c r="L7" s="100">
        <f>IF(SER_hh_emih_in!L7=0,0,SER_hh_emih_in!L7/SER_summary!L$27)</f>
        <v>24.087333809890975</v>
      </c>
      <c r="M7" s="100">
        <f>IF(SER_hh_emih_in!M7=0,0,SER_hh_emih_in!M7/SER_summary!M$27)</f>
        <v>0</v>
      </c>
      <c r="N7" s="100">
        <f>IF(SER_hh_emih_in!N7=0,0,SER_hh_emih_in!N7/SER_summary!N$27)</f>
        <v>0</v>
      </c>
      <c r="O7" s="100">
        <f>IF(SER_hh_emih_in!O7=0,0,SER_hh_emih_in!O7/SER_summary!O$27)</f>
        <v>31.032301023032321</v>
      </c>
      <c r="P7" s="100">
        <f>IF(SER_hh_emih_in!P7=0,0,SER_hh_emih_in!P7/SER_summary!P$27)</f>
        <v>36.752340852737689</v>
      </c>
      <c r="Q7" s="100">
        <f>IF(SER_hh_emih_in!Q7=0,0,SER_hh_emih_in!Q7/SER_summary!Q$27)</f>
        <v>39.096198545247219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0</v>
      </c>
      <c r="D9" s="100">
        <f>IF(SER_hh_emih_in!D9=0,0,SER_hh_emih_in!D9/SER_summary!D$27)</f>
        <v>0</v>
      </c>
      <c r="E9" s="100">
        <f>IF(SER_hh_emih_in!E9=0,0,SER_hh_emih_in!E9/SER_summary!E$27)</f>
        <v>0</v>
      </c>
      <c r="F9" s="100">
        <f>IF(SER_hh_emih_in!F9=0,0,SER_hh_emih_in!F9/SER_summary!F$27)</f>
        <v>0</v>
      </c>
      <c r="G9" s="100">
        <f>IF(SER_hh_emih_in!G9=0,0,SER_hh_emih_in!G9/SER_summary!G$27)</f>
        <v>0</v>
      </c>
      <c r="H9" s="100">
        <f>IF(SER_hh_emih_in!H9=0,0,SER_hh_emih_in!H9/SER_summary!H$27)</f>
        <v>0</v>
      </c>
      <c r="I9" s="100">
        <f>IF(SER_hh_emih_in!I9=0,0,SER_hh_emih_in!I9/SER_summary!I$27)</f>
        <v>0</v>
      </c>
      <c r="J9" s="100">
        <f>IF(SER_hh_emih_in!J9=0,0,SER_hh_emih_in!J9/SER_summary!J$27)</f>
        <v>0</v>
      </c>
      <c r="K9" s="100">
        <f>IF(SER_hh_emih_in!K9=0,0,SER_hh_emih_in!K9/SER_summary!K$27)</f>
        <v>0</v>
      </c>
      <c r="L9" s="100">
        <f>IF(SER_hh_emih_in!L9=0,0,SER_hh_emih_in!L9/SER_summary!L$27)</f>
        <v>0</v>
      </c>
      <c r="M9" s="100">
        <f>IF(SER_hh_emih_in!M9=0,0,SER_hh_emih_in!M9/SER_summary!M$27)</f>
        <v>0</v>
      </c>
      <c r="N9" s="100">
        <f>IF(SER_hh_emih_in!N9=0,0,SER_hh_emih_in!N9/SER_summary!N$27)</f>
        <v>0</v>
      </c>
      <c r="O9" s="100">
        <f>IF(SER_hh_emih_in!O9=0,0,SER_hh_emih_in!O9/SER_summary!O$27)</f>
        <v>0</v>
      </c>
      <c r="P9" s="100">
        <f>IF(SER_hh_emih_in!P9=0,0,SER_hh_emih_in!P9/SER_summary!P$27)</f>
        <v>0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0.81046404365625113</v>
      </c>
      <c r="D19" s="101">
        <f>IF(SER_hh_emih_in!D19=0,0,SER_hh_emih_in!D19/SER_summary!D$27)</f>
        <v>0.72163562609991894</v>
      </c>
      <c r="E19" s="101">
        <f>IF(SER_hh_emih_in!E19=0,0,SER_hh_emih_in!E19/SER_summary!E$27)</f>
        <v>0</v>
      </c>
      <c r="F19" s="101">
        <f>IF(SER_hh_emih_in!F19=0,0,SER_hh_emih_in!F19/SER_summary!F$27)</f>
        <v>7.2988516876563006E-2</v>
      </c>
      <c r="G19" s="101">
        <f>IF(SER_hh_emih_in!G19=0,0,SER_hh_emih_in!G19/SER_summary!G$27)</f>
        <v>3.43648857093403</v>
      </c>
      <c r="H19" s="101">
        <f>IF(SER_hh_emih_in!H19=0,0,SER_hh_emih_in!H19/SER_summary!H$27)</f>
        <v>4.3457162776746063</v>
      </c>
      <c r="I19" s="101">
        <f>IF(SER_hh_emih_in!I19=0,0,SER_hh_emih_in!I19/SER_summary!I$27)</f>
        <v>3.9691733736193839</v>
      </c>
      <c r="J19" s="101">
        <f>IF(SER_hh_emih_in!J19=0,0,SER_hh_emih_in!J19/SER_summary!J$27)</f>
        <v>0.7702043778198544</v>
      </c>
      <c r="K19" s="101">
        <f>IF(SER_hh_emih_in!K19=0,0,SER_hh_emih_in!K19/SER_summary!K$27)</f>
        <v>0</v>
      </c>
      <c r="L19" s="101">
        <f>IF(SER_hh_emih_in!L19=0,0,SER_hh_emih_in!L19/SER_summary!L$27)</f>
        <v>0</v>
      </c>
      <c r="M19" s="101">
        <f>IF(SER_hh_emih_in!M19=0,0,SER_hh_emih_in!M19/SER_summary!M$27)</f>
        <v>0.15901464328005638</v>
      </c>
      <c r="N19" s="101">
        <f>IF(SER_hh_emih_in!N19=0,0,SER_hh_emih_in!N19/SER_summary!N$27)</f>
        <v>0</v>
      </c>
      <c r="O19" s="101">
        <f>IF(SER_hh_emih_in!O19=0,0,SER_hh_emih_in!O19/SER_summary!O$27)</f>
        <v>0</v>
      </c>
      <c r="P19" s="101">
        <f>IF(SER_hh_emih_in!P19=0,0,SER_hh_emih_in!P19/SER_summary!P$27)</f>
        <v>0</v>
      </c>
      <c r="Q19" s="101">
        <f>IF(SER_hh_emih_in!Q19=0,0,SER_hh_emih_in!Q19/SER_summary!Q$27)</f>
        <v>0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8.3093914943626945</v>
      </c>
      <c r="D21" s="100">
        <f>IF(SER_hh_emih_in!D21=0,0,SER_hh_emih_in!D21/SER_summary!D$27)</f>
        <v>8.3092036124183526</v>
      </c>
      <c r="E21" s="100">
        <f>IF(SER_hh_emih_in!E21=0,0,SER_hh_emih_in!E21/SER_summary!E$27)</f>
        <v>0</v>
      </c>
      <c r="F21" s="100">
        <f>IF(SER_hh_emih_in!F21=0,0,SER_hh_emih_in!F21/SER_summary!F$27)</f>
        <v>8.2741600210010393</v>
      </c>
      <c r="G21" s="100">
        <f>IF(SER_hh_emih_in!G21=0,0,SER_hh_emih_in!G21/SER_summary!G$27)</f>
        <v>7.2364709527744369</v>
      </c>
      <c r="H21" s="100">
        <f>IF(SER_hh_emih_in!H21=0,0,SER_hh_emih_in!H21/SER_summary!H$27)</f>
        <v>10.110197073831047</v>
      </c>
      <c r="I21" s="100">
        <f>IF(SER_hh_emih_in!I21=0,0,SER_hh_emih_in!I21/SER_summary!I$27)</f>
        <v>8.7984146886746419</v>
      </c>
      <c r="J21" s="100">
        <f>IF(SER_hh_emih_in!J21=0,0,SER_hh_emih_in!J21/SER_summary!J$27)</f>
        <v>8.4881166261254304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9.0165198423090107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0</v>
      </c>
      <c r="D22" s="100">
        <f>IF(SER_hh_emih_in!D22=0,0,SER_hh_emih_in!D22/SER_summary!D$27)</f>
        <v>0</v>
      </c>
      <c r="E22" s="100">
        <f>IF(SER_hh_emih_in!E22=0,0,SER_hh_emih_in!E22/SER_summary!E$27)</f>
        <v>0</v>
      </c>
      <c r="F22" s="100">
        <f>IF(SER_hh_emih_in!F22=0,0,SER_hh_emih_in!F22/SER_summary!F$27)</f>
        <v>0</v>
      </c>
      <c r="G22" s="100">
        <f>IF(SER_hh_emih_in!G22=0,0,SER_hh_emih_in!G22/SER_summary!G$27)</f>
        <v>0</v>
      </c>
      <c r="H22" s="100">
        <f>IF(SER_hh_emih_in!H22=0,0,SER_hh_emih_in!H22/SER_summary!H$27)</f>
        <v>0</v>
      </c>
      <c r="I22" s="100">
        <f>IF(SER_hh_emih_in!I22=0,0,SER_hh_emih_in!I22/SER_summary!I$27)</f>
        <v>0</v>
      </c>
      <c r="J22" s="100">
        <f>IF(SER_hh_emih_in!J22=0,0,SER_hh_emih_in!J22/SER_summary!J$27)</f>
        <v>0</v>
      </c>
      <c r="K22" s="100">
        <f>IF(SER_hh_emih_in!K22=0,0,SER_hh_emih_in!K22/SER_summary!K$27)</f>
        <v>0</v>
      </c>
      <c r="L22" s="100">
        <f>IF(SER_hh_emih_in!L22=0,0,SER_hh_emih_in!L22/SER_summary!L$27)</f>
        <v>0</v>
      </c>
      <c r="M22" s="100">
        <f>IF(SER_hh_emih_in!M22=0,0,SER_hh_emih_in!M22/SER_summary!M$27)</f>
        <v>0</v>
      </c>
      <c r="N22" s="100">
        <f>IF(SER_hh_emih_in!N22=0,0,SER_hh_emih_in!N22/SER_summary!N$27)</f>
        <v>0</v>
      </c>
      <c r="O22" s="100">
        <f>IF(SER_hh_emih_in!O22=0,0,SER_hh_emih_in!O22/SER_summary!O$27)</f>
        <v>0</v>
      </c>
      <c r="P22" s="100">
        <f>IF(SER_hh_emih_in!P22=0,0,SER_hh_emih_in!P22/SER_summary!P$27)</f>
        <v>0</v>
      </c>
      <c r="Q22" s="100">
        <f>IF(SER_hh_emih_in!Q22=0,0,SER_hh_emih_in!Q22/SER_summary!Q$27)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0</v>
      </c>
      <c r="D23" s="100">
        <f>IF(SER_hh_emih_in!D23=0,0,SER_hh_emih_in!D23/SER_summary!D$27)</f>
        <v>0</v>
      </c>
      <c r="E23" s="100">
        <f>IF(SER_hh_emih_in!E23=0,0,SER_hh_emih_in!E23/SER_summary!E$27)</f>
        <v>0</v>
      </c>
      <c r="F23" s="100">
        <f>IF(SER_hh_emih_in!F23=0,0,SER_hh_emih_in!F23/SER_summary!F$27)</f>
        <v>0</v>
      </c>
      <c r="G23" s="100">
        <f>IF(SER_hh_emih_in!G23=0,0,SER_hh_emih_in!G23/SER_summary!G$27)</f>
        <v>0</v>
      </c>
      <c r="H23" s="100">
        <f>IF(SER_hh_emih_in!H23=0,0,SER_hh_emih_in!H23/SER_summary!H$27)</f>
        <v>0</v>
      </c>
      <c r="I23" s="100">
        <f>IF(SER_hh_emih_in!I23=0,0,SER_hh_emih_in!I23/SER_summary!I$27)</f>
        <v>0</v>
      </c>
      <c r="J23" s="100">
        <f>IF(SER_hh_emih_in!J23=0,0,SER_hh_emih_in!J23/SER_summary!J$27)</f>
        <v>0</v>
      </c>
      <c r="K23" s="100">
        <f>IF(SER_hh_emih_in!K23=0,0,SER_hh_emih_in!K23/SER_summary!K$27)</f>
        <v>0</v>
      </c>
      <c r="L23" s="100">
        <f>IF(SER_hh_emih_in!L23=0,0,SER_hh_emih_in!L23/SER_summary!L$27)</f>
        <v>0</v>
      </c>
      <c r="M23" s="100">
        <f>IF(SER_hh_emih_in!M23=0,0,SER_hh_emih_in!M23/SER_summary!M$27)</f>
        <v>0</v>
      </c>
      <c r="N23" s="100">
        <f>IF(SER_hh_emih_in!N23=0,0,SER_hh_emih_in!N23/SER_summary!N$27)</f>
        <v>0</v>
      </c>
      <c r="O23" s="100">
        <f>IF(SER_hh_emih_in!O23=0,0,SER_hh_emih_in!O23/SER_summary!O$27)</f>
        <v>0</v>
      </c>
      <c r="P23" s="100">
        <f>IF(SER_hh_emih_in!P23=0,0,SER_hh_emih_in!P23/SER_summary!P$27)</f>
        <v>0</v>
      </c>
      <c r="Q23" s="100">
        <f>IF(SER_hh_emih_in!Q23=0,0,SER_hh_emih_in!Q23/SER_summary!Q$27)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0.70972752405337214</v>
      </c>
      <c r="D29" s="101">
        <f>IF(SER_hh_emih_in!D29=0,0,SER_hh_emih_in!D29/SER_summary!D$27)</f>
        <v>2.7439020445954299</v>
      </c>
      <c r="E29" s="101">
        <f>IF(SER_hh_emih_in!E29=0,0,SER_hh_emih_in!E29/SER_summary!E$27)</f>
        <v>1.0726704512735754</v>
      </c>
      <c r="F29" s="101">
        <f>IF(SER_hh_emih_in!F29=0,0,SER_hh_emih_in!F29/SER_summary!F$27)</f>
        <v>1.1623942927147821</v>
      </c>
      <c r="G29" s="101">
        <f>IF(SER_hh_emih_in!G29=0,0,SER_hh_emih_in!G29/SER_summary!G$27)</f>
        <v>1.5843921299578385</v>
      </c>
      <c r="H29" s="101">
        <f>IF(SER_hh_emih_in!H29=0,0,SER_hh_emih_in!H29/SER_summary!H$27)</f>
        <v>4.146673545246748</v>
      </c>
      <c r="I29" s="101">
        <f>IF(SER_hh_emih_in!I29=0,0,SER_hh_emih_in!I29/SER_summary!I$27)</f>
        <v>1.1447086068725469</v>
      </c>
      <c r="J29" s="101">
        <f>IF(SER_hh_emih_in!J29=0,0,SER_hh_emih_in!J29/SER_summary!J$27)</f>
        <v>7.8823736724797859</v>
      </c>
      <c r="K29" s="101">
        <f>IF(SER_hh_emih_in!K29=0,0,SER_hh_emih_in!K29/SER_summary!K$27)</f>
        <v>3.2103268788970105</v>
      </c>
      <c r="L29" s="101">
        <f>IF(SER_hh_emih_in!L29=0,0,SER_hh_emih_in!L29/SER_summary!L$27)</f>
        <v>0.9956597717628981</v>
      </c>
      <c r="M29" s="101">
        <f>IF(SER_hh_emih_in!M29=0,0,SER_hh_emih_in!M29/SER_summary!M$27)</f>
        <v>4.8346468730779613</v>
      </c>
      <c r="N29" s="101">
        <f>IF(SER_hh_emih_in!N29=0,0,SER_hh_emih_in!N29/SER_summary!N$27)</f>
        <v>1.5294327080405947</v>
      </c>
      <c r="O29" s="101">
        <f>IF(SER_hh_emih_in!O29=0,0,SER_hh_emih_in!O29/SER_summary!O$27)</f>
        <v>5.6229675711060683</v>
      </c>
      <c r="P29" s="101">
        <f>IF(SER_hh_emih_in!P29=0,0,SER_hh_emih_in!P29/SER_summary!P$27)</f>
        <v>2.9783100828415336</v>
      </c>
      <c r="Q29" s="101">
        <f>IF(SER_hh_emih_in!Q29=0,0,SER_hh_emih_in!Q29/SER_summary!Q$27)</f>
        <v>0.73782299790413897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7.3858199580177075</v>
      </c>
      <c r="D30" s="100">
        <f>IF(SER_hh_emih_in!D30=0,0,SER_hh_emih_in!D30/SER_summary!D$27)</f>
        <v>8.0842761393466738</v>
      </c>
      <c r="E30" s="100">
        <f>IF(SER_hh_emih_in!E30=0,0,SER_hh_emih_in!E30/SER_summary!E$27)</f>
        <v>7.8001807190657759</v>
      </c>
      <c r="F30" s="100">
        <f>IF(SER_hh_emih_in!F30=0,0,SER_hh_emih_in!F30/SER_summary!F$27)</f>
        <v>7.3624193839557455</v>
      </c>
      <c r="G30" s="100">
        <f>IF(SER_hh_emih_in!G30=0,0,SER_hh_emih_in!G30/SER_summary!G$27)</f>
        <v>8.0567975841971489</v>
      </c>
      <c r="H30" s="100">
        <f>IF(SER_hh_emih_in!H30=0,0,SER_hh_emih_in!H30/SER_summary!H$27)</f>
        <v>8.0143964981761506</v>
      </c>
      <c r="I30" s="100">
        <f>IF(SER_hh_emih_in!I30=0,0,SER_hh_emih_in!I30/SER_summary!I$27)</f>
        <v>8.0595472669767805</v>
      </c>
      <c r="J30" s="100">
        <f>IF(SER_hh_emih_in!J30=0,0,SER_hh_emih_in!J30/SER_summary!J$27)</f>
        <v>7.9462298350170837</v>
      </c>
      <c r="K30" s="100">
        <f>IF(SER_hh_emih_in!K30=0,0,SER_hh_emih_in!K30/SER_summary!K$27)</f>
        <v>7.9055163827066597</v>
      </c>
      <c r="L30" s="100">
        <f>IF(SER_hh_emih_in!L30=0,0,SER_hh_emih_in!L30/SER_summary!L$27)</f>
        <v>7.9600206529826973</v>
      </c>
      <c r="M30" s="100">
        <f>IF(SER_hh_emih_in!M30=0,0,SER_hh_emih_in!M30/SER_summary!M$27)</f>
        <v>8.2099415555887045</v>
      </c>
      <c r="N30" s="100">
        <f>IF(SER_hh_emih_in!N30=0,0,SER_hh_emih_in!N30/SER_summary!N$27)</f>
        <v>7.6102829276254873</v>
      </c>
      <c r="O30" s="100">
        <f>IF(SER_hh_emih_in!O30=0,0,SER_hh_emih_in!O30/SER_summary!O$27)</f>
        <v>7.8987972740802181</v>
      </c>
      <c r="P30" s="100">
        <f>IF(SER_hh_emih_in!P30=0,0,SER_hh_emih_in!P30/SER_summary!P$27)</f>
        <v>7.854589333821048</v>
      </c>
      <c r="Q30" s="100">
        <f>IF(SER_hh_emih_in!Q30=0,0,SER_hh_emih_in!Q30/SER_summary!Q$27)</f>
        <v>7.8623061499215039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0</v>
      </c>
      <c r="D31" s="100">
        <f>IF(SER_hh_emih_in!D31=0,0,SER_hh_emih_in!D31/SER_summary!D$27)</f>
        <v>0</v>
      </c>
      <c r="E31" s="100">
        <f>IF(SER_hh_emih_in!E31=0,0,SER_hh_emih_in!E31/SER_summary!E$27)</f>
        <v>0</v>
      </c>
      <c r="F31" s="100">
        <f>IF(SER_hh_emih_in!F31=0,0,SER_hh_emih_in!F31/SER_summary!F$27)</f>
        <v>0</v>
      </c>
      <c r="G31" s="100">
        <f>IF(SER_hh_emih_in!G31=0,0,SER_hh_emih_in!G31/SER_summary!G$27)</f>
        <v>0</v>
      </c>
      <c r="H31" s="100">
        <f>IF(SER_hh_emih_in!H31=0,0,SER_hh_emih_in!H31/SER_summary!H$27)</f>
        <v>0</v>
      </c>
      <c r="I31" s="100">
        <f>IF(SER_hh_emih_in!I31=0,0,SER_hh_emih_in!I31/SER_summary!I$27)</f>
        <v>0</v>
      </c>
      <c r="J31" s="100">
        <f>IF(SER_hh_emih_in!J31=0,0,SER_hh_emih_in!J31/SER_summary!J$27)</f>
        <v>0</v>
      </c>
      <c r="K31" s="100">
        <f>IF(SER_hh_emih_in!K31=0,0,SER_hh_emih_in!K31/SER_summary!K$27)</f>
        <v>0</v>
      </c>
      <c r="L31" s="100">
        <f>IF(SER_hh_emih_in!L31=0,0,SER_hh_emih_in!L31/SER_summary!L$27)</f>
        <v>0</v>
      </c>
      <c r="M31" s="100">
        <f>IF(SER_hh_emih_in!M31=0,0,SER_hh_emih_in!M31/SER_summary!M$27)</f>
        <v>0</v>
      </c>
      <c r="N31" s="100">
        <f>IF(SER_hh_emih_in!N31=0,0,SER_hh_emih_in!N31/SER_summary!N$27)</f>
        <v>0</v>
      </c>
      <c r="O31" s="100">
        <f>IF(SER_hh_emih_in!O31=0,0,SER_hh_emih_in!O31/SER_summary!O$27)</f>
        <v>0</v>
      </c>
      <c r="P31" s="100">
        <f>IF(SER_hh_emih_in!P31=0,0,SER_hh_emih_in!P31/SER_summary!P$27)</f>
        <v>0</v>
      </c>
      <c r="Q31" s="100">
        <f>IF(SER_hh_emih_in!Q31=0,0,SER_hh_emih_in!Q31/SER_summary!Q$27)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17.842264633062754</v>
      </c>
      <c r="C3" s="129">
        <f t="shared" ref="C3" si="1">SUM(C4:C9)</f>
        <v>18.870794828417367</v>
      </c>
      <c r="D3" s="129">
        <f t="shared" ref="D3:Q3" si="2">SUM(D4:D9)</f>
        <v>19.604328382325072</v>
      </c>
      <c r="E3" s="129">
        <f t="shared" si="2"/>
        <v>20.155747499683223</v>
      </c>
      <c r="F3" s="129">
        <f t="shared" si="2"/>
        <v>20.579854064659148</v>
      </c>
      <c r="G3" s="129">
        <f t="shared" si="2"/>
        <v>21.523336873790868</v>
      </c>
      <c r="H3" s="129">
        <f t="shared" si="2"/>
        <v>22.356685413545573</v>
      </c>
      <c r="I3" s="129">
        <f t="shared" si="2"/>
        <v>23.140190912895648</v>
      </c>
      <c r="J3" s="129">
        <f t="shared" si="2"/>
        <v>24.306588684075301</v>
      </c>
      <c r="K3" s="129">
        <f t="shared" si="2"/>
        <v>24.713377074205127</v>
      </c>
      <c r="L3" s="129">
        <f t="shared" si="2"/>
        <v>25.108948653815883</v>
      </c>
      <c r="M3" s="129">
        <f t="shared" si="2"/>
        <v>25.578447502647773</v>
      </c>
      <c r="N3" s="129">
        <f t="shared" si="2"/>
        <v>26.308583020532456</v>
      </c>
      <c r="O3" s="129">
        <f t="shared" si="2"/>
        <v>26.806372741069772</v>
      </c>
      <c r="P3" s="129">
        <f t="shared" si="2"/>
        <v>27.421883629878241</v>
      </c>
      <c r="Q3" s="129">
        <f t="shared" si="2"/>
        <v>27.955937737162802</v>
      </c>
    </row>
    <row r="4" spans="1:17" ht="12" customHeight="1" x14ac:dyDescent="0.25">
      <c r="A4" s="88" t="s">
        <v>9</v>
      </c>
      <c r="B4" s="128">
        <v>1.9175644251548847</v>
      </c>
      <c r="C4" s="128">
        <v>2.044102305403054</v>
      </c>
      <c r="D4" s="128">
        <v>2.124982643256057</v>
      </c>
      <c r="E4" s="128">
        <v>2.1930671299010096</v>
      </c>
      <c r="F4" s="128">
        <v>2.2428325987238868</v>
      </c>
      <c r="G4" s="128">
        <v>2.3530489941442001</v>
      </c>
      <c r="H4" s="128">
        <v>2.4511426340821396</v>
      </c>
      <c r="I4" s="128">
        <v>2.5430181119211688</v>
      </c>
      <c r="J4" s="128">
        <v>2.7226931943350943</v>
      </c>
      <c r="K4" s="128">
        <v>2.7871590834247035</v>
      </c>
      <c r="L4" s="128">
        <v>2.8526379432273505</v>
      </c>
      <c r="M4" s="128">
        <v>2.9544160551538905</v>
      </c>
      <c r="N4" s="128">
        <v>3.1066685699599637</v>
      </c>
      <c r="O4" s="128">
        <v>3.2169258627039738</v>
      </c>
      <c r="P4" s="128">
        <v>3.3722241282855108</v>
      </c>
      <c r="Q4" s="128">
        <v>3.542303220929889</v>
      </c>
    </row>
    <row r="5" spans="1:17" ht="12" customHeight="1" x14ac:dyDescent="0.25">
      <c r="A5" s="88" t="s">
        <v>8</v>
      </c>
      <c r="B5" s="128">
        <v>1.7877338422237536</v>
      </c>
      <c r="C5" s="128">
        <v>1.7895216320133505</v>
      </c>
      <c r="D5" s="128">
        <v>1.7820244640005032</v>
      </c>
      <c r="E5" s="128">
        <v>1.7738245424278523</v>
      </c>
      <c r="F5" s="128">
        <v>1.7557426119947217</v>
      </c>
      <c r="G5" s="128">
        <v>1.7562404811326282</v>
      </c>
      <c r="H5" s="128">
        <v>1.7572014242726799</v>
      </c>
      <c r="I5" s="128">
        <v>1.7600595334965923</v>
      </c>
      <c r="J5" s="128">
        <v>1.7672449930083483</v>
      </c>
      <c r="K5" s="128">
        <v>1.7738287165505824</v>
      </c>
      <c r="L5" s="128">
        <v>1.7770125722590535</v>
      </c>
      <c r="M5" s="128">
        <v>1.7803348910194048</v>
      </c>
      <c r="N5" s="128">
        <v>1.7904739489620878</v>
      </c>
      <c r="O5" s="128">
        <v>1.8002539185593252</v>
      </c>
      <c r="P5" s="128">
        <v>1.8078647955862823</v>
      </c>
      <c r="Q5" s="128">
        <v>1.8150217870554026</v>
      </c>
    </row>
    <row r="6" spans="1:17" ht="12" customHeight="1" x14ac:dyDescent="0.25">
      <c r="A6" s="88" t="s">
        <v>7</v>
      </c>
      <c r="B6" s="128">
        <v>6.7439691963000374</v>
      </c>
      <c r="C6" s="128">
        <v>7.0462786900574024</v>
      </c>
      <c r="D6" s="128">
        <v>7.2107385705999505</v>
      </c>
      <c r="E6" s="128">
        <v>7.225206553746693</v>
      </c>
      <c r="F6" s="128">
        <v>7.1138058030987352</v>
      </c>
      <c r="G6" s="128">
        <v>7.2984776036650798</v>
      </c>
      <c r="H6" s="128">
        <v>7.4543302508098916</v>
      </c>
      <c r="I6" s="128">
        <v>7.6584319863868737</v>
      </c>
      <c r="J6" s="128">
        <v>8.0536431772114625</v>
      </c>
      <c r="K6" s="128">
        <v>8.0798086901635635</v>
      </c>
      <c r="L6" s="128">
        <v>8.1725021698310005</v>
      </c>
      <c r="M6" s="128">
        <v>8.318126483160416</v>
      </c>
      <c r="N6" s="128">
        <v>8.6351928138642258</v>
      </c>
      <c r="O6" s="128">
        <v>8.7943286295884295</v>
      </c>
      <c r="P6" s="128">
        <v>9.0184061923712928</v>
      </c>
      <c r="Q6" s="128">
        <v>9.1774119406556167</v>
      </c>
    </row>
    <row r="7" spans="1:17" ht="12" customHeight="1" x14ac:dyDescent="0.25">
      <c r="A7" s="88" t="s">
        <v>39</v>
      </c>
      <c r="B7" s="128">
        <v>4.7958470610021671</v>
      </c>
      <c r="C7" s="128">
        <v>4.9842622598916195</v>
      </c>
      <c r="D7" s="128">
        <v>5.0782741193794543</v>
      </c>
      <c r="E7" s="128">
        <v>5.1663296728898578</v>
      </c>
      <c r="F7" s="128">
        <v>5.241725134851257</v>
      </c>
      <c r="G7" s="128">
        <v>5.3260549133321602</v>
      </c>
      <c r="H7" s="128">
        <v>5.3980209636478431</v>
      </c>
      <c r="I7" s="128">
        <v>5.4546501418891147</v>
      </c>
      <c r="J7" s="128">
        <v>5.5233934414540728</v>
      </c>
      <c r="K7" s="128">
        <v>5.5873338080002526</v>
      </c>
      <c r="L7" s="128">
        <v>5.6381443445945196</v>
      </c>
      <c r="M7" s="128">
        <v>5.648448696130659</v>
      </c>
      <c r="N7" s="128">
        <v>5.6804544593563548</v>
      </c>
      <c r="O7" s="128">
        <v>5.7295881263013486</v>
      </c>
      <c r="P7" s="128">
        <v>5.7814318529181561</v>
      </c>
      <c r="Q7" s="128">
        <v>5.832422832399609</v>
      </c>
    </row>
    <row r="8" spans="1:17" ht="12" customHeight="1" x14ac:dyDescent="0.25">
      <c r="A8" s="51" t="s">
        <v>6</v>
      </c>
      <c r="B8" s="50">
        <v>1.7494077513728998</v>
      </c>
      <c r="C8" s="50">
        <v>1.9117877836821193</v>
      </c>
      <c r="D8" s="50">
        <v>2.0637838437088791</v>
      </c>
      <c r="E8" s="50">
        <v>2.1995170741983254</v>
      </c>
      <c r="F8" s="50">
        <v>2.3482051226834697</v>
      </c>
      <c r="G8" s="50">
        <v>2.5964159535676341</v>
      </c>
      <c r="H8" s="50">
        <v>2.7905445177647188</v>
      </c>
      <c r="I8" s="50">
        <v>2.9857802832193423</v>
      </c>
      <c r="J8" s="50">
        <v>3.2671196010175629</v>
      </c>
      <c r="K8" s="50">
        <v>3.3673147581262666</v>
      </c>
      <c r="L8" s="50">
        <v>3.4363683494197566</v>
      </c>
      <c r="M8" s="50">
        <v>3.5402788745391573</v>
      </c>
      <c r="N8" s="50">
        <v>3.7059786086628206</v>
      </c>
      <c r="O8" s="50">
        <v>3.8118027363201534</v>
      </c>
      <c r="P8" s="50">
        <v>3.9558177243538393</v>
      </c>
      <c r="Q8" s="50">
        <v>4.070542792743332</v>
      </c>
    </row>
    <row r="9" spans="1:17" ht="12" customHeight="1" x14ac:dyDescent="0.25">
      <c r="A9" s="49" t="s">
        <v>5</v>
      </c>
      <c r="B9" s="48">
        <v>0.84774235700901079</v>
      </c>
      <c r="C9" s="48">
        <v>1.0948421573698213</v>
      </c>
      <c r="D9" s="48">
        <v>1.3445247413802257</v>
      </c>
      <c r="E9" s="48">
        <v>1.5978025265194842</v>
      </c>
      <c r="F9" s="48">
        <v>1.8775427933070745</v>
      </c>
      <c r="G9" s="48">
        <v>2.1930989279491651</v>
      </c>
      <c r="H9" s="48">
        <v>2.5054456229683013</v>
      </c>
      <c r="I9" s="48">
        <v>2.738250855982558</v>
      </c>
      <c r="J9" s="48">
        <v>2.972494277048761</v>
      </c>
      <c r="K9" s="48">
        <v>3.1179320179397561</v>
      </c>
      <c r="L9" s="48">
        <v>3.2322832744842023</v>
      </c>
      <c r="M9" s="48">
        <v>3.3368425026442443</v>
      </c>
      <c r="N9" s="48">
        <v>3.389814619727002</v>
      </c>
      <c r="O9" s="48">
        <v>3.4534734675965431</v>
      </c>
      <c r="P9" s="48">
        <v>3.4861389363631616</v>
      </c>
      <c r="Q9" s="48">
        <v>3.518235163378955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82.086182199942641</v>
      </c>
      <c r="C11" s="129">
        <f t="shared" ref="C11" si="4">SUM(C12:C17)</f>
        <v>87.946583444519547</v>
      </c>
      <c r="D11" s="129">
        <f t="shared" ref="D11" si="5">SUM(D12:D17)</f>
        <v>92.513666289860666</v>
      </c>
      <c r="E11" s="129">
        <f t="shared" ref="E11" si="6">SUM(E12:E17)</f>
        <v>96.021809337994085</v>
      </c>
      <c r="F11" s="129">
        <f t="shared" ref="F11" si="7">SUM(F12:F17)</f>
        <v>99.258633395275368</v>
      </c>
      <c r="G11" s="129">
        <f t="shared" ref="G11" si="8">SUM(G12:G17)</f>
        <v>105.68616527954435</v>
      </c>
      <c r="H11" s="129">
        <f t="shared" ref="H11" si="9">SUM(H12:H17)</f>
        <v>111.08913728856761</v>
      </c>
      <c r="I11" s="129">
        <f t="shared" ref="I11" si="10">SUM(I12:I17)</f>
        <v>116.18832553133495</v>
      </c>
      <c r="J11" s="129">
        <f t="shared" ref="J11" si="11">SUM(J12:J17)</f>
        <v>123.6279930195894</v>
      </c>
      <c r="K11" s="129">
        <f t="shared" ref="K11" si="12">SUM(K12:K17)</f>
        <v>125.79723813468122</v>
      </c>
      <c r="L11" s="129">
        <f t="shared" ref="L11" si="13">SUM(L12:L17)</f>
        <v>127.6146700643809</v>
      </c>
      <c r="M11" s="129">
        <f t="shared" ref="M11" si="14">SUM(M12:M17)</f>
        <v>130.2047414234448</v>
      </c>
      <c r="N11" s="129">
        <f t="shared" ref="N11" si="15">SUM(N12:N17)</f>
        <v>134.32179302768895</v>
      </c>
      <c r="O11" s="129">
        <f t="shared" ref="O11" si="16">SUM(O12:O17)</f>
        <v>136.74524009642758</v>
      </c>
      <c r="P11" s="129">
        <f t="shared" ref="P11" si="17">SUM(P12:P17)</f>
        <v>139.76412259171315</v>
      </c>
      <c r="Q11" s="129">
        <f t="shared" ref="Q11" si="18">SUM(Q12:Q17)</f>
        <v>142.17756775094179</v>
      </c>
    </row>
    <row r="12" spans="1:17" ht="12" customHeight="1" x14ac:dyDescent="0.25">
      <c r="A12" s="88" t="s">
        <v>9</v>
      </c>
      <c r="B12" s="128">
        <v>2.5453494015542173</v>
      </c>
      <c r="C12" s="128">
        <v>2.7133140933989797</v>
      </c>
      <c r="D12" s="128">
        <v>2.820673573399247</v>
      </c>
      <c r="E12" s="128">
        <v>2.9110480114434143</v>
      </c>
      <c r="F12" s="128">
        <v>2.977106029951003</v>
      </c>
      <c r="G12" s="128">
        <v>3.1234058008710321</v>
      </c>
      <c r="H12" s="128">
        <v>3.2536139881094575</v>
      </c>
      <c r="I12" s="128">
        <v>3.3755682700450915</v>
      </c>
      <c r="J12" s="128">
        <v>3.614066574194402</v>
      </c>
      <c r="K12" s="128">
        <v>3.6996377341837947</v>
      </c>
      <c r="L12" s="128">
        <v>3.7865534979655808</v>
      </c>
      <c r="M12" s="128">
        <v>3.9216524041014802</v>
      </c>
      <c r="N12" s="128">
        <v>4.1237503583412511</v>
      </c>
      <c r="O12" s="128">
        <v>4.2701044158224155</v>
      </c>
      <c r="P12" s="128">
        <v>4.4762452589539015</v>
      </c>
      <c r="Q12" s="128">
        <v>4.7020059744742095</v>
      </c>
    </row>
    <row r="13" spans="1:17" ht="12" customHeight="1" x14ac:dyDescent="0.25">
      <c r="A13" s="88" t="s">
        <v>8</v>
      </c>
      <c r="B13" s="128">
        <v>5.6578396254548409</v>
      </c>
      <c r="C13" s="128">
        <v>5.657271383251719</v>
      </c>
      <c r="D13" s="128">
        <v>5.6287271328225268</v>
      </c>
      <c r="E13" s="128">
        <v>5.5907994987828289</v>
      </c>
      <c r="F13" s="128">
        <v>5.5248677230471284</v>
      </c>
      <c r="G13" s="128">
        <v>5.5211765961001085</v>
      </c>
      <c r="H13" s="128">
        <v>5.5206359163428944</v>
      </c>
      <c r="I13" s="128">
        <v>5.5188590380821205</v>
      </c>
      <c r="J13" s="128">
        <v>5.535644234365737</v>
      </c>
      <c r="K13" s="128">
        <v>5.5534463778230529</v>
      </c>
      <c r="L13" s="128">
        <v>5.5642808495226079</v>
      </c>
      <c r="M13" s="128">
        <v>5.5921325728351716</v>
      </c>
      <c r="N13" s="128">
        <v>5.6435857648475825</v>
      </c>
      <c r="O13" s="128">
        <v>5.6767436742126369</v>
      </c>
      <c r="P13" s="128">
        <v>5.7197936748499849</v>
      </c>
      <c r="Q13" s="128">
        <v>5.7670482233164515</v>
      </c>
    </row>
    <row r="14" spans="1:17" ht="12" customHeight="1" x14ac:dyDescent="0.25">
      <c r="A14" s="88" t="s">
        <v>7</v>
      </c>
      <c r="B14" s="128">
        <v>35.035175913567095</v>
      </c>
      <c r="C14" s="128">
        <v>36.427978020746579</v>
      </c>
      <c r="D14" s="128">
        <v>37.013594357332678</v>
      </c>
      <c r="E14" s="128">
        <v>36.83789173526182</v>
      </c>
      <c r="F14" s="128">
        <v>36.170183840244178</v>
      </c>
      <c r="G14" s="128">
        <v>36.872234881104006</v>
      </c>
      <c r="H14" s="128">
        <v>37.466936271287835</v>
      </c>
      <c r="I14" s="128">
        <v>38.297348187240615</v>
      </c>
      <c r="J14" s="128">
        <v>40.080762526226948</v>
      </c>
      <c r="K14" s="128">
        <v>39.972989382667173</v>
      </c>
      <c r="L14" s="128">
        <v>40.251410378947611</v>
      </c>
      <c r="M14" s="128">
        <v>40.831702634958162</v>
      </c>
      <c r="N14" s="128">
        <v>42.178117975793072</v>
      </c>
      <c r="O14" s="128">
        <v>42.696380465257164</v>
      </c>
      <c r="P14" s="128">
        <v>43.416411860468024</v>
      </c>
      <c r="Q14" s="128">
        <v>43.934385916680661</v>
      </c>
    </row>
    <row r="15" spans="1:17" ht="12" customHeight="1" x14ac:dyDescent="0.25">
      <c r="A15" s="88" t="s">
        <v>39</v>
      </c>
      <c r="B15" s="128">
        <v>6.3659433219206853</v>
      </c>
      <c r="C15" s="128">
        <v>6.6160431399219766</v>
      </c>
      <c r="D15" s="128">
        <v>6.740833226318701</v>
      </c>
      <c r="E15" s="128">
        <v>6.8577169917301974</v>
      </c>
      <c r="F15" s="128">
        <v>6.9577959207434139</v>
      </c>
      <c r="G15" s="128">
        <v>7.069734142152706</v>
      </c>
      <c r="H15" s="128">
        <v>7.1652609159602898</v>
      </c>
      <c r="I15" s="128">
        <v>7.2404297306588008</v>
      </c>
      <c r="J15" s="128">
        <v>7.3316786681720227</v>
      </c>
      <c r="K15" s="128">
        <v>7.4165522565576243</v>
      </c>
      <c r="L15" s="128">
        <v>7.4839974840640862</v>
      </c>
      <c r="M15" s="128">
        <v>7.4976753426391936</v>
      </c>
      <c r="N15" s="128">
        <v>7.5401593651857768</v>
      </c>
      <c r="O15" s="128">
        <v>7.6053787383207911</v>
      </c>
      <c r="P15" s="128">
        <v>7.6741954084609745</v>
      </c>
      <c r="Q15" s="128">
        <v>7.7418801534453801</v>
      </c>
    </row>
    <row r="16" spans="1:17" ht="12" customHeight="1" x14ac:dyDescent="0.25">
      <c r="A16" s="51" t="s">
        <v>6</v>
      </c>
      <c r="B16" s="50">
        <v>26.224153838650089</v>
      </c>
      <c r="C16" s="50">
        <v>28.52203347948975</v>
      </c>
      <c r="D16" s="50">
        <v>30.656006777046727</v>
      </c>
      <c r="E16" s="50">
        <v>32.541727756242203</v>
      </c>
      <c r="F16" s="50">
        <v>34.61306570666941</v>
      </c>
      <c r="G16" s="50">
        <v>38.139952116090079</v>
      </c>
      <c r="H16" s="50">
        <v>40.859532525139201</v>
      </c>
      <c r="I16" s="50">
        <v>43.585881843647954</v>
      </c>
      <c r="J16" s="50">
        <v>47.556714723261898</v>
      </c>
      <c r="K16" s="50">
        <v>48.882844671016393</v>
      </c>
      <c r="L16" s="50">
        <v>49.757511034079791</v>
      </c>
      <c r="M16" s="50">
        <v>51.178800305820268</v>
      </c>
      <c r="N16" s="50">
        <v>53.491169071245608</v>
      </c>
      <c r="O16" s="50">
        <v>54.937145980220926</v>
      </c>
      <c r="P16" s="50">
        <v>56.931920576340225</v>
      </c>
      <c r="Q16" s="50">
        <v>58.503376054932986</v>
      </c>
    </row>
    <row r="17" spans="1:17" ht="12" customHeight="1" x14ac:dyDescent="0.25">
      <c r="A17" s="49" t="s">
        <v>5</v>
      </c>
      <c r="B17" s="48">
        <v>6.2577200987957218</v>
      </c>
      <c r="C17" s="48">
        <v>8.009943327710543</v>
      </c>
      <c r="D17" s="48">
        <v>9.6538312229407826</v>
      </c>
      <c r="E17" s="48">
        <v>11.282625344533615</v>
      </c>
      <c r="F17" s="48">
        <v>13.015614174620238</v>
      </c>
      <c r="G17" s="48">
        <v>14.959661743226439</v>
      </c>
      <c r="H17" s="48">
        <v>16.823157671727945</v>
      </c>
      <c r="I17" s="48">
        <v>18.170238461660379</v>
      </c>
      <c r="J17" s="48">
        <v>19.509126293368393</v>
      </c>
      <c r="K17" s="48">
        <v>20.271767712433189</v>
      </c>
      <c r="L17" s="48">
        <v>20.770916819801236</v>
      </c>
      <c r="M17" s="48">
        <v>21.182778163090521</v>
      </c>
      <c r="N17" s="48">
        <v>21.345010492275669</v>
      </c>
      <c r="O17" s="48">
        <v>21.559486822593634</v>
      </c>
      <c r="P17" s="48">
        <v>21.545555812640043</v>
      </c>
      <c r="Q17" s="48">
        <v>21.528871428092106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1.0457584746234925</v>
      </c>
      <c r="C20" s="140">
        <v>1.1311277220161138</v>
      </c>
      <c r="D20" s="140">
        <v>1.189903157075622</v>
      </c>
      <c r="E20" s="140">
        <v>1.2416769351920542</v>
      </c>
      <c r="F20" s="140">
        <v>1.2826751988808582</v>
      </c>
      <c r="G20" s="140">
        <v>1.3631141770077224</v>
      </c>
      <c r="H20" s="140">
        <v>1.437188955777656</v>
      </c>
      <c r="I20" s="140">
        <v>1.5085037266369374</v>
      </c>
      <c r="J20" s="140">
        <v>1.6391885045290076</v>
      </c>
      <c r="K20" s="140">
        <v>1.6958934493440774</v>
      </c>
      <c r="L20" s="140">
        <v>1.7550225842623954</v>
      </c>
      <c r="M20" s="140">
        <v>1.841260848309511</v>
      </c>
      <c r="N20" s="140">
        <v>1.9662869490003057</v>
      </c>
      <c r="O20" s="140">
        <v>2.0653892844589228</v>
      </c>
      <c r="P20" s="140">
        <v>2.2010503620145032</v>
      </c>
      <c r="Q20" s="140">
        <v>2.3534872421406088</v>
      </c>
    </row>
    <row r="21" spans="1:17" ht="12" customHeight="1" x14ac:dyDescent="0.25">
      <c r="A21" s="88" t="s">
        <v>135</v>
      </c>
      <c r="B21" s="140">
        <v>27.981355637910806</v>
      </c>
      <c r="C21" s="140">
        <v>28.470315953267249</v>
      </c>
      <c r="D21" s="140">
        <v>28.963807247835639</v>
      </c>
      <c r="E21" s="140">
        <v>29.575610230214203</v>
      </c>
      <c r="F21" s="140">
        <v>30.183946295449868</v>
      </c>
      <c r="G21" s="140">
        <v>30.801484016013578</v>
      </c>
      <c r="H21" s="140">
        <v>31.501999509108693</v>
      </c>
      <c r="I21" s="140">
        <v>32.257408630046278</v>
      </c>
      <c r="J21" s="140">
        <v>33.19219709518174</v>
      </c>
      <c r="K21" s="140">
        <v>34.217958910462521</v>
      </c>
      <c r="L21" s="140">
        <v>35.228428478080673</v>
      </c>
      <c r="M21" s="140">
        <v>36.522780366398941</v>
      </c>
      <c r="N21" s="140">
        <v>38.203353632719605</v>
      </c>
      <c r="O21" s="140">
        <v>40.032258698084028</v>
      </c>
      <c r="P21" s="140">
        <v>42.318257415761337</v>
      </c>
      <c r="Q21" s="140">
        <v>45.147193289304468</v>
      </c>
    </row>
    <row r="22" spans="1:17" ht="12" customHeight="1" x14ac:dyDescent="0.25">
      <c r="A22" s="88" t="s">
        <v>183</v>
      </c>
      <c r="B22" s="140">
        <v>0.67696646873160615</v>
      </c>
      <c r="C22" s="140">
        <v>0.71833935559578332</v>
      </c>
      <c r="D22" s="140">
        <v>0.75163962321242528</v>
      </c>
      <c r="E22" s="140">
        <v>0.77623059681978723</v>
      </c>
      <c r="F22" s="140">
        <v>0.79854353204209083</v>
      </c>
      <c r="G22" s="140">
        <v>0.84839424378229655</v>
      </c>
      <c r="H22" s="140">
        <v>0.89306121098967084</v>
      </c>
      <c r="I22" s="140">
        <v>0.94345322767065298</v>
      </c>
      <c r="J22" s="140">
        <v>1.02195534162498</v>
      </c>
      <c r="K22" s="140">
        <v>1.0573300998588369</v>
      </c>
      <c r="L22" s="140">
        <v>1.1093592469600884</v>
      </c>
      <c r="M22" s="140">
        <v>1.1749658436912451</v>
      </c>
      <c r="N22" s="140">
        <v>1.2811765050793948</v>
      </c>
      <c r="O22" s="140">
        <v>1.370198572510825</v>
      </c>
      <c r="P22" s="140">
        <v>1.4822479943922351</v>
      </c>
      <c r="Q22" s="140">
        <v>1.6149203621355146</v>
      </c>
    </row>
    <row r="23" spans="1:17" ht="12" customHeight="1" x14ac:dyDescent="0.25">
      <c r="A23" s="88" t="s">
        <v>188</v>
      </c>
      <c r="B23" s="140">
        <v>8.425126926488101</v>
      </c>
      <c r="C23" s="140">
        <v>8.8853220891914297</v>
      </c>
      <c r="D23" s="140">
        <v>9.1977347621458136</v>
      </c>
      <c r="E23" s="140">
        <v>9.5231459499871036</v>
      </c>
      <c r="F23" s="140">
        <v>9.8506721409127938</v>
      </c>
      <c r="G23" s="140">
        <v>10.227730783333749</v>
      </c>
      <c r="H23" s="140">
        <v>10.59886026729408</v>
      </c>
      <c r="I23" s="140">
        <v>10.964331884861185</v>
      </c>
      <c r="J23" s="140">
        <v>11.401145485383736</v>
      </c>
      <c r="K23" s="140">
        <v>11.879908172780361</v>
      </c>
      <c r="L23" s="140">
        <v>12.388888939672102</v>
      </c>
      <c r="M23" s="140">
        <v>12.77089169176481</v>
      </c>
      <c r="N23" s="140">
        <v>13.181956642389119</v>
      </c>
      <c r="O23" s="140">
        <v>13.709136958426543</v>
      </c>
      <c r="P23" s="140">
        <v>14.319415488905694</v>
      </c>
      <c r="Q23" s="140">
        <v>15.049530619201205</v>
      </c>
    </row>
    <row r="24" spans="1:17" ht="12" customHeight="1" x14ac:dyDescent="0.25">
      <c r="A24" s="51" t="s">
        <v>134</v>
      </c>
      <c r="B24" s="139">
        <v>0.46939476807903857</v>
      </c>
      <c r="C24" s="139">
        <v>0.51527661135812342</v>
      </c>
      <c r="D24" s="139">
        <v>0.55891136067400682</v>
      </c>
      <c r="E24" s="139">
        <v>0.59853036826897354</v>
      </c>
      <c r="F24" s="139">
        <v>0.64268419999865134</v>
      </c>
      <c r="G24" s="139">
        <v>0.71728029952863359</v>
      </c>
      <c r="H24" s="139">
        <v>0.77695884815992811</v>
      </c>
      <c r="I24" s="139">
        <v>0.83798334411556785</v>
      </c>
      <c r="J24" s="139">
        <v>0.92674349358667207</v>
      </c>
      <c r="K24" s="139">
        <v>0.96150112872222171</v>
      </c>
      <c r="L24" s="139">
        <v>0.98790517192175598</v>
      </c>
      <c r="M24" s="139">
        <v>1.0280921920986854</v>
      </c>
      <c r="N24" s="139">
        <v>1.0908185247110636</v>
      </c>
      <c r="O24" s="139">
        <v>1.1355281289153383</v>
      </c>
      <c r="P24" s="139">
        <v>1.1958098025782307</v>
      </c>
      <c r="Q24" s="139">
        <v>1.248398090851067</v>
      </c>
    </row>
    <row r="25" spans="1:17" ht="12" customHeight="1" x14ac:dyDescent="0.25">
      <c r="A25" s="49" t="s">
        <v>133</v>
      </c>
      <c r="B25" s="138">
        <v>16.609566607580089</v>
      </c>
      <c r="C25" s="138">
        <v>21.786101540356974</v>
      </c>
      <c r="D25" s="138">
        <v>26.889652088088301</v>
      </c>
      <c r="E25" s="138">
        <v>32.219257109483571</v>
      </c>
      <c r="F25" s="138">
        <v>38.319482299523216</v>
      </c>
      <c r="G25" s="138">
        <v>45.659275947288002</v>
      </c>
      <c r="H25" s="138">
        <v>53.128687362336954</v>
      </c>
      <c r="I25" s="138">
        <v>59.234482256569031</v>
      </c>
      <c r="J25" s="138">
        <v>65.963446872220175</v>
      </c>
      <c r="K25" s="138">
        <v>71.531402661328769</v>
      </c>
      <c r="L25" s="138">
        <v>77.411398720115997</v>
      </c>
      <c r="M25" s="138">
        <v>85.093550314259318</v>
      </c>
      <c r="N25" s="138">
        <v>92.875872751109242</v>
      </c>
      <c r="O25" s="138">
        <v>103.66805710772809</v>
      </c>
      <c r="P25" s="138">
        <v>115.23510144379784</v>
      </c>
      <c r="Q25" s="138">
        <v>132.1472152829171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0.15072915205658949</v>
      </c>
      <c r="D28" s="137">
        <v>0.12413533972347676</v>
      </c>
      <c r="E28" s="137">
        <v>0.11713368278040064</v>
      </c>
      <c r="F28" s="137">
        <v>0.106358168352772</v>
      </c>
      <c r="G28" s="137">
        <v>0.14579888279083245</v>
      </c>
      <c r="H28" s="137">
        <v>0.13943468343390186</v>
      </c>
      <c r="I28" s="137">
        <v>0.13667467552324974</v>
      </c>
      <c r="J28" s="137">
        <v>0.19604468255603813</v>
      </c>
      <c r="K28" s="137">
        <v>0.1220648494790384</v>
      </c>
      <c r="L28" s="137">
        <v>0.12448903958228646</v>
      </c>
      <c r="M28" s="137">
        <v>0.15159816871108378</v>
      </c>
      <c r="N28" s="137">
        <v>0.19038600535476297</v>
      </c>
      <c r="O28" s="137">
        <v>0.16446224012258512</v>
      </c>
      <c r="P28" s="137">
        <v>0.20102098221954878</v>
      </c>
      <c r="Q28" s="137">
        <v>0.217796784790074</v>
      </c>
    </row>
    <row r="29" spans="1:17" ht="12" customHeight="1" x14ac:dyDescent="0.25">
      <c r="A29" s="88" t="s">
        <v>135</v>
      </c>
      <c r="B29" s="137"/>
      <c r="C29" s="137">
        <v>7.3288568059233663</v>
      </c>
      <c r="D29" s="137">
        <v>7.4359862324938195</v>
      </c>
      <c r="E29" s="137">
        <v>7.6584353443728652</v>
      </c>
      <c r="F29" s="137">
        <v>7.7606679126598959</v>
      </c>
      <c r="G29" s="137">
        <v>7.946394526487083</v>
      </c>
      <c r="H29" s="137">
        <v>8.1365017255889338</v>
      </c>
      <c r="I29" s="137">
        <v>8.4138444653104543</v>
      </c>
      <c r="J29" s="137">
        <v>8.695456377795356</v>
      </c>
      <c r="K29" s="137">
        <v>8.9721563417678478</v>
      </c>
      <c r="L29" s="137">
        <v>9.1469712932070859</v>
      </c>
      <c r="M29" s="137">
        <v>9.7081963536287166</v>
      </c>
      <c r="N29" s="137">
        <v>10.376029644116029</v>
      </c>
      <c r="O29" s="137">
        <v>10.801061407132275</v>
      </c>
      <c r="P29" s="137">
        <v>11.432970010884391</v>
      </c>
      <c r="Q29" s="137">
        <v>12.537132227171835</v>
      </c>
    </row>
    <row r="30" spans="1:17" ht="12" customHeight="1" x14ac:dyDescent="0.25">
      <c r="A30" s="88" t="s">
        <v>183</v>
      </c>
      <c r="B30" s="137"/>
      <c r="C30" s="137">
        <v>0.19960949877608836</v>
      </c>
      <c r="D30" s="137">
        <v>0.19865752706458889</v>
      </c>
      <c r="E30" s="137">
        <v>0.19738930973046659</v>
      </c>
      <c r="F30" s="137">
        <v>0.20288719647094794</v>
      </c>
      <c r="G30" s="137">
        <v>0.2494602105162938</v>
      </c>
      <c r="H30" s="137">
        <v>0.24332449427196309</v>
      </c>
      <c r="I30" s="137">
        <v>0.2477813264114487</v>
      </c>
      <c r="J30" s="137">
        <v>0.28138931042527521</v>
      </c>
      <c r="K30" s="137">
        <v>0.28483496875015063</v>
      </c>
      <c r="L30" s="137">
        <v>0.2953536413732149</v>
      </c>
      <c r="M30" s="137">
        <v>0.31338792314260538</v>
      </c>
      <c r="N30" s="137">
        <v>0.3875999718134252</v>
      </c>
      <c r="O30" s="137">
        <v>0.37385703618157984</v>
      </c>
      <c r="P30" s="137">
        <v>0.40740306325462577</v>
      </c>
      <c r="Q30" s="137">
        <v>0.44606029088588484</v>
      </c>
    </row>
    <row r="31" spans="1:17" ht="12" customHeight="1" x14ac:dyDescent="0.25">
      <c r="A31" s="88" t="s">
        <v>188</v>
      </c>
      <c r="B31" s="137"/>
      <c r="C31" s="137">
        <v>1.1951232527136579</v>
      </c>
      <c r="D31" s="137">
        <v>1.0693886056650241</v>
      </c>
      <c r="E31" s="137">
        <v>1.1050963985332454</v>
      </c>
      <c r="F31" s="137">
        <v>1.1306019579384086</v>
      </c>
      <c r="G31" s="137">
        <v>1.204226682444054</v>
      </c>
      <c r="H31" s="137">
        <v>1.2231125651841193</v>
      </c>
      <c r="I31" s="137">
        <v>1.2430141912276134</v>
      </c>
      <c r="J31" s="137">
        <v>1.3406824513928701</v>
      </c>
      <c r="K31" s="137">
        <v>1.4097476037930536</v>
      </c>
      <c r="L31" s="137">
        <v>1.4678952307800635</v>
      </c>
      <c r="M31" s="137">
        <v>1.5771260048063651</v>
      </c>
      <c r="N31" s="137">
        <v>1.4804535562893359</v>
      </c>
      <c r="O31" s="137">
        <v>1.6322767145706654</v>
      </c>
      <c r="P31" s="137">
        <v>1.7408804884175595</v>
      </c>
      <c r="Q31" s="137">
        <v>1.9343418127395675</v>
      </c>
    </row>
    <row r="32" spans="1:17" ht="12" customHeight="1" x14ac:dyDescent="0.25">
      <c r="A32" s="51" t="s">
        <v>134</v>
      </c>
      <c r="B32" s="136"/>
      <c r="C32" s="136">
        <v>7.7174827817687447E-2</v>
      </c>
      <c r="D32" s="136">
        <v>7.4927733854485937E-2</v>
      </c>
      <c r="E32" s="136">
        <v>7.0911992133569454E-2</v>
      </c>
      <c r="F32" s="136">
        <v>7.5446816268280245E-2</v>
      </c>
      <c r="G32" s="136">
        <v>0.10588908406858477</v>
      </c>
      <c r="H32" s="136">
        <v>9.0971533169897131E-2</v>
      </c>
      <c r="I32" s="136">
        <v>9.2317480494242307E-2</v>
      </c>
      <c r="J32" s="136">
        <v>0.12005313400970669</v>
      </c>
      <c r="K32" s="136">
        <v>6.6050619674152336E-2</v>
      </c>
      <c r="L32" s="136">
        <v>5.7697027738136841E-2</v>
      </c>
      <c r="M32" s="136">
        <v>7.1480004715532203E-2</v>
      </c>
      <c r="N32" s="136">
        <v>9.4019317150980317E-2</v>
      </c>
      <c r="O32" s="136">
        <v>7.6002588742877464E-2</v>
      </c>
      <c r="P32" s="136">
        <v>9.1574658201494769E-2</v>
      </c>
      <c r="Q32" s="136">
        <v>8.3881272811439297E-2</v>
      </c>
    </row>
    <row r="33" spans="1:17" ht="12" customHeight="1" x14ac:dyDescent="0.25">
      <c r="A33" s="49" t="s">
        <v>133</v>
      </c>
      <c r="B33" s="135"/>
      <c r="C33" s="135">
        <v>7.2003564708732668</v>
      </c>
      <c r="D33" s="135">
        <v>7.6333274703518121</v>
      </c>
      <c r="E33" s="135">
        <v>8.4918261746708765</v>
      </c>
      <c r="F33" s="135">
        <v>10.053001631634141</v>
      </c>
      <c r="G33" s="135">
        <v>12.280764199757908</v>
      </c>
      <c r="H33" s="135">
        <v>14.669767885922228</v>
      </c>
      <c r="I33" s="135">
        <v>13.739122364583885</v>
      </c>
      <c r="J33" s="135">
        <v>15.220790790322015</v>
      </c>
      <c r="K33" s="135">
        <v>15.620957420742744</v>
      </c>
      <c r="L33" s="135">
        <v>18.16076025854511</v>
      </c>
      <c r="M33" s="135">
        <v>22.351919480065593</v>
      </c>
      <c r="N33" s="135">
        <v>21.521444801433791</v>
      </c>
      <c r="O33" s="135">
        <v>26.012975146940846</v>
      </c>
      <c r="P33" s="135">
        <v>27.188001756812533</v>
      </c>
      <c r="Q33" s="135">
        <v>35.072874097664375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6.5359904663968127E-2</v>
      </c>
      <c r="D36" s="137">
        <f t="shared" ref="D36:D41" si="20">C20+D28-D20</f>
        <v>6.5359904663968571E-2</v>
      </c>
      <c r="E36" s="137">
        <f t="shared" ref="E36:E41" si="21">D20+E28-E20</f>
        <v>6.5359904663968349E-2</v>
      </c>
      <c r="F36" s="137">
        <f t="shared" ref="F36:F41" si="22">E20+F28-F20</f>
        <v>6.5359904663967905E-2</v>
      </c>
      <c r="G36" s="137">
        <f t="shared" ref="G36:G41" si="23">F20+G28-G20</f>
        <v>6.5359904663968349E-2</v>
      </c>
      <c r="H36" s="137">
        <f t="shared" ref="H36:H41" si="24">G20+H28-H20</f>
        <v>6.5359904663968127E-2</v>
      </c>
      <c r="I36" s="137">
        <f t="shared" ref="I36:I41" si="25">H20+I28-I20</f>
        <v>6.5359904663968349E-2</v>
      </c>
      <c r="J36" s="137">
        <f t="shared" ref="J36:J41" si="26">I20+J28-J20</f>
        <v>6.5359904663967905E-2</v>
      </c>
      <c r="K36" s="137">
        <f t="shared" ref="K36:K41" si="27">J20+K28-K20</f>
        <v>6.5359904663968571E-2</v>
      </c>
      <c r="L36" s="137">
        <f t="shared" ref="L36:L41" si="28">K20+L28-L20</f>
        <v>6.5359904663968349E-2</v>
      </c>
      <c r="M36" s="137">
        <f t="shared" ref="M36:M41" si="29">L20+M28-M20</f>
        <v>6.5359904663968349E-2</v>
      </c>
      <c r="N36" s="137">
        <f t="shared" ref="N36:N41" si="30">M20+N28-N20</f>
        <v>6.5359904663968127E-2</v>
      </c>
      <c r="O36" s="137">
        <f t="shared" ref="O36:O41" si="31">N20+O28-O20</f>
        <v>6.5359904663968127E-2</v>
      </c>
      <c r="P36" s="137">
        <f t="shared" ref="P36:P41" si="32">O20+P28-P20</f>
        <v>6.5359904663968571E-2</v>
      </c>
      <c r="Q36" s="137">
        <f t="shared" ref="Q36:Q41" si="33">P20+Q28-Q20</f>
        <v>6.5359904663968571E-2</v>
      </c>
    </row>
    <row r="37" spans="1:17" ht="12" customHeight="1" x14ac:dyDescent="0.25">
      <c r="A37" s="88" t="s">
        <v>135</v>
      </c>
      <c r="B37" s="137"/>
      <c r="C37" s="137">
        <f t="shared" si="19"/>
        <v>6.8398964905669253</v>
      </c>
      <c r="D37" s="137">
        <f t="shared" si="20"/>
        <v>6.9424949379254315</v>
      </c>
      <c r="E37" s="137">
        <f t="shared" si="21"/>
        <v>7.0466323619943054</v>
      </c>
      <c r="F37" s="137">
        <f t="shared" si="22"/>
        <v>7.1523318474242323</v>
      </c>
      <c r="G37" s="137">
        <f t="shared" si="23"/>
        <v>7.3288568059233761</v>
      </c>
      <c r="H37" s="137">
        <f t="shared" si="24"/>
        <v>7.4359862324938177</v>
      </c>
      <c r="I37" s="137">
        <f t="shared" si="25"/>
        <v>7.6584353443728688</v>
      </c>
      <c r="J37" s="137">
        <f t="shared" si="26"/>
        <v>7.7606679126598976</v>
      </c>
      <c r="K37" s="137">
        <f t="shared" si="27"/>
        <v>7.9463945264870688</v>
      </c>
      <c r="L37" s="137">
        <f t="shared" si="28"/>
        <v>8.1365017255889356</v>
      </c>
      <c r="M37" s="137">
        <f t="shared" si="29"/>
        <v>8.4138444653104472</v>
      </c>
      <c r="N37" s="137">
        <f t="shared" si="30"/>
        <v>8.6954563777953666</v>
      </c>
      <c r="O37" s="137">
        <f t="shared" si="31"/>
        <v>8.9721563417678496</v>
      </c>
      <c r="P37" s="137">
        <f t="shared" si="32"/>
        <v>9.1469712932070806</v>
      </c>
      <c r="Q37" s="137">
        <f t="shared" si="33"/>
        <v>9.7081963536287077</v>
      </c>
    </row>
    <row r="38" spans="1:17" ht="12" customHeight="1" x14ac:dyDescent="0.25">
      <c r="A38" s="88" t="s">
        <v>183</v>
      </c>
      <c r="B38" s="137"/>
      <c r="C38" s="137">
        <f t="shared" si="19"/>
        <v>0.15823661191191118</v>
      </c>
      <c r="D38" s="137">
        <f t="shared" si="20"/>
        <v>0.16535725944794699</v>
      </c>
      <c r="E38" s="137">
        <f t="shared" si="21"/>
        <v>0.17279833612310458</v>
      </c>
      <c r="F38" s="137">
        <f t="shared" si="22"/>
        <v>0.18057426124864429</v>
      </c>
      <c r="G38" s="137">
        <f t="shared" si="23"/>
        <v>0.19960949877608802</v>
      </c>
      <c r="H38" s="137">
        <f t="shared" si="24"/>
        <v>0.19865752706458883</v>
      </c>
      <c r="I38" s="137">
        <f t="shared" si="25"/>
        <v>0.19738930973046653</v>
      </c>
      <c r="J38" s="137">
        <f t="shared" si="26"/>
        <v>0.20288719647094822</v>
      </c>
      <c r="K38" s="137">
        <f t="shared" si="27"/>
        <v>0.24946021051629375</v>
      </c>
      <c r="L38" s="137">
        <f t="shared" si="28"/>
        <v>0.24332449427196345</v>
      </c>
      <c r="M38" s="137">
        <f t="shared" si="29"/>
        <v>0.24778132641144857</v>
      </c>
      <c r="N38" s="137">
        <f t="shared" si="30"/>
        <v>0.28138931042527537</v>
      </c>
      <c r="O38" s="137">
        <f t="shared" si="31"/>
        <v>0.28483496875014969</v>
      </c>
      <c r="P38" s="137">
        <f t="shared" si="32"/>
        <v>0.29535364137321563</v>
      </c>
      <c r="Q38" s="137">
        <f t="shared" si="33"/>
        <v>0.31338792314260533</v>
      </c>
    </row>
    <row r="39" spans="1:17" ht="12" customHeight="1" x14ac:dyDescent="0.25">
      <c r="A39" s="88" t="s">
        <v>188</v>
      </c>
      <c r="B39" s="137"/>
      <c r="C39" s="137">
        <f t="shared" si="19"/>
        <v>0.73492809001032988</v>
      </c>
      <c r="D39" s="137">
        <f t="shared" si="20"/>
        <v>0.75697593271064001</v>
      </c>
      <c r="E39" s="137">
        <f t="shared" si="21"/>
        <v>0.77968521069195518</v>
      </c>
      <c r="F39" s="137">
        <f t="shared" si="22"/>
        <v>0.80307576701271799</v>
      </c>
      <c r="G39" s="137">
        <f t="shared" si="23"/>
        <v>0.82716804002309807</v>
      </c>
      <c r="H39" s="137">
        <f t="shared" si="24"/>
        <v>0.85198308122378741</v>
      </c>
      <c r="I39" s="137">
        <f t="shared" si="25"/>
        <v>0.87754257366050936</v>
      </c>
      <c r="J39" s="137">
        <f t="shared" si="26"/>
        <v>0.90386885087031921</v>
      </c>
      <c r="K39" s="137">
        <f t="shared" si="27"/>
        <v>0.93098491639642944</v>
      </c>
      <c r="L39" s="137">
        <f t="shared" si="28"/>
        <v>0.95891446388832335</v>
      </c>
      <c r="M39" s="137">
        <f t="shared" si="29"/>
        <v>1.1951232527136568</v>
      </c>
      <c r="N39" s="137">
        <f t="shared" si="30"/>
        <v>1.0693886056650257</v>
      </c>
      <c r="O39" s="137">
        <f t="shared" si="31"/>
        <v>1.1050963985332416</v>
      </c>
      <c r="P39" s="137">
        <f t="shared" si="32"/>
        <v>1.1306019579384081</v>
      </c>
      <c r="Q39" s="137">
        <f t="shared" si="33"/>
        <v>1.2042266824440571</v>
      </c>
    </row>
    <row r="40" spans="1:17" ht="12" customHeight="1" x14ac:dyDescent="0.25">
      <c r="A40" s="51" t="s">
        <v>134</v>
      </c>
      <c r="B40" s="136"/>
      <c r="C40" s="136">
        <f t="shared" si="19"/>
        <v>3.1292984538602631E-2</v>
      </c>
      <c r="D40" s="136">
        <f t="shared" si="20"/>
        <v>3.129298453860252E-2</v>
      </c>
      <c r="E40" s="136">
        <f t="shared" si="21"/>
        <v>3.1292984538602742E-2</v>
      </c>
      <c r="F40" s="136">
        <f t="shared" si="22"/>
        <v>3.1292984538602409E-2</v>
      </c>
      <c r="G40" s="136">
        <f t="shared" si="23"/>
        <v>3.129298453860252E-2</v>
      </c>
      <c r="H40" s="136">
        <f t="shared" si="24"/>
        <v>3.1292984538602631E-2</v>
      </c>
      <c r="I40" s="136">
        <f t="shared" si="25"/>
        <v>3.129298453860252E-2</v>
      </c>
      <c r="J40" s="136">
        <f t="shared" si="26"/>
        <v>3.129298453860252E-2</v>
      </c>
      <c r="K40" s="136">
        <f t="shared" si="27"/>
        <v>3.1292984538602742E-2</v>
      </c>
      <c r="L40" s="136">
        <f t="shared" si="28"/>
        <v>3.129298453860252E-2</v>
      </c>
      <c r="M40" s="136">
        <f t="shared" si="29"/>
        <v>3.1292984538602742E-2</v>
      </c>
      <c r="N40" s="136">
        <f t="shared" si="30"/>
        <v>3.1292984538602076E-2</v>
      </c>
      <c r="O40" s="136">
        <f t="shared" si="31"/>
        <v>3.1292984538602742E-2</v>
      </c>
      <c r="P40" s="136">
        <f t="shared" si="32"/>
        <v>3.1292984538602298E-2</v>
      </c>
      <c r="Q40" s="136">
        <f t="shared" si="33"/>
        <v>3.1292984538602964E-2</v>
      </c>
    </row>
    <row r="41" spans="1:17" ht="12" customHeight="1" x14ac:dyDescent="0.25">
      <c r="A41" s="49" t="s">
        <v>133</v>
      </c>
      <c r="B41" s="135"/>
      <c r="C41" s="135">
        <f t="shared" si="19"/>
        <v>2.0238215380963815</v>
      </c>
      <c r="D41" s="135">
        <f t="shared" si="20"/>
        <v>2.5297769226204849</v>
      </c>
      <c r="E41" s="135">
        <f t="shared" si="21"/>
        <v>3.1622211532756026</v>
      </c>
      <c r="F41" s="135">
        <f t="shared" si="22"/>
        <v>3.9527764415944944</v>
      </c>
      <c r="G41" s="135">
        <f t="shared" si="23"/>
        <v>4.9409705519931251</v>
      </c>
      <c r="H41" s="135">
        <f t="shared" si="24"/>
        <v>7.2003564708732739</v>
      </c>
      <c r="I41" s="135">
        <f t="shared" si="25"/>
        <v>7.6333274703518086</v>
      </c>
      <c r="J41" s="135">
        <f t="shared" si="26"/>
        <v>8.4918261746708765</v>
      </c>
      <c r="K41" s="135">
        <f t="shared" si="27"/>
        <v>10.053001631634146</v>
      </c>
      <c r="L41" s="135">
        <f t="shared" si="28"/>
        <v>12.280764199757883</v>
      </c>
      <c r="M41" s="135">
        <f t="shared" si="29"/>
        <v>14.669767885922269</v>
      </c>
      <c r="N41" s="135">
        <f t="shared" si="30"/>
        <v>13.739122364583864</v>
      </c>
      <c r="O41" s="135">
        <f t="shared" si="31"/>
        <v>15.220790790321999</v>
      </c>
      <c r="P41" s="135">
        <f t="shared" si="32"/>
        <v>15.620957420742769</v>
      </c>
      <c r="Q41" s="135">
        <f t="shared" si="33"/>
        <v>18.16076025854511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8759.9999999999964</v>
      </c>
      <c r="D44" s="133">
        <v>8760.0000000000018</v>
      </c>
      <c r="E44" s="133">
        <v>8759.9999999999964</v>
      </c>
      <c r="F44" s="133">
        <v>8759.9999999999982</v>
      </c>
      <c r="G44" s="133">
        <v>8760</v>
      </c>
      <c r="H44" s="133">
        <v>8759.9999999999982</v>
      </c>
      <c r="I44" s="133">
        <v>8759.9999999999964</v>
      </c>
      <c r="J44" s="133">
        <v>8759.9999999999982</v>
      </c>
      <c r="K44" s="133">
        <v>8760.0000000000018</v>
      </c>
      <c r="L44" s="133">
        <v>8760.0000000000018</v>
      </c>
      <c r="M44" s="133">
        <v>8760</v>
      </c>
      <c r="N44" s="133">
        <v>8759.9999999999982</v>
      </c>
      <c r="O44" s="133">
        <v>8759.9999999999964</v>
      </c>
      <c r="P44" s="133">
        <v>8760</v>
      </c>
      <c r="Q44" s="133">
        <v>8759.9999999999982</v>
      </c>
    </row>
    <row r="45" spans="1:17" ht="12" customHeight="1" x14ac:dyDescent="0.25">
      <c r="A45" s="88" t="s">
        <v>8</v>
      </c>
      <c r="B45" s="133">
        <v>3674.1237279033226</v>
      </c>
      <c r="C45" s="133">
        <v>3678.1673814563082</v>
      </c>
      <c r="D45" s="133">
        <v>3681.3322459441401</v>
      </c>
      <c r="E45" s="133">
        <v>3689.2517388447473</v>
      </c>
      <c r="F45" s="133">
        <v>3695.221820825906</v>
      </c>
      <c r="G45" s="133">
        <v>3698.7407643920214</v>
      </c>
      <c r="H45" s="133">
        <v>3701.127009726903</v>
      </c>
      <c r="I45" s="133">
        <v>3708.340508030496</v>
      </c>
      <c r="J45" s="133">
        <v>3712.1894966164687</v>
      </c>
      <c r="K45" s="133">
        <v>3714.0748114710436</v>
      </c>
      <c r="L45" s="133">
        <v>3713.4963970242393</v>
      </c>
      <c r="M45" s="133">
        <v>3701.9094648770269</v>
      </c>
      <c r="N45" s="133">
        <v>3689.0490178237342</v>
      </c>
      <c r="O45" s="133">
        <v>3687.5339632858213</v>
      </c>
      <c r="P45" s="133">
        <v>3675.2520920537017</v>
      </c>
      <c r="Q45" s="133">
        <v>3659.5678904358874</v>
      </c>
    </row>
    <row r="46" spans="1:17" ht="12" customHeight="1" x14ac:dyDescent="0.25">
      <c r="A46" s="88" t="s">
        <v>7</v>
      </c>
      <c r="B46" s="133">
        <v>2238.2718060861298</v>
      </c>
      <c r="C46" s="133">
        <v>2249.1908031112607</v>
      </c>
      <c r="D46" s="133">
        <v>2265.2703361662866</v>
      </c>
      <c r="E46" s="133">
        <v>2280.6416365654668</v>
      </c>
      <c r="F46" s="133">
        <v>2286.9298230389268</v>
      </c>
      <c r="G46" s="133">
        <v>2301.6239433525589</v>
      </c>
      <c r="H46" s="133">
        <v>2313.4600091860734</v>
      </c>
      <c r="I46" s="133">
        <v>2325.2663419421228</v>
      </c>
      <c r="J46" s="133">
        <v>2336.4578861798659</v>
      </c>
      <c r="K46" s="133">
        <v>2350.3687187290961</v>
      </c>
      <c r="L46" s="133">
        <v>2360.8885776518591</v>
      </c>
      <c r="M46" s="133">
        <v>2368.8064598161641</v>
      </c>
      <c r="N46" s="133">
        <v>2380.5997892909809</v>
      </c>
      <c r="O46" s="133">
        <v>2395.0422521408577</v>
      </c>
      <c r="P46" s="133">
        <v>2415.3352105743706</v>
      </c>
      <c r="Q46" s="133">
        <v>2428.9423900355118</v>
      </c>
    </row>
    <row r="47" spans="1:17" ht="12" customHeight="1" x14ac:dyDescent="0.25">
      <c r="A47" s="88" t="s">
        <v>39</v>
      </c>
      <c r="B47" s="133">
        <v>8760</v>
      </c>
      <c r="C47" s="133">
        <v>8759.9999999999982</v>
      </c>
      <c r="D47" s="133">
        <v>8759.9999999999964</v>
      </c>
      <c r="E47" s="133">
        <v>8759.9999999999945</v>
      </c>
      <c r="F47" s="133">
        <v>8759.9999999999982</v>
      </c>
      <c r="G47" s="133">
        <v>8759.9999999999964</v>
      </c>
      <c r="H47" s="133">
        <v>8760</v>
      </c>
      <c r="I47" s="133">
        <v>8760.0000000000018</v>
      </c>
      <c r="J47" s="133">
        <v>8760</v>
      </c>
      <c r="K47" s="133">
        <v>8760.0000000000018</v>
      </c>
      <c r="L47" s="133">
        <v>8760</v>
      </c>
      <c r="M47" s="133">
        <v>8759.9999999999964</v>
      </c>
      <c r="N47" s="133">
        <v>8759.9999999999982</v>
      </c>
      <c r="O47" s="133">
        <v>8759.9999999999982</v>
      </c>
      <c r="P47" s="133">
        <v>8759.9999999999945</v>
      </c>
      <c r="Q47" s="133">
        <v>8759.9999999999964</v>
      </c>
    </row>
    <row r="48" spans="1:17" ht="12" customHeight="1" x14ac:dyDescent="0.25">
      <c r="A48" s="51" t="s">
        <v>6</v>
      </c>
      <c r="B48" s="132">
        <v>775.69521299019425</v>
      </c>
      <c r="C48" s="132">
        <v>779.40061755825809</v>
      </c>
      <c r="D48" s="132">
        <v>782.79884034740644</v>
      </c>
      <c r="E48" s="132">
        <v>785.93798473508173</v>
      </c>
      <c r="F48" s="132">
        <v>788.85560037567984</v>
      </c>
      <c r="G48" s="132">
        <v>791.58157013737821</v>
      </c>
      <c r="H48" s="132">
        <v>794.14007115885568</v>
      </c>
      <c r="I48" s="132">
        <v>796.55094534541695</v>
      </c>
      <c r="J48" s="132">
        <v>798.8306808743348</v>
      </c>
      <c r="K48" s="132">
        <v>800.99313025712172</v>
      </c>
      <c r="L48" s="132">
        <v>803.05004560041436</v>
      </c>
      <c r="M48" s="132">
        <v>804.35713965323941</v>
      </c>
      <c r="N48" s="132">
        <v>805.6053974430672</v>
      </c>
      <c r="O48" s="132">
        <v>806.79996823255885</v>
      </c>
      <c r="P48" s="132">
        <v>807.94535034284661</v>
      </c>
      <c r="Q48" s="132">
        <v>809.04549669804828</v>
      </c>
    </row>
    <row r="49" spans="1:17" ht="12" customHeight="1" x14ac:dyDescent="0.25">
      <c r="A49" s="49" t="s">
        <v>5</v>
      </c>
      <c r="B49" s="131">
        <v>1575.2493099593376</v>
      </c>
      <c r="C49" s="131">
        <v>1589.3648980102068</v>
      </c>
      <c r="D49" s="131">
        <v>1619.4615650156165</v>
      </c>
      <c r="E49" s="131">
        <v>1646.699999178551</v>
      </c>
      <c r="F49" s="131">
        <v>1677.3617174364422</v>
      </c>
      <c r="G49" s="131">
        <v>1704.6608915831214</v>
      </c>
      <c r="H49" s="131">
        <v>1731.7253519014287</v>
      </c>
      <c r="I49" s="131">
        <v>1752.3229703087679</v>
      </c>
      <c r="J49" s="131">
        <v>1771.6778508003472</v>
      </c>
      <c r="K49" s="131">
        <v>1788.4490380273865</v>
      </c>
      <c r="L49" s="131">
        <v>1809.486291060505</v>
      </c>
      <c r="M49" s="131">
        <v>1831.6999742932981</v>
      </c>
      <c r="N49" s="131">
        <v>1846.6352631148657</v>
      </c>
      <c r="O49" s="131">
        <v>1862.5985190790311</v>
      </c>
      <c r="P49" s="131">
        <v>1881.432050885194</v>
      </c>
      <c r="Q49" s="131">
        <v>1900.2255338242921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2.4339744437362816</v>
      </c>
      <c r="C52" s="130">
        <f t="shared" ref="C52:Q52" si="35">IF(C12=0,0,C12/C20)</f>
        <v>2.3987689812453614</v>
      </c>
      <c r="D52" s="130">
        <f t="shared" si="35"/>
        <v>2.3705068405159166</v>
      </c>
      <c r="E52" s="130">
        <f t="shared" si="35"/>
        <v>2.3444488086533983</v>
      </c>
      <c r="F52" s="130">
        <f t="shared" si="35"/>
        <v>2.3210131704024102</v>
      </c>
      <c r="G52" s="130">
        <f t="shared" si="35"/>
        <v>2.2913750392703438</v>
      </c>
      <c r="H52" s="130">
        <f t="shared" si="35"/>
        <v>2.2638734976563626</v>
      </c>
      <c r="I52" s="130">
        <f t="shared" si="35"/>
        <v>2.237693026831689</v>
      </c>
      <c r="J52" s="130">
        <f t="shared" si="35"/>
        <v>2.2047900922980435</v>
      </c>
      <c r="K52" s="130">
        <f t="shared" si="35"/>
        <v>2.1815272272056405</v>
      </c>
      <c r="L52" s="130">
        <f t="shared" si="35"/>
        <v>2.1575525762006085</v>
      </c>
      <c r="M52" s="130">
        <f t="shared" si="35"/>
        <v>2.1298733461377881</v>
      </c>
      <c r="N52" s="130">
        <f t="shared" si="35"/>
        <v>2.097227141968184</v>
      </c>
      <c r="O52" s="130">
        <f t="shared" si="35"/>
        <v>2.0674574270104582</v>
      </c>
      <c r="P52" s="130">
        <f t="shared" si="35"/>
        <v>2.0336859783876253</v>
      </c>
      <c r="Q52" s="130">
        <f t="shared" si="35"/>
        <v>1.9978888732778985</v>
      </c>
    </row>
    <row r="53" spans="1:17" ht="12" customHeight="1" x14ac:dyDescent="0.25">
      <c r="A53" s="88" t="s">
        <v>128</v>
      </c>
      <c r="B53" s="130">
        <f t="shared" ref="B53" si="36">IF(B13=0,0,B13/B21*1000)</f>
        <v>202.20034006462728</v>
      </c>
      <c r="C53" s="130">
        <f t="shared" ref="C53:Q53" si="37">IF(C13=0,0,C13/C21*1000)</f>
        <v>198.70771341413553</v>
      </c>
      <c r="D53" s="130">
        <f t="shared" si="37"/>
        <v>194.33657615033127</v>
      </c>
      <c r="E53" s="130">
        <f t="shared" si="37"/>
        <v>189.03412153678281</v>
      </c>
      <c r="F53" s="130">
        <f t="shared" si="37"/>
        <v>183.03994013797939</v>
      </c>
      <c r="G53" s="130">
        <f t="shared" si="37"/>
        <v>179.25034369219577</v>
      </c>
      <c r="H53" s="130">
        <f t="shared" si="37"/>
        <v>175.24715898578509</v>
      </c>
      <c r="I53" s="130">
        <f t="shared" si="37"/>
        <v>171.08810882414031</v>
      </c>
      <c r="J53" s="130">
        <f t="shared" si="37"/>
        <v>166.77546889986698</v>
      </c>
      <c r="K53" s="130">
        <f t="shared" si="37"/>
        <v>162.29624894794719</v>
      </c>
      <c r="L53" s="130">
        <f t="shared" si="37"/>
        <v>157.94859691185869</v>
      </c>
      <c r="M53" s="130">
        <f t="shared" si="37"/>
        <v>153.11355041249678</v>
      </c>
      <c r="N53" s="130">
        <f t="shared" si="37"/>
        <v>147.72487826864713</v>
      </c>
      <c r="O53" s="130">
        <f t="shared" si="37"/>
        <v>141.80423135815542</v>
      </c>
      <c r="P53" s="130">
        <f t="shared" si="37"/>
        <v>135.16137062675131</v>
      </c>
      <c r="Q53" s="130">
        <f t="shared" si="37"/>
        <v>127.73879843119032</v>
      </c>
    </row>
    <row r="54" spans="1:17" ht="12" customHeight="1" x14ac:dyDescent="0.25">
      <c r="A54" s="88" t="s">
        <v>184</v>
      </c>
      <c r="B54" s="130">
        <f t="shared" ref="B54" si="38">IF(B14=0,0,B14/B22)</f>
        <v>51.753192413223253</v>
      </c>
      <c r="C54" s="130">
        <f t="shared" ref="C54:Q54" si="39">IF(C14=0,0,C14/C22)</f>
        <v>50.71137720212139</v>
      </c>
      <c r="D54" s="130">
        <f t="shared" si="39"/>
        <v>49.243804097421894</v>
      </c>
      <c r="E54" s="130">
        <f t="shared" si="39"/>
        <v>47.457407484562545</v>
      </c>
      <c r="F54" s="130">
        <f t="shared" si="39"/>
        <v>45.295193547867427</v>
      </c>
      <c r="G54" s="130">
        <f t="shared" si="39"/>
        <v>43.46120350454153</v>
      </c>
      <c r="H54" s="130">
        <f t="shared" si="39"/>
        <v>41.953379914202969</v>
      </c>
      <c r="I54" s="130">
        <f t="shared" si="39"/>
        <v>40.592736411316523</v>
      </c>
      <c r="J54" s="130">
        <f t="shared" si="39"/>
        <v>39.219681030773565</v>
      </c>
      <c r="K54" s="130">
        <f t="shared" si="39"/>
        <v>37.805591071325715</v>
      </c>
      <c r="L54" s="130">
        <f t="shared" si="39"/>
        <v>36.283476690933234</v>
      </c>
      <c r="M54" s="130">
        <f t="shared" si="39"/>
        <v>34.751395416467801</v>
      </c>
      <c r="N54" s="130">
        <f t="shared" si="39"/>
        <v>32.921395146236527</v>
      </c>
      <c r="O54" s="130">
        <f t="shared" si="39"/>
        <v>31.160724672934112</v>
      </c>
      <c r="P54" s="130">
        <f t="shared" si="39"/>
        <v>29.290922993132483</v>
      </c>
      <c r="Q54" s="130">
        <f t="shared" si="39"/>
        <v>27.205295658408414</v>
      </c>
    </row>
    <row r="55" spans="1:17" ht="12" customHeight="1" x14ac:dyDescent="0.25">
      <c r="A55" s="88" t="s">
        <v>189</v>
      </c>
      <c r="B55" s="130">
        <f t="shared" ref="B55" si="40">IF(B15=0,0,B15/B23*1000)</f>
        <v>755.59019792408537</v>
      </c>
      <c r="C55" s="130">
        <f t="shared" ref="C55:Q55" si="41">IF(C15=0,0,C15/C23*1000)</f>
        <v>744.60363659411712</v>
      </c>
      <c r="D55" s="130">
        <f t="shared" si="41"/>
        <v>732.87971447722816</v>
      </c>
      <c r="E55" s="130">
        <f t="shared" si="41"/>
        <v>720.11045800883517</v>
      </c>
      <c r="F55" s="130">
        <f t="shared" si="41"/>
        <v>706.32702227958657</v>
      </c>
      <c r="G55" s="130">
        <f t="shared" si="41"/>
        <v>691.23193520824304</v>
      </c>
      <c r="H55" s="130">
        <f t="shared" si="41"/>
        <v>676.040700156301</v>
      </c>
      <c r="I55" s="130">
        <f t="shared" si="41"/>
        <v>660.36214579165562</v>
      </c>
      <c r="J55" s="130">
        <f t="shared" si="41"/>
        <v>643.06509179899786</v>
      </c>
      <c r="K55" s="130">
        <f t="shared" si="41"/>
        <v>624.29373600299994</v>
      </c>
      <c r="L55" s="130">
        <f t="shared" si="41"/>
        <v>604.08948054240659</v>
      </c>
      <c r="M55" s="130">
        <f t="shared" si="41"/>
        <v>587.09098186730364</v>
      </c>
      <c r="N55" s="130">
        <f t="shared" si="41"/>
        <v>572.00608147495666</v>
      </c>
      <c r="O55" s="130">
        <f t="shared" si="41"/>
        <v>554.76714262789699</v>
      </c>
      <c r="P55" s="130">
        <f t="shared" si="41"/>
        <v>535.9293760563578</v>
      </c>
      <c r="Q55" s="130">
        <f t="shared" si="41"/>
        <v>514.42668541221929</v>
      </c>
    </row>
    <row r="56" spans="1:17" ht="12" customHeight="1" x14ac:dyDescent="0.25">
      <c r="A56" s="51" t="s">
        <v>127</v>
      </c>
      <c r="B56" s="68">
        <f t="shared" ref="B56" si="42">IF(B16=0,0,B16/B24)</f>
        <v>55.868014775644795</v>
      </c>
      <c r="C56" s="68">
        <f t="shared" ref="C56:Q56" si="43">IF(C16=0,0,C16/C24)</f>
        <v>55.352858737977137</v>
      </c>
      <c r="D56" s="68">
        <f t="shared" si="43"/>
        <v>54.849496600100942</v>
      </c>
      <c r="E56" s="68">
        <f t="shared" si="43"/>
        <v>54.369384548284572</v>
      </c>
      <c r="F56" s="68">
        <f t="shared" si="43"/>
        <v>53.857035394276139</v>
      </c>
      <c r="G56" s="68">
        <f t="shared" si="43"/>
        <v>53.173009409507067</v>
      </c>
      <c r="H56" s="68">
        <f t="shared" si="43"/>
        <v>52.589056192495711</v>
      </c>
      <c r="I56" s="68">
        <f t="shared" si="43"/>
        <v>52.012825970484855</v>
      </c>
      <c r="J56" s="68">
        <f t="shared" si="43"/>
        <v>51.315941306702292</v>
      </c>
      <c r="K56" s="68">
        <f t="shared" si="43"/>
        <v>50.840132383389722</v>
      </c>
      <c r="L56" s="68">
        <f t="shared" si="43"/>
        <v>50.366687459776436</v>
      </c>
      <c r="M56" s="68">
        <f t="shared" si="43"/>
        <v>49.7803608461873</v>
      </c>
      <c r="N56" s="68">
        <f t="shared" si="43"/>
        <v>49.037642705430194</v>
      </c>
      <c r="O56" s="68">
        <f t="shared" si="43"/>
        <v>48.380259881978567</v>
      </c>
      <c r="P56" s="68">
        <f t="shared" si="43"/>
        <v>47.609511523983095</v>
      </c>
      <c r="Q56" s="68">
        <f t="shared" si="43"/>
        <v>46.862756746968138</v>
      </c>
    </row>
    <row r="57" spans="1:17" ht="12" customHeight="1" x14ac:dyDescent="0.25">
      <c r="A57" s="49" t="s">
        <v>126</v>
      </c>
      <c r="B57" s="57">
        <f t="shared" ref="B57" si="44">IF(B17=0,0,B17/B25*1000)</f>
        <v>376.7539663521319</v>
      </c>
      <c r="C57" s="57">
        <f t="shared" ref="C57:Q57" si="45">IF(C17=0,0,C17/C25*1000)</f>
        <v>367.66299435779172</v>
      </c>
      <c r="D57" s="57">
        <f t="shared" si="45"/>
        <v>359.01659089212541</v>
      </c>
      <c r="E57" s="57">
        <f t="shared" si="45"/>
        <v>350.18266579500471</v>
      </c>
      <c r="F57" s="57">
        <f t="shared" si="45"/>
        <v>339.66049104954067</v>
      </c>
      <c r="G57" s="57">
        <f t="shared" si="45"/>
        <v>327.63685872935946</v>
      </c>
      <c r="H57" s="57">
        <f t="shared" si="45"/>
        <v>316.64922487156946</v>
      </c>
      <c r="I57" s="57">
        <f t="shared" si="45"/>
        <v>306.75103030288278</v>
      </c>
      <c r="J57" s="57">
        <f t="shared" si="45"/>
        <v>295.75662307580927</v>
      </c>
      <c r="K57" s="57">
        <f t="shared" si="45"/>
        <v>283.39675944020723</v>
      </c>
      <c r="L57" s="57">
        <f t="shared" si="45"/>
        <v>268.31858309264396</v>
      </c>
      <c r="M57" s="57">
        <f t="shared" si="45"/>
        <v>248.93517881038366</v>
      </c>
      <c r="N57" s="57">
        <f t="shared" si="45"/>
        <v>229.82298696106454</v>
      </c>
      <c r="O57" s="57">
        <f t="shared" si="45"/>
        <v>207.96653688792293</v>
      </c>
      <c r="P57" s="57">
        <f t="shared" si="45"/>
        <v>186.97042431249287</v>
      </c>
      <c r="Q57" s="57">
        <f t="shared" si="45"/>
        <v>162.91581613733166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2.1697795348779958</v>
      </c>
      <c r="D60" s="128">
        <v>2.146397779962868</v>
      </c>
      <c r="E60" s="128">
        <v>2.1296929262352622</v>
      </c>
      <c r="F60" s="128">
        <v>2.116831829577658</v>
      </c>
      <c r="G60" s="128">
        <v>2.0945572604646188</v>
      </c>
      <c r="H60" s="128">
        <v>2.0747529790369645</v>
      </c>
      <c r="I60" s="128">
        <v>2.056259643250177</v>
      </c>
      <c r="J60" s="128">
        <v>2.0280205337005417</v>
      </c>
      <c r="K60" s="128">
        <v>2.0043075351397208</v>
      </c>
      <c r="L60" s="128">
        <v>1.9760783937635054</v>
      </c>
      <c r="M60" s="128">
        <v>1.9405461572144216</v>
      </c>
      <c r="N60" s="128">
        <v>1.8971052581511199</v>
      </c>
      <c r="O60" s="128">
        <v>1.8571946657824838</v>
      </c>
      <c r="P60" s="128">
        <v>1.8168510406030047</v>
      </c>
      <c r="Q60" s="128">
        <v>1.7669914341866118</v>
      </c>
    </row>
    <row r="61" spans="1:17" ht="12" customHeight="1" x14ac:dyDescent="0.25">
      <c r="A61" s="88" t="s">
        <v>128</v>
      </c>
      <c r="B61" s="128"/>
      <c r="C61" s="128">
        <v>188.63257815039032</v>
      </c>
      <c r="D61" s="128">
        <v>184.94259455548632</v>
      </c>
      <c r="E61" s="128">
        <v>181.09493173236771</v>
      </c>
      <c r="F61" s="128">
        <v>177.85481502396476</v>
      </c>
      <c r="G61" s="128">
        <v>173.5088816259497</v>
      </c>
      <c r="H61" s="128">
        <v>168.95343398450092</v>
      </c>
      <c r="I61" s="128">
        <v>164.62473882372544</v>
      </c>
      <c r="J61" s="128">
        <v>160.66521314737159</v>
      </c>
      <c r="K61" s="128">
        <v>155.65624555662637</v>
      </c>
      <c r="L61" s="128">
        <v>151.47356807466622</v>
      </c>
      <c r="M61" s="128">
        <v>145.54492095636297</v>
      </c>
      <c r="N61" s="128">
        <v>139.60161969910953</v>
      </c>
      <c r="O61" s="128">
        <v>132.36940576299472</v>
      </c>
      <c r="P61" s="128">
        <v>124.95216712157408</v>
      </c>
      <c r="Q61" s="128">
        <v>116.47266639011987</v>
      </c>
    </row>
    <row r="62" spans="1:17" ht="12" customHeight="1" x14ac:dyDescent="0.25">
      <c r="A62" s="88" t="s">
        <v>184</v>
      </c>
      <c r="B62" s="128"/>
      <c r="C62" s="128">
        <v>48.003987731174121</v>
      </c>
      <c r="D62" s="128">
        <v>46.025854327413512</v>
      </c>
      <c r="E62" s="128">
        <v>44.415591340607435</v>
      </c>
      <c r="F62" s="128">
        <v>42.770498795381862</v>
      </c>
      <c r="G62" s="128">
        <v>41.22542408606391</v>
      </c>
      <c r="H62" s="128">
        <v>40.020976190825152</v>
      </c>
      <c r="I62" s="128">
        <v>38.734052202177196</v>
      </c>
      <c r="J62" s="128">
        <v>37.176255613389451</v>
      </c>
      <c r="K62" s="128">
        <v>35.727108480488617</v>
      </c>
      <c r="L62" s="128">
        <v>33.913598429369578</v>
      </c>
      <c r="M62" s="128">
        <v>32.476896320363082</v>
      </c>
      <c r="N62" s="128">
        <v>30.462892494130365</v>
      </c>
      <c r="O62" s="128">
        <v>28.606101482714926</v>
      </c>
      <c r="P62" s="128">
        <v>26.353597092822607</v>
      </c>
      <c r="Q62" s="128">
        <v>23.978465159780928</v>
      </c>
    </row>
    <row r="63" spans="1:17" ht="12" customHeight="1" x14ac:dyDescent="0.25">
      <c r="A63" s="88" t="s">
        <v>189</v>
      </c>
      <c r="B63" s="128"/>
      <c r="C63" s="128">
        <v>673.90896893973695</v>
      </c>
      <c r="D63" s="128">
        <v>651.54395467308393</v>
      </c>
      <c r="E63" s="128">
        <v>638.86396608818006</v>
      </c>
      <c r="F63" s="128">
        <v>625.22013321765667</v>
      </c>
      <c r="G63" s="128">
        <v>611.95977072286837</v>
      </c>
      <c r="H63" s="128">
        <v>604.42256896130425</v>
      </c>
      <c r="I63" s="128">
        <v>593.90422637764345</v>
      </c>
      <c r="J63" s="128">
        <v>577.46961678762977</v>
      </c>
      <c r="K63" s="128">
        <v>559.18993123938151</v>
      </c>
      <c r="L63" s="128">
        <v>539.54231913896911</v>
      </c>
      <c r="M63" s="128">
        <v>519.35110769277583</v>
      </c>
      <c r="N63" s="128">
        <v>499.33191123993413</v>
      </c>
      <c r="O63" s="128">
        <v>472.48461877040194</v>
      </c>
      <c r="P63" s="128">
        <v>445.57439873639674</v>
      </c>
      <c r="Q63" s="128">
        <v>415.96734567385386</v>
      </c>
    </row>
    <row r="64" spans="1:17" ht="12" customHeight="1" x14ac:dyDescent="0.25">
      <c r="A64" s="51" t="s">
        <v>127</v>
      </c>
      <c r="B64" s="50"/>
      <c r="C64" s="50">
        <v>52.428449506550152</v>
      </c>
      <c r="D64" s="50">
        <v>51.813260863770637</v>
      </c>
      <c r="E64" s="50">
        <v>51.246591619188656</v>
      </c>
      <c r="F64" s="50">
        <v>50.626587865838594</v>
      </c>
      <c r="G64" s="50">
        <v>49.817820017978356</v>
      </c>
      <c r="H64" s="50">
        <v>49.112696861794007</v>
      </c>
      <c r="I64" s="50">
        <v>48.469977918911361</v>
      </c>
      <c r="J64" s="50">
        <v>47.638154966684851</v>
      </c>
      <c r="K64" s="50">
        <v>46.546222965025038</v>
      </c>
      <c r="L64" s="50">
        <v>45.460630962560849</v>
      </c>
      <c r="M64" s="50">
        <v>44.341997554855276</v>
      </c>
      <c r="N64" s="50">
        <v>43.189482874899419</v>
      </c>
      <c r="O64" s="50">
        <v>42.028224095870897</v>
      </c>
      <c r="P64" s="50">
        <v>40.87431601939484</v>
      </c>
      <c r="Q64" s="50">
        <v>39.576562084746413</v>
      </c>
    </row>
    <row r="65" spans="1:17" ht="12" customHeight="1" x14ac:dyDescent="0.25">
      <c r="A65" s="49" t="s">
        <v>126</v>
      </c>
      <c r="B65" s="48"/>
      <c r="C65" s="48">
        <v>349.2474338949657</v>
      </c>
      <c r="D65" s="48">
        <v>340.21747329725196</v>
      </c>
      <c r="E65" s="48">
        <v>332.10447618251351</v>
      </c>
      <c r="F65" s="48">
        <v>320.52248180495246</v>
      </c>
      <c r="G65" s="48">
        <v>309.88118978570725</v>
      </c>
      <c r="H65" s="48">
        <v>298.45066282776946</v>
      </c>
      <c r="I65" s="48">
        <v>287.06871298510902</v>
      </c>
      <c r="J65" s="48">
        <v>273.24870123860734</v>
      </c>
      <c r="K65" s="48">
        <v>255.09668481228914</v>
      </c>
      <c r="L65" s="48">
        <v>237.03451109879947</v>
      </c>
      <c r="M65" s="48">
        <v>214.30210039206193</v>
      </c>
      <c r="N65" s="48">
        <v>190.80059641988348</v>
      </c>
      <c r="O65" s="48">
        <v>168.12908254026956</v>
      </c>
      <c r="P65" s="48">
        <v>146.05425868331167</v>
      </c>
      <c r="Q65" s="48">
        <v>122.26093968171163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154.40597445484823</v>
      </c>
      <c r="C68" s="125">
        <f>1000000*C20/SER_summary!C$8</f>
        <v>159.40890823364163</v>
      </c>
      <c r="D68" s="125">
        <f>1000000*D20/SER_summary!D$8</f>
        <v>163.78961497136532</v>
      </c>
      <c r="E68" s="125">
        <f>1000000*E20/SER_summary!E$8</f>
        <v>168.60611744032778</v>
      </c>
      <c r="F68" s="125">
        <f>1000000*F20/SER_summary!F$8</f>
        <v>172.9080590038252</v>
      </c>
      <c r="G68" s="125">
        <f>1000000*G20/SER_summary!G$8</f>
        <v>176.51853247394385</v>
      </c>
      <c r="H68" s="125">
        <f>1000000*H20/SER_summary!H$8</f>
        <v>180.57574061794966</v>
      </c>
      <c r="I68" s="125">
        <f>1000000*I20/SER_summary!I$8</f>
        <v>183.31035907273233</v>
      </c>
      <c r="J68" s="125">
        <f>1000000*J20/SER_summary!J$8</f>
        <v>187.21696117717087</v>
      </c>
      <c r="K68" s="125">
        <f>1000000*K20/SER_summary!K$8</f>
        <v>192.02578296886117</v>
      </c>
      <c r="L68" s="125">
        <f>1000000*L20/SER_summary!L$8</f>
        <v>195.91958987752901</v>
      </c>
      <c r="M68" s="125">
        <f>1000000*M20/SER_summary!M$8</f>
        <v>200.6078182712524</v>
      </c>
      <c r="N68" s="125">
        <f>1000000*N20/SER_summary!N$8</f>
        <v>205.32187058806045</v>
      </c>
      <c r="O68" s="125">
        <f>1000000*O20/SER_summary!O$8</f>
        <v>210.39489146583739</v>
      </c>
      <c r="P68" s="125">
        <f>1000000*P20/SER_summary!P$8</f>
        <v>216.84171789261114</v>
      </c>
      <c r="Q68" s="125">
        <f>1000000*Q20/SER_summary!Q$8</f>
        <v>224.71215487474848</v>
      </c>
    </row>
    <row r="69" spans="1:17" ht="12" customHeight="1" x14ac:dyDescent="0.25">
      <c r="A69" s="88" t="s">
        <v>123</v>
      </c>
      <c r="B69" s="125">
        <f>1000*B21/SER_summary!B$3</f>
        <v>7.1976097371149753E-2</v>
      </c>
      <c r="C69" s="125">
        <f>1000*C21/SER_summary!C$3</f>
        <v>7.2736905722231515E-2</v>
      </c>
      <c r="D69" s="125">
        <f>1000*D21/SER_summary!D$3</f>
        <v>7.3392798132570214E-2</v>
      </c>
      <c r="E69" s="125">
        <f>1000*E21/SER_summary!E$3</f>
        <v>7.4442255220828299E-2</v>
      </c>
      <c r="F69" s="125">
        <f>1000*F21/SER_summary!F$3</f>
        <v>7.5484964489317366E-2</v>
      </c>
      <c r="G69" s="125">
        <f>1000*G21/SER_summary!G$3</f>
        <v>7.6493498405668145E-2</v>
      </c>
      <c r="H69" s="125">
        <f>1000*H21/SER_summary!H$3</f>
        <v>7.7782906893865647E-2</v>
      </c>
      <c r="I69" s="125">
        <f>1000*I21/SER_summary!I$3</f>
        <v>7.9526963014393603E-2</v>
      </c>
      <c r="J69" s="125">
        <f>1000*J21/SER_summary!J$3</f>
        <v>8.1386936520875613E-2</v>
      </c>
      <c r="K69" s="125">
        <f>1000*K21/SER_summary!K$3</f>
        <v>8.327036719619231E-2</v>
      </c>
      <c r="L69" s="125">
        <f>1000*L21/SER_summary!L$3</f>
        <v>8.5087273240828903E-2</v>
      </c>
      <c r="M69" s="125">
        <f>1000*M21/SER_summary!M$3</f>
        <v>8.8009032447604496E-2</v>
      </c>
      <c r="N69" s="125">
        <f>1000*N21/SER_summary!N$3</f>
        <v>9.1494957759671036E-2</v>
      </c>
      <c r="O69" s="125">
        <f>1000*O21/SER_summary!O$3</f>
        <v>9.5006357206795136E-2</v>
      </c>
      <c r="P69" s="125">
        <f>1000*P21/SER_summary!P$3</f>
        <v>9.9482485038838636E-2</v>
      </c>
      <c r="Q69" s="125">
        <f>1000*Q21/SER_summary!Q$3</f>
        <v>0.10515389358953302</v>
      </c>
    </row>
    <row r="70" spans="1:17" ht="12" customHeight="1" x14ac:dyDescent="0.25">
      <c r="A70" s="88" t="s">
        <v>185</v>
      </c>
      <c r="B70" s="125">
        <f>1000000*B22/SER_summary!B$8</f>
        <v>99.953927999861151</v>
      </c>
      <c r="C70" s="125">
        <f>1000000*C22/SER_summary!C$8</f>
        <v>101.23498008932205</v>
      </c>
      <c r="D70" s="125">
        <f>1000000*D22/SER_summary!D$8</f>
        <v>103.46284380465862</v>
      </c>
      <c r="E70" s="125">
        <f>1000000*E22/SER_summary!E$8</f>
        <v>105.40360657333912</v>
      </c>
      <c r="F70" s="125">
        <f>1000000*F22/SER_summary!F$8</f>
        <v>107.6458110953792</v>
      </c>
      <c r="G70" s="125">
        <f>1000000*G22/SER_summary!G$8</f>
        <v>109.8640960513933</v>
      </c>
      <c r="H70" s="125">
        <f>1000000*H22/SER_summary!H$8</f>
        <v>112.20875928897115</v>
      </c>
      <c r="I70" s="125">
        <f>1000000*I22/SER_summary!I$8</f>
        <v>114.64655133348541</v>
      </c>
      <c r="J70" s="125">
        <f>1000000*J22/SER_summary!J$8</f>
        <v>116.72078774904593</v>
      </c>
      <c r="K70" s="125">
        <f>1000000*K22/SER_summary!K$8</f>
        <v>119.72134237588173</v>
      </c>
      <c r="L70" s="125">
        <f>1000000*L22/SER_summary!L$8</f>
        <v>123.84183009394789</v>
      </c>
      <c r="M70" s="125">
        <f>1000000*M22/SER_summary!M$8</f>
        <v>128.01409135622933</v>
      </c>
      <c r="N70" s="125">
        <f>1000000*N22/SER_summary!N$8</f>
        <v>133.78187589055406</v>
      </c>
      <c r="O70" s="125">
        <f>1000000*O22/SER_summary!O$8</f>
        <v>139.57793919008483</v>
      </c>
      <c r="P70" s="125">
        <f>1000000*P22/SER_summary!P$8</f>
        <v>146.02719092384487</v>
      </c>
      <c r="Q70" s="125">
        <f>1000000*Q22/SER_summary!Q$8</f>
        <v>154.19341478839414</v>
      </c>
    </row>
    <row r="71" spans="1:17" ht="12" customHeight="1" x14ac:dyDescent="0.25">
      <c r="A71" s="88" t="s">
        <v>190</v>
      </c>
      <c r="B71" s="125">
        <f>1000*B23/SER_summary!B$3</f>
        <v>2.1671850494748936E-2</v>
      </c>
      <c r="C71" s="125">
        <f>1000*C23/SER_summary!C$3</f>
        <v>2.2700515026739983E-2</v>
      </c>
      <c r="D71" s="125">
        <f>1000*D23/SER_summary!D$3</f>
        <v>2.3306586903402874E-2</v>
      </c>
      <c r="E71" s="125">
        <f>1000*E23/SER_summary!E$3</f>
        <v>2.3969901408489144E-2</v>
      </c>
      <c r="F71" s="125">
        <f>1000*F23/SER_summary!F$3</f>
        <v>2.4634871447038124E-2</v>
      </c>
      <c r="G71" s="125">
        <f>1000*G23/SER_summary!G$3</f>
        <v>2.5399909561558777E-2</v>
      </c>
      <c r="H71" s="125">
        <f>1000*H23/SER_summary!H$3</f>
        <v>2.6170089968849501E-2</v>
      </c>
      <c r="I71" s="125">
        <f>1000*I23/SER_summary!I$3</f>
        <v>2.7031310118094912E-2</v>
      </c>
      <c r="J71" s="125">
        <f>1000*J23/SER_summary!J$3</f>
        <v>2.7955495119028759E-2</v>
      </c>
      <c r="K71" s="125">
        <f>1000*K23/SER_summary!K$3</f>
        <v>2.8910091288408036E-2</v>
      </c>
      <c r="L71" s="125">
        <f>1000*L23/SER_summary!L$3</f>
        <v>2.9922901017740637E-2</v>
      </c>
      <c r="M71" s="125">
        <f>1000*M23/SER_summary!M$3</f>
        <v>3.0774048689880477E-2</v>
      </c>
      <c r="N71" s="125">
        <f>1000*N23/SER_summary!N$3</f>
        <v>3.1570070465024497E-2</v>
      </c>
      <c r="O71" s="125">
        <f>1000*O23/SER_summary!O$3</f>
        <v>3.2535140539833834E-2</v>
      </c>
      <c r="P71" s="125">
        <f>1000*P23/SER_summary!P$3</f>
        <v>3.3662327423940944E-2</v>
      </c>
      <c r="Q71" s="125">
        <f>1000*Q23/SER_summary!Q$3</f>
        <v>3.5052383681153584E-2</v>
      </c>
    </row>
    <row r="72" spans="1:17" ht="12" customHeight="1" x14ac:dyDescent="0.25">
      <c r="A72" s="51" t="s">
        <v>122</v>
      </c>
      <c r="B72" s="124">
        <f>1000000*B24/SER_summary!B$8</f>
        <v>69.30601886381622</v>
      </c>
      <c r="C72" s="124">
        <f>1000000*C24/SER_summary!C$8</f>
        <v>72.617512997138604</v>
      </c>
      <c r="D72" s="124">
        <f>1000000*D24/SER_summary!D$8</f>
        <v>76.933888294658573</v>
      </c>
      <c r="E72" s="124">
        <f>1000000*E24/SER_summary!E$8</f>
        <v>81.273863356696879</v>
      </c>
      <c r="F72" s="124">
        <f>1000000*F24/SER_summary!F$8</f>
        <v>86.635554870906105</v>
      </c>
      <c r="G72" s="124">
        <f>1000000*G24/SER_summary!G$8</f>
        <v>92.885297490782378</v>
      </c>
      <c r="H72" s="124">
        <f>1000000*H24/SER_summary!H$8</f>
        <v>97.621067064373946</v>
      </c>
      <c r="I72" s="124">
        <f>1000000*I24/SER_summary!I$8</f>
        <v>101.83006179855759</v>
      </c>
      <c r="J72" s="124">
        <f>1000000*J24/SER_summary!J$8</f>
        <v>105.84633810000061</v>
      </c>
      <c r="K72" s="124">
        <f>1000000*K24/SER_summary!K$8</f>
        <v>108.87064110055918</v>
      </c>
      <c r="L72" s="124">
        <f>1000000*L24/SER_summary!L$8</f>
        <v>110.28346749289599</v>
      </c>
      <c r="M72" s="124">
        <f>1000000*M24/SER_summary!M$8</f>
        <v>112.01201167557637</v>
      </c>
      <c r="N72" s="124">
        <f>1000000*N24/SER_summary!N$8</f>
        <v>113.90448381893277</v>
      </c>
      <c r="O72" s="124">
        <f>1000000*O24/SER_summary!O$8</f>
        <v>115.67277860751366</v>
      </c>
      <c r="P72" s="124">
        <f>1000000*P24/SER_summary!P$8</f>
        <v>117.80805034672765</v>
      </c>
      <c r="Q72" s="124">
        <f>1000000*Q24/SER_summary!Q$8</f>
        <v>119.19768253407216</v>
      </c>
    </row>
    <row r="73" spans="1:17" ht="12" customHeight="1" x14ac:dyDescent="0.25">
      <c r="A73" s="49" t="s">
        <v>121</v>
      </c>
      <c r="B73" s="123">
        <f>1000*B25/SER_summary!B$3</f>
        <v>4.2724584144881755E-2</v>
      </c>
      <c r="C73" s="123">
        <f>1000*C25/SER_summary!C$3</f>
        <v>5.5659853455685075E-2</v>
      </c>
      <c r="D73" s="123">
        <f>1000*D25/SER_summary!D$3</f>
        <v>6.8136995619026655E-2</v>
      </c>
      <c r="E73" s="123">
        <f>1000*E25/SER_summary!E$3</f>
        <v>8.1096354127611583E-2</v>
      </c>
      <c r="F73" s="123">
        <f>1000*F25/SER_summary!F$3</f>
        <v>9.5830569413137917E-2</v>
      </c>
      <c r="G73" s="123">
        <f>1000*G25/SER_summary!G$3</f>
        <v>0.11339186612119165</v>
      </c>
      <c r="H73" s="123">
        <f>1000*H25/SER_summary!H$3</f>
        <v>0.13118226801137028</v>
      </c>
      <c r="I73" s="123">
        <f>1000*I25/SER_summary!I$3</f>
        <v>0.14603586213701883</v>
      </c>
      <c r="J73" s="123">
        <f>1000*J25/SER_summary!J$3</f>
        <v>0.16174171441235649</v>
      </c>
      <c r="K73" s="123">
        <f>1000*K25/SER_summary!K$3</f>
        <v>0.17407368397553033</v>
      </c>
      <c r="L73" s="123">
        <f>1000*L25/SER_summary!L$3</f>
        <v>0.1869718610624814</v>
      </c>
      <c r="M73" s="123">
        <f>1000*M25/SER_summary!M$3</f>
        <v>0.20505013461624122</v>
      </c>
      <c r="N73" s="123">
        <f>1000*N25/SER_summary!N$3</f>
        <v>0.22243267269021674</v>
      </c>
      <c r="O73" s="123">
        <f>1000*O25/SER_summary!O$3</f>
        <v>0.24602969667016664</v>
      </c>
      <c r="P73" s="123">
        <f>1000*P25/SER_summary!P$3</f>
        <v>0.27089665206918417</v>
      </c>
      <c r="Q73" s="123">
        <f>1000*Q25/SER_summary!Q$3</f>
        <v>0.30778866196550342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1.9175644251548847</v>
      </c>
      <c r="C3" s="154">
        <v>2.044102305403054</v>
      </c>
      <c r="D3" s="154">
        <v>2.124982643256057</v>
      </c>
      <c r="E3" s="154">
        <v>2.1930671299010096</v>
      </c>
      <c r="F3" s="154">
        <v>2.2428325987238868</v>
      </c>
      <c r="G3" s="154">
        <v>2.3530489941442001</v>
      </c>
      <c r="H3" s="154">
        <v>2.4511426340821396</v>
      </c>
      <c r="I3" s="154">
        <v>2.5430181119211688</v>
      </c>
      <c r="J3" s="154">
        <v>2.7226931943350943</v>
      </c>
      <c r="K3" s="154">
        <v>2.7871590834247035</v>
      </c>
      <c r="L3" s="154">
        <v>2.8526379432273505</v>
      </c>
      <c r="M3" s="154">
        <v>2.9544160551538905</v>
      </c>
      <c r="N3" s="154">
        <v>3.1066685699599637</v>
      </c>
      <c r="O3" s="154">
        <v>3.2169258627039738</v>
      </c>
      <c r="P3" s="154">
        <v>3.3722241282855108</v>
      </c>
      <c r="Q3" s="154">
        <v>3.542303220929889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2.5453494015542173</v>
      </c>
      <c r="C5" s="143">
        <v>2.7133140933989797</v>
      </c>
      <c r="D5" s="143">
        <v>2.820673573399247</v>
      </c>
      <c r="E5" s="143">
        <v>2.9110480114434143</v>
      </c>
      <c r="F5" s="143">
        <v>2.977106029951003</v>
      </c>
      <c r="G5" s="143">
        <v>3.1234058008710321</v>
      </c>
      <c r="H5" s="143">
        <v>3.2536139881094575</v>
      </c>
      <c r="I5" s="143">
        <v>3.3755682700450915</v>
      </c>
      <c r="J5" s="143">
        <v>3.614066574194402</v>
      </c>
      <c r="K5" s="143">
        <v>3.6996377341837947</v>
      </c>
      <c r="L5" s="143">
        <v>3.7865534979655808</v>
      </c>
      <c r="M5" s="143">
        <v>3.9216524041014802</v>
      </c>
      <c r="N5" s="143">
        <v>4.1237503583412511</v>
      </c>
      <c r="O5" s="143">
        <v>4.2701044158224155</v>
      </c>
      <c r="P5" s="143">
        <v>4.4762452589539015</v>
      </c>
      <c r="Q5" s="143">
        <v>4.7020059744742095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154.40597445484823</v>
      </c>
      <c r="C6" s="152">
        <f>1000000*C8/SER_summary!C$8</f>
        <v>159.40890823364163</v>
      </c>
      <c r="D6" s="152">
        <f>1000000*D8/SER_summary!D$8</f>
        <v>163.78961497136532</v>
      </c>
      <c r="E6" s="152">
        <f>1000000*E8/SER_summary!E$8</f>
        <v>168.60611744032778</v>
      </c>
      <c r="F6" s="152">
        <f>1000000*F8/SER_summary!F$8</f>
        <v>172.9080590038252</v>
      </c>
      <c r="G6" s="152">
        <f>1000000*G8/SER_summary!G$8</f>
        <v>176.51853247394385</v>
      </c>
      <c r="H6" s="152">
        <f>1000000*H8/SER_summary!H$8</f>
        <v>180.57574061794966</v>
      </c>
      <c r="I6" s="152">
        <f>1000000*I8/SER_summary!I$8</f>
        <v>183.31035907273233</v>
      </c>
      <c r="J6" s="152">
        <f>1000000*J8/SER_summary!J$8</f>
        <v>187.21696117717087</v>
      </c>
      <c r="K6" s="152">
        <f>1000000*K8/SER_summary!K$8</f>
        <v>192.02578296886117</v>
      </c>
      <c r="L6" s="152">
        <f>1000000*L8/SER_summary!L$8</f>
        <v>195.91958987752901</v>
      </c>
      <c r="M6" s="152">
        <f>1000000*M8/SER_summary!M$8</f>
        <v>200.6078182712524</v>
      </c>
      <c r="N6" s="152">
        <f>1000000*N8/SER_summary!N$8</f>
        <v>205.32187058806045</v>
      </c>
      <c r="O6" s="152">
        <f>1000000*O8/SER_summary!O$8</f>
        <v>210.39489146583739</v>
      </c>
      <c r="P6" s="152">
        <f>1000000*P8/SER_summary!P$8</f>
        <v>216.84171789261114</v>
      </c>
      <c r="Q6" s="152">
        <f>1000000*Q8/SER_summary!Q$8</f>
        <v>224.71215487474848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1.0457584746234925</v>
      </c>
      <c r="C8" s="62">
        <v>1.1311277220161138</v>
      </c>
      <c r="D8" s="62">
        <v>1.189903157075622</v>
      </c>
      <c r="E8" s="62">
        <v>1.2416769351920542</v>
      </c>
      <c r="F8" s="62">
        <v>1.2826751988808582</v>
      </c>
      <c r="G8" s="62">
        <v>1.3631141770077224</v>
      </c>
      <c r="H8" s="62">
        <v>1.437188955777656</v>
      </c>
      <c r="I8" s="62">
        <v>1.5085037266369374</v>
      </c>
      <c r="J8" s="62">
        <v>1.6391885045290076</v>
      </c>
      <c r="K8" s="62">
        <v>1.6958934493440774</v>
      </c>
      <c r="L8" s="62">
        <v>1.7550225842623954</v>
      </c>
      <c r="M8" s="62">
        <v>1.841260848309511</v>
      </c>
      <c r="N8" s="62">
        <v>1.9662869490003057</v>
      </c>
      <c r="O8" s="62">
        <v>2.0653892844589228</v>
      </c>
      <c r="P8" s="62">
        <v>2.2010503620145032</v>
      </c>
      <c r="Q8" s="62">
        <v>2.3534872421406088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0.15072915205658949</v>
      </c>
      <c r="D9" s="150">
        <v>0.12413533972347676</v>
      </c>
      <c r="E9" s="150">
        <v>0.11713368278040064</v>
      </c>
      <c r="F9" s="150">
        <v>0.106358168352772</v>
      </c>
      <c r="G9" s="150">
        <v>0.14579888279083245</v>
      </c>
      <c r="H9" s="150">
        <v>0.13943468343390186</v>
      </c>
      <c r="I9" s="150">
        <v>0.13667467552324974</v>
      </c>
      <c r="J9" s="150">
        <v>0.19604468255603813</v>
      </c>
      <c r="K9" s="150">
        <v>0.1220648494790384</v>
      </c>
      <c r="L9" s="150">
        <v>0.12448903958228646</v>
      </c>
      <c r="M9" s="150">
        <v>0.15159816871108378</v>
      </c>
      <c r="N9" s="150">
        <v>0.19038600535476297</v>
      </c>
      <c r="O9" s="150">
        <v>0.16446224012258512</v>
      </c>
      <c r="P9" s="150">
        <v>0.20102098221954878</v>
      </c>
      <c r="Q9" s="150">
        <v>0.217796784790074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6.5359904663968127E-2</v>
      </c>
      <c r="D10" s="149">
        <f t="shared" ref="D10:Q10" si="0">C8+D9-D8</f>
        <v>6.5359904663968571E-2</v>
      </c>
      <c r="E10" s="149">
        <f t="shared" si="0"/>
        <v>6.5359904663968349E-2</v>
      </c>
      <c r="F10" s="149">
        <f t="shared" si="0"/>
        <v>6.5359904663967905E-2</v>
      </c>
      <c r="G10" s="149">
        <f t="shared" si="0"/>
        <v>6.5359904663968349E-2</v>
      </c>
      <c r="H10" s="149">
        <f t="shared" si="0"/>
        <v>6.5359904663968127E-2</v>
      </c>
      <c r="I10" s="149">
        <f t="shared" si="0"/>
        <v>6.5359904663968349E-2</v>
      </c>
      <c r="J10" s="149">
        <f t="shared" si="0"/>
        <v>6.5359904663967905E-2</v>
      </c>
      <c r="K10" s="149">
        <f t="shared" si="0"/>
        <v>6.5359904663968571E-2</v>
      </c>
      <c r="L10" s="149">
        <f t="shared" si="0"/>
        <v>6.5359904663968349E-2</v>
      </c>
      <c r="M10" s="149">
        <f t="shared" si="0"/>
        <v>6.5359904663968349E-2</v>
      </c>
      <c r="N10" s="149">
        <f t="shared" si="0"/>
        <v>6.5359904663968127E-2</v>
      </c>
      <c r="O10" s="149">
        <f t="shared" si="0"/>
        <v>6.5359904663968127E-2</v>
      </c>
      <c r="P10" s="149">
        <f t="shared" si="0"/>
        <v>6.5359904663968571E-2</v>
      </c>
      <c r="Q10" s="149">
        <f t="shared" si="0"/>
        <v>6.5359904663968571E-2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8759.9999999999964</v>
      </c>
      <c r="D12" s="146">
        <v>8760.0000000000018</v>
      </c>
      <c r="E12" s="146">
        <v>8759.9999999999964</v>
      </c>
      <c r="F12" s="146">
        <v>8759.9999999999982</v>
      </c>
      <c r="G12" s="146">
        <v>8760</v>
      </c>
      <c r="H12" s="146">
        <v>8759.9999999999982</v>
      </c>
      <c r="I12" s="146">
        <v>8759.9999999999964</v>
      </c>
      <c r="J12" s="146">
        <v>8759.9999999999982</v>
      </c>
      <c r="K12" s="146">
        <v>8760.0000000000018</v>
      </c>
      <c r="L12" s="146">
        <v>8760.0000000000018</v>
      </c>
      <c r="M12" s="146">
        <v>8760</v>
      </c>
      <c r="N12" s="146">
        <v>8759.9999999999982</v>
      </c>
      <c r="O12" s="146">
        <v>8759.9999999999964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2.4339744437362816</v>
      </c>
      <c r="C14" s="143">
        <f>IF(C5=0,0,C5/C8)</f>
        <v>2.3987689812453614</v>
      </c>
      <c r="D14" s="143">
        <f t="shared" ref="D14:Q14" si="1">IF(D5=0,0,D5/D8)</f>
        <v>2.3705068405159166</v>
      </c>
      <c r="E14" s="143">
        <f t="shared" si="1"/>
        <v>2.3444488086533983</v>
      </c>
      <c r="F14" s="143">
        <f t="shared" si="1"/>
        <v>2.3210131704024102</v>
      </c>
      <c r="G14" s="143">
        <f t="shared" si="1"/>
        <v>2.2913750392703438</v>
      </c>
      <c r="H14" s="143">
        <f t="shared" si="1"/>
        <v>2.2638734976563626</v>
      </c>
      <c r="I14" s="143">
        <f t="shared" si="1"/>
        <v>2.237693026831689</v>
      </c>
      <c r="J14" s="143">
        <f t="shared" si="1"/>
        <v>2.2047900922980435</v>
      </c>
      <c r="K14" s="143">
        <f t="shared" si="1"/>
        <v>2.1815272272056405</v>
      </c>
      <c r="L14" s="143">
        <f t="shared" si="1"/>
        <v>2.1575525762006085</v>
      </c>
      <c r="M14" s="143">
        <f t="shared" si="1"/>
        <v>2.1298733461377881</v>
      </c>
      <c r="N14" s="143">
        <f t="shared" si="1"/>
        <v>2.097227141968184</v>
      </c>
      <c r="O14" s="143">
        <f t="shared" si="1"/>
        <v>2.0674574270104582</v>
      </c>
      <c r="P14" s="143">
        <f t="shared" si="1"/>
        <v>2.0336859783876253</v>
      </c>
      <c r="Q14" s="143">
        <f t="shared" si="1"/>
        <v>1.9978888732778985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2.1697795348779958</v>
      </c>
      <c r="D15" s="141">
        <v>2.146397779962868</v>
      </c>
      <c r="E15" s="141">
        <v>2.1296929262352622</v>
      </c>
      <c r="F15" s="141">
        <v>2.116831829577658</v>
      </c>
      <c r="G15" s="141">
        <v>2.0945572604646188</v>
      </c>
      <c r="H15" s="141">
        <v>2.0747529790369645</v>
      </c>
      <c r="I15" s="141">
        <v>2.056259643250177</v>
      </c>
      <c r="J15" s="141">
        <v>2.0280205337005417</v>
      </c>
      <c r="K15" s="141">
        <v>2.0043075351397208</v>
      </c>
      <c r="L15" s="141">
        <v>1.9760783937635054</v>
      </c>
      <c r="M15" s="141">
        <v>1.9405461572144216</v>
      </c>
      <c r="N15" s="141">
        <v>1.8971052581511199</v>
      </c>
      <c r="O15" s="141">
        <v>1.8571946657824838</v>
      </c>
      <c r="P15" s="141">
        <v>1.8168510406030047</v>
      </c>
      <c r="Q15" s="141">
        <v>1.7669914341866118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1.7877338422237536</v>
      </c>
      <c r="C3" s="154">
        <v>1.7895216320133505</v>
      </c>
      <c r="D3" s="154">
        <v>1.7820244640005032</v>
      </c>
      <c r="E3" s="154">
        <v>1.7738245424278523</v>
      </c>
      <c r="F3" s="154">
        <v>1.7557426119947217</v>
      </c>
      <c r="G3" s="154">
        <v>1.7562404811326282</v>
      </c>
      <c r="H3" s="154">
        <v>1.7572014242726799</v>
      </c>
      <c r="I3" s="154">
        <v>1.7600595334965923</v>
      </c>
      <c r="J3" s="154">
        <v>1.7672449930083483</v>
      </c>
      <c r="K3" s="154">
        <v>1.7738287165505824</v>
      </c>
      <c r="L3" s="154">
        <v>1.7770125722590535</v>
      </c>
      <c r="M3" s="154">
        <v>1.7803348910194048</v>
      </c>
      <c r="N3" s="154">
        <v>1.7904739489620878</v>
      </c>
      <c r="O3" s="154">
        <v>1.8002539185593252</v>
      </c>
      <c r="P3" s="154">
        <v>1.8078647955862823</v>
      </c>
      <c r="Q3" s="154">
        <v>1.8150217870554026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5.6578396254548409</v>
      </c>
      <c r="C5" s="143">
        <v>5.657271383251719</v>
      </c>
      <c r="D5" s="143">
        <v>5.6287271328225268</v>
      </c>
      <c r="E5" s="143">
        <v>5.5907994987828289</v>
      </c>
      <c r="F5" s="143">
        <v>5.5248677230471284</v>
      </c>
      <c r="G5" s="143">
        <v>5.5211765961001085</v>
      </c>
      <c r="H5" s="143">
        <v>5.5206359163428944</v>
      </c>
      <c r="I5" s="143">
        <v>5.5188590380821205</v>
      </c>
      <c r="J5" s="143">
        <v>5.535644234365737</v>
      </c>
      <c r="K5" s="143">
        <v>5.5534463778230529</v>
      </c>
      <c r="L5" s="143">
        <v>5.5642808495226079</v>
      </c>
      <c r="M5" s="143">
        <v>5.5921325728351716</v>
      </c>
      <c r="N5" s="143">
        <v>5.6435857648475825</v>
      </c>
      <c r="O5" s="143">
        <v>5.6767436742126369</v>
      </c>
      <c r="P5" s="143">
        <v>5.7197936748499849</v>
      </c>
      <c r="Q5" s="143">
        <v>5.7670482233164515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7.1976097371149753E-2</v>
      </c>
      <c r="C6" s="152">
        <f>1000*C8/SER_summary!C$3</f>
        <v>7.2736905722231515E-2</v>
      </c>
      <c r="D6" s="152">
        <f>1000*D8/SER_summary!D$3</f>
        <v>7.3392798132570214E-2</v>
      </c>
      <c r="E6" s="152">
        <f>1000*E8/SER_summary!E$3</f>
        <v>7.4442255220828299E-2</v>
      </c>
      <c r="F6" s="152">
        <f>1000*F8/SER_summary!F$3</f>
        <v>7.5484964489317366E-2</v>
      </c>
      <c r="G6" s="152">
        <f>1000*G8/SER_summary!G$3</f>
        <v>7.6493498405668145E-2</v>
      </c>
      <c r="H6" s="152">
        <f>1000*H8/SER_summary!H$3</f>
        <v>7.7782906893865647E-2</v>
      </c>
      <c r="I6" s="152">
        <f>1000*I8/SER_summary!I$3</f>
        <v>7.9526963014393603E-2</v>
      </c>
      <c r="J6" s="152">
        <f>1000*J8/SER_summary!J$3</f>
        <v>8.1386936520875613E-2</v>
      </c>
      <c r="K6" s="152">
        <f>1000*K8/SER_summary!K$3</f>
        <v>8.327036719619231E-2</v>
      </c>
      <c r="L6" s="152">
        <f>1000*L8/SER_summary!L$3</f>
        <v>8.5087273240828903E-2</v>
      </c>
      <c r="M6" s="152">
        <f>1000*M8/SER_summary!M$3</f>
        <v>8.8009032447604496E-2</v>
      </c>
      <c r="N6" s="152">
        <f>1000*N8/SER_summary!N$3</f>
        <v>9.1494957759671036E-2</v>
      </c>
      <c r="O6" s="152">
        <f>1000*O8/SER_summary!O$3</f>
        <v>9.5006357206795136E-2</v>
      </c>
      <c r="P6" s="152">
        <f>1000*P8/SER_summary!P$3</f>
        <v>9.9482485038838636E-2</v>
      </c>
      <c r="Q6" s="152">
        <f>1000*Q8/SER_summary!Q$3</f>
        <v>0.10515389358953302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27.981355637910806</v>
      </c>
      <c r="C8" s="62">
        <v>28.470315953267249</v>
      </c>
      <c r="D8" s="62">
        <v>28.963807247835639</v>
      </c>
      <c r="E8" s="62">
        <v>29.575610230214203</v>
      </c>
      <c r="F8" s="62">
        <v>30.183946295449868</v>
      </c>
      <c r="G8" s="62">
        <v>30.801484016013578</v>
      </c>
      <c r="H8" s="62">
        <v>31.501999509108693</v>
      </c>
      <c r="I8" s="62">
        <v>32.257408630046278</v>
      </c>
      <c r="J8" s="62">
        <v>33.19219709518174</v>
      </c>
      <c r="K8" s="62">
        <v>34.217958910462521</v>
      </c>
      <c r="L8" s="62">
        <v>35.228428478080673</v>
      </c>
      <c r="M8" s="62">
        <v>36.522780366398941</v>
      </c>
      <c r="N8" s="62">
        <v>38.203353632719605</v>
      </c>
      <c r="O8" s="62">
        <v>40.032258698084028</v>
      </c>
      <c r="P8" s="62">
        <v>42.318257415761337</v>
      </c>
      <c r="Q8" s="62">
        <v>45.147193289304468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7.3288568059233663</v>
      </c>
      <c r="D9" s="150">
        <v>7.4359862324938195</v>
      </c>
      <c r="E9" s="150">
        <v>7.6584353443728652</v>
      </c>
      <c r="F9" s="150">
        <v>7.7606679126598959</v>
      </c>
      <c r="G9" s="150">
        <v>7.946394526487083</v>
      </c>
      <c r="H9" s="150">
        <v>8.1365017255889338</v>
      </c>
      <c r="I9" s="150">
        <v>8.4138444653104543</v>
      </c>
      <c r="J9" s="150">
        <v>8.695456377795356</v>
      </c>
      <c r="K9" s="150">
        <v>8.9721563417678478</v>
      </c>
      <c r="L9" s="150">
        <v>9.1469712932070859</v>
      </c>
      <c r="M9" s="150">
        <v>9.7081963536287166</v>
      </c>
      <c r="N9" s="150">
        <v>10.376029644116029</v>
      </c>
      <c r="O9" s="150">
        <v>10.801061407132275</v>
      </c>
      <c r="P9" s="150">
        <v>11.432970010884391</v>
      </c>
      <c r="Q9" s="150">
        <v>12.537132227171835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6.8398964905669253</v>
      </c>
      <c r="D10" s="149">
        <f t="shared" ref="D10:Q10" si="0">C8+D9-D8</f>
        <v>6.9424949379254315</v>
      </c>
      <c r="E10" s="149">
        <f t="shared" si="0"/>
        <v>7.0466323619943054</v>
      </c>
      <c r="F10" s="149">
        <f t="shared" si="0"/>
        <v>7.1523318474242323</v>
      </c>
      <c r="G10" s="149">
        <f t="shared" si="0"/>
        <v>7.3288568059233761</v>
      </c>
      <c r="H10" s="149">
        <f t="shared" si="0"/>
        <v>7.4359862324938177</v>
      </c>
      <c r="I10" s="149">
        <f t="shared" si="0"/>
        <v>7.6584353443728688</v>
      </c>
      <c r="J10" s="149">
        <f t="shared" si="0"/>
        <v>7.7606679126598976</v>
      </c>
      <c r="K10" s="149">
        <f t="shared" si="0"/>
        <v>7.9463945264870688</v>
      </c>
      <c r="L10" s="149">
        <f t="shared" si="0"/>
        <v>8.1365017255889356</v>
      </c>
      <c r="M10" s="149">
        <f t="shared" si="0"/>
        <v>8.4138444653104472</v>
      </c>
      <c r="N10" s="149">
        <f t="shared" si="0"/>
        <v>8.6954563777953666</v>
      </c>
      <c r="O10" s="149">
        <f t="shared" si="0"/>
        <v>8.9721563417678496</v>
      </c>
      <c r="P10" s="149">
        <f t="shared" si="0"/>
        <v>9.1469712932070806</v>
      </c>
      <c r="Q10" s="149">
        <f t="shared" si="0"/>
        <v>9.7081963536287077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3674.1237279033226</v>
      </c>
      <c r="C12" s="146">
        <v>3678.1673814563082</v>
      </c>
      <c r="D12" s="146">
        <v>3681.3322459441401</v>
      </c>
      <c r="E12" s="146">
        <v>3689.2517388447473</v>
      </c>
      <c r="F12" s="146">
        <v>3695.221820825906</v>
      </c>
      <c r="G12" s="146">
        <v>3698.7407643920214</v>
      </c>
      <c r="H12" s="146">
        <v>3701.127009726903</v>
      </c>
      <c r="I12" s="146">
        <v>3708.340508030496</v>
      </c>
      <c r="J12" s="146">
        <v>3712.1894966164687</v>
      </c>
      <c r="K12" s="146">
        <v>3714.0748114710436</v>
      </c>
      <c r="L12" s="146">
        <v>3713.4963970242393</v>
      </c>
      <c r="M12" s="146">
        <v>3701.9094648770269</v>
      </c>
      <c r="N12" s="146">
        <v>3689.0490178237342</v>
      </c>
      <c r="O12" s="146">
        <v>3687.5339632858213</v>
      </c>
      <c r="P12" s="146">
        <v>3675.2520920537017</v>
      </c>
      <c r="Q12" s="146">
        <v>3659.5678904358874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202.20034006462728</v>
      </c>
      <c r="C14" s="143">
        <f>IF(C5=0,0,C5/C8*1000)</f>
        <v>198.70771341413553</v>
      </c>
      <c r="D14" s="143">
        <f t="shared" ref="D14:Q14" si="1">IF(D5=0,0,D5/D8*1000)</f>
        <v>194.33657615033127</v>
      </c>
      <c r="E14" s="143">
        <f t="shared" si="1"/>
        <v>189.03412153678281</v>
      </c>
      <c r="F14" s="143">
        <f t="shared" si="1"/>
        <v>183.03994013797939</v>
      </c>
      <c r="G14" s="143">
        <f t="shared" si="1"/>
        <v>179.25034369219577</v>
      </c>
      <c r="H14" s="143">
        <f t="shared" si="1"/>
        <v>175.24715898578509</v>
      </c>
      <c r="I14" s="143">
        <f t="shared" si="1"/>
        <v>171.08810882414031</v>
      </c>
      <c r="J14" s="143">
        <f t="shared" si="1"/>
        <v>166.77546889986698</v>
      </c>
      <c r="K14" s="143">
        <f t="shared" si="1"/>
        <v>162.29624894794719</v>
      </c>
      <c r="L14" s="143">
        <f t="shared" si="1"/>
        <v>157.94859691185869</v>
      </c>
      <c r="M14" s="143">
        <f t="shared" si="1"/>
        <v>153.11355041249678</v>
      </c>
      <c r="N14" s="143">
        <f t="shared" si="1"/>
        <v>147.72487826864713</v>
      </c>
      <c r="O14" s="143">
        <f t="shared" si="1"/>
        <v>141.80423135815542</v>
      </c>
      <c r="P14" s="143">
        <f t="shared" si="1"/>
        <v>135.16137062675131</v>
      </c>
      <c r="Q14" s="143">
        <f t="shared" si="1"/>
        <v>127.73879843119032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188.63257815039032</v>
      </c>
      <c r="D15" s="141">
        <v>184.94259455548632</v>
      </c>
      <c r="E15" s="141">
        <v>181.09493173236771</v>
      </c>
      <c r="F15" s="141">
        <v>177.85481502396476</v>
      </c>
      <c r="G15" s="141">
        <v>173.5088816259497</v>
      </c>
      <c r="H15" s="141">
        <v>168.95343398450092</v>
      </c>
      <c r="I15" s="141">
        <v>164.62473882372544</v>
      </c>
      <c r="J15" s="141">
        <v>160.66521314737159</v>
      </c>
      <c r="K15" s="141">
        <v>155.65624555662637</v>
      </c>
      <c r="L15" s="141">
        <v>151.47356807466622</v>
      </c>
      <c r="M15" s="141">
        <v>145.54492095636297</v>
      </c>
      <c r="N15" s="141">
        <v>139.60161969910953</v>
      </c>
      <c r="O15" s="141">
        <v>132.36940576299472</v>
      </c>
      <c r="P15" s="141">
        <v>124.95216712157408</v>
      </c>
      <c r="Q15" s="141">
        <v>116.47266639011987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6.7439691963000374</v>
      </c>
      <c r="C3" s="154">
        <v>7.0462786900574024</v>
      </c>
      <c r="D3" s="154">
        <v>7.2107385705999505</v>
      </c>
      <c r="E3" s="154">
        <v>7.225206553746693</v>
      </c>
      <c r="F3" s="154">
        <v>7.1138058030987352</v>
      </c>
      <c r="G3" s="154">
        <v>7.2984776036650798</v>
      </c>
      <c r="H3" s="154">
        <v>7.4543302508098916</v>
      </c>
      <c r="I3" s="154">
        <v>7.6584319863868737</v>
      </c>
      <c r="J3" s="154">
        <v>8.0536431772114625</v>
      </c>
      <c r="K3" s="154">
        <v>8.0798086901635635</v>
      </c>
      <c r="L3" s="154">
        <v>8.1725021698310005</v>
      </c>
      <c r="M3" s="154">
        <v>8.318126483160416</v>
      </c>
      <c r="N3" s="154">
        <v>8.6351928138642258</v>
      </c>
      <c r="O3" s="154">
        <v>8.7943286295884295</v>
      </c>
      <c r="P3" s="154">
        <v>9.0184061923712928</v>
      </c>
      <c r="Q3" s="154">
        <v>9.1774119406556167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35.035175913567095</v>
      </c>
      <c r="C5" s="143">
        <v>36.427978020746579</v>
      </c>
      <c r="D5" s="143">
        <v>37.013594357332678</v>
      </c>
      <c r="E5" s="143">
        <v>36.83789173526182</v>
      </c>
      <c r="F5" s="143">
        <v>36.170183840244178</v>
      </c>
      <c r="G5" s="143">
        <v>36.872234881104006</v>
      </c>
      <c r="H5" s="143">
        <v>37.466936271287835</v>
      </c>
      <c r="I5" s="143">
        <v>38.297348187240615</v>
      </c>
      <c r="J5" s="143">
        <v>40.080762526226948</v>
      </c>
      <c r="K5" s="143">
        <v>39.972989382667173</v>
      </c>
      <c r="L5" s="143">
        <v>40.251410378947611</v>
      </c>
      <c r="M5" s="143">
        <v>40.831702634958162</v>
      </c>
      <c r="N5" s="143">
        <v>42.178117975793072</v>
      </c>
      <c r="O5" s="143">
        <v>42.696380465257164</v>
      </c>
      <c r="P5" s="143">
        <v>43.416411860468024</v>
      </c>
      <c r="Q5" s="143">
        <v>43.934385916680661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99.953927999861151</v>
      </c>
      <c r="C6" s="152">
        <f>1000000*C8/SER_summary!C$8</f>
        <v>101.23498008932205</v>
      </c>
      <c r="D6" s="152">
        <f>1000000*D8/SER_summary!D$8</f>
        <v>103.46284380465862</v>
      </c>
      <c r="E6" s="152">
        <f>1000000*E8/SER_summary!E$8</f>
        <v>105.40360657333912</v>
      </c>
      <c r="F6" s="152">
        <f>1000000*F8/SER_summary!F$8</f>
        <v>107.6458110953792</v>
      </c>
      <c r="G6" s="152">
        <f>1000000*G8/SER_summary!G$8</f>
        <v>109.8640960513933</v>
      </c>
      <c r="H6" s="152">
        <f>1000000*H8/SER_summary!H$8</f>
        <v>112.20875928897115</v>
      </c>
      <c r="I6" s="152">
        <f>1000000*I8/SER_summary!I$8</f>
        <v>114.64655133348541</v>
      </c>
      <c r="J6" s="152">
        <f>1000000*J8/SER_summary!J$8</f>
        <v>116.72078774904593</v>
      </c>
      <c r="K6" s="152">
        <f>1000000*K8/SER_summary!K$8</f>
        <v>119.72134237588173</v>
      </c>
      <c r="L6" s="152">
        <f>1000000*L8/SER_summary!L$8</f>
        <v>123.84183009394789</v>
      </c>
      <c r="M6" s="152">
        <f>1000000*M8/SER_summary!M$8</f>
        <v>128.01409135622933</v>
      </c>
      <c r="N6" s="152">
        <f>1000000*N8/SER_summary!N$8</f>
        <v>133.78187589055406</v>
      </c>
      <c r="O6" s="152">
        <f>1000000*O8/SER_summary!O$8</f>
        <v>139.57793919008483</v>
      </c>
      <c r="P6" s="152">
        <f>1000000*P8/SER_summary!P$8</f>
        <v>146.02719092384487</v>
      </c>
      <c r="Q6" s="152">
        <f>1000000*Q8/SER_summary!Q$8</f>
        <v>154.19341478839414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0.67696646873160615</v>
      </c>
      <c r="C8" s="62">
        <v>0.71833935559578332</v>
      </c>
      <c r="D8" s="62">
        <v>0.75163962321242528</v>
      </c>
      <c r="E8" s="62">
        <v>0.77623059681978723</v>
      </c>
      <c r="F8" s="62">
        <v>0.79854353204209083</v>
      </c>
      <c r="G8" s="62">
        <v>0.84839424378229655</v>
      </c>
      <c r="H8" s="62">
        <v>0.89306121098967084</v>
      </c>
      <c r="I8" s="62">
        <v>0.94345322767065298</v>
      </c>
      <c r="J8" s="62">
        <v>1.02195534162498</v>
      </c>
      <c r="K8" s="62">
        <v>1.0573300998588369</v>
      </c>
      <c r="L8" s="62">
        <v>1.1093592469600884</v>
      </c>
      <c r="M8" s="62">
        <v>1.1749658436912451</v>
      </c>
      <c r="N8" s="62">
        <v>1.2811765050793948</v>
      </c>
      <c r="O8" s="62">
        <v>1.370198572510825</v>
      </c>
      <c r="P8" s="62">
        <v>1.4822479943922351</v>
      </c>
      <c r="Q8" s="62">
        <v>1.6149203621355146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0.19960949877608836</v>
      </c>
      <c r="D9" s="150">
        <v>0.19865752706458889</v>
      </c>
      <c r="E9" s="150">
        <v>0.19738930973046659</v>
      </c>
      <c r="F9" s="150">
        <v>0.20288719647094794</v>
      </c>
      <c r="G9" s="150">
        <v>0.2494602105162938</v>
      </c>
      <c r="H9" s="150">
        <v>0.24332449427196309</v>
      </c>
      <c r="I9" s="150">
        <v>0.2477813264114487</v>
      </c>
      <c r="J9" s="150">
        <v>0.28138931042527521</v>
      </c>
      <c r="K9" s="150">
        <v>0.28483496875015063</v>
      </c>
      <c r="L9" s="150">
        <v>0.2953536413732149</v>
      </c>
      <c r="M9" s="150">
        <v>0.31338792314260538</v>
      </c>
      <c r="N9" s="150">
        <v>0.3875999718134252</v>
      </c>
      <c r="O9" s="150">
        <v>0.37385703618157984</v>
      </c>
      <c r="P9" s="150">
        <v>0.40740306325462577</v>
      </c>
      <c r="Q9" s="150">
        <v>0.44606029088588484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0.15823661191191118</v>
      </c>
      <c r="D10" s="149">
        <f t="shared" ref="D10:Q10" si="0">C8+D9-D8</f>
        <v>0.16535725944794699</v>
      </c>
      <c r="E10" s="149">
        <f t="shared" si="0"/>
        <v>0.17279833612310458</v>
      </c>
      <c r="F10" s="149">
        <f t="shared" si="0"/>
        <v>0.18057426124864429</v>
      </c>
      <c r="G10" s="149">
        <f t="shared" si="0"/>
        <v>0.19960949877608802</v>
      </c>
      <c r="H10" s="149">
        <f t="shared" si="0"/>
        <v>0.19865752706458883</v>
      </c>
      <c r="I10" s="149">
        <f t="shared" si="0"/>
        <v>0.19738930973046653</v>
      </c>
      <c r="J10" s="149">
        <f t="shared" si="0"/>
        <v>0.20288719647094822</v>
      </c>
      <c r="K10" s="149">
        <f t="shared" si="0"/>
        <v>0.24946021051629375</v>
      </c>
      <c r="L10" s="149">
        <f t="shared" si="0"/>
        <v>0.24332449427196345</v>
      </c>
      <c r="M10" s="149">
        <f t="shared" si="0"/>
        <v>0.24778132641144857</v>
      </c>
      <c r="N10" s="149">
        <f t="shared" si="0"/>
        <v>0.28138931042527537</v>
      </c>
      <c r="O10" s="149">
        <f t="shared" si="0"/>
        <v>0.28483496875014969</v>
      </c>
      <c r="P10" s="149">
        <f t="shared" si="0"/>
        <v>0.29535364137321563</v>
      </c>
      <c r="Q10" s="149">
        <f t="shared" si="0"/>
        <v>0.31338792314260533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2238.2718060861298</v>
      </c>
      <c r="C12" s="146">
        <v>2249.1908031112607</v>
      </c>
      <c r="D12" s="146">
        <v>2265.2703361662866</v>
      </c>
      <c r="E12" s="146">
        <v>2280.6416365654668</v>
      </c>
      <c r="F12" s="146">
        <v>2286.9298230389268</v>
      </c>
      <c r="G12" s="146">
        <v>2301.6239433525589</v>
      </c>
      <c r="H12" s="146">
        <v>2313.4600091860734</v>
      </c>
      <c r="I12" s="146">
        <v>2325.2663419421228</v>
      </c>
      <c r="J12" s="146">
        <v>2336.4578861798659</v>
      </c>
      <c r="K12" s="146">
        <v>2350.3687187290961</v>
      </c>
      <c r="L12" s="146">
        <v>2360.8885776518591</v>
      </c>
      <c r="M12" s="146">
        <v>2368.8064598161641</v>
      </c>
      <c r="N12" s="146">
        <v>2380.5997892909809</v>
      </c>
      <c r="O12" s="146">
        <v>2395.0422521408577</v>
      </c>
      <c r="P12" s="146">
        <v>2415.3352105743706</v>
      </c>
      <c r="Q12" s="146">
        <v>2428.9423900355118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51.753192413223253</v>
      </c>
      <c r="C14" s="143">
        <f>IF(C5=0,0,C5/C8)</f>
        <v>50.71137720212139</v>
      </c>
      <c r="D14" s="143">
        <f t="shared" ref="D14:Q14" si="1">IF(D5=0,0,D5/D8)</f>
        <v>49.243804097421894</v>
      </c>
      <c r="E14" s="143">
        <f t="shared" si="1"/>
        <v>47.457407484562545</v>
      </c>
      <c r="F14" s="143">
        <f t="shared" si="1"/>
        <v>45.295193547867427</v>
      </c>
      <c r="G14" s="143">
        <f t="shared" si="1"/>
        <v>43.46120350454153</v>
      </c>
      <c r="H14" s="143">
        <f t="shared" si="1"/>
        <v>41.953379914202969</v>
      </c>
      <c r="I14" s="143">
        <f t="shared" si="1"/>
        <v>40.592736411316523</v>
      </c>
      <c r="J14" s="143">
        <f t="shared" si="1"/>
        <v>39.219681030773565</v>
      </c>
      <c r="K14" s="143">
        <f t="shared" si="1"/>
        <v>37.805591071325715</v>
      </c>
      <c r="L14" s="143">
        <f t="shared" si="1"/>
        <v>36.283476690933234</v>
      </c>
      <c r="M14" s="143">
        <f t="shared" si="1"/>
        <v>34.751395416467801</v>
      </c>
      <c r="N14" s="143">
        <f t="shared" si="1"/>
        <v>32.921395146236527</v>
      </c>
      <c r="O14" s="143">
        <f t="shared" si="1"/>
        <v>31.160724672934112</v>
      </c>
      <c r="P14" s="143">
        <f t="shared" si="1"/>
        <v>29.290922993132483</v>
      </c>
      <c r="Q14" s="143">
        <f t="shared" si="1"/>
        <v>27.205295658408414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48.003987731174121</v>
      </c>
      <c r="D15" s="141">
        <v>46.025854327413512</v>
      </c>
      <c r="E15" s="141">
        <v>44.415591340607435</v>
      </c>
      <c r="F15" s="141">
        <v>42.770498795381862</v>
      </c>
      <c r="G15" s="141">
        <v>41.22542408606391</v>
      </c>
      <c r="H15" s="141">
        <v>40.020976190825152</v>
      </c>
      <c r="I15" s="141">
        <v>38.734052202177196</v>
      </c>
      <c r="J15" s="141">
        <v>37.176255613389451</v>
      </c>
      <c r="K15" s="141">
        <v>35.727108480488617</v>
      </c>
      <c r="L15" s="141">
        <v>33.913598429369578</v>
      </c>
      <c r="M15" s="141">
        <v>32.476896320363082</v>
      </c>
      <c r="N15" s="141">
        <v>30.462892494130365</v>
      </c>
      <c r="O15" s="141">
        <v>28.606101482714926</v>
      </c>
      <c r="P15" s="141">
        <v>26.353597092822607</v>
      </c>
      <c r="Q15" s="141">
        <v>23.978465159780928</v>
      </c>
    </row>
    <row r="16" spans="1:17" ht="12.95" customHeight="1" x14ac:dyDescent="0.25">
      <c r="A16" s="142" t="s">
        <v>141</v>
      </c>
      <c r="B16" s="141">
        <v>533.08761599925947</v>
      </c>
      <c r="C16" s="141">
        <v>539.91989380971756</v>
      </c>
      <c r="D16" s="141">
        <v>551.80183362484593</v>
      </c>
      <c r="E16" s="141">
        <v>562.15256839114204</v>
      </c>
      <c r="F16" s="141">
        <v>574.11099250868915</v>
      </c>
      <c r="G16" s="141">
        <v>585.94184560743099</v>
      </c>
      <c r="H16" s="141">
        <v>598.44671620784618</v>
      </c>
      <c r="I16" s="141">
        <v>611.44827377858894</v>
      </c>
      <c r="J16" s="141">
        <v>622.51086799491168</v>
      </c>
      <c r="K16" s="141">
        <v>638.51382600470254</v>
      </c>
      <c r="L16" s="141">
        <v>660.48976050105534</v>
      </c>
      <c r="M16" s="141">
        <v>682.74182056655638</v>
      </c>
      <c r="N16" s="141">
        <v>713.503338082955</v>
      </c>
      <c r="O16" s="141">
        <v>744.41567568045252</v>
      </c>
      <c r="P16" s="141">
        <v>778.81168492717256</v>
      </c>
      <c r="Q16" s="141">
        <v>822.36487887143528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388759</v>
      </c>
      <c r="C3" s="75">
        <v>391415</v>
      </c>
      <c r="D3" s="75">
        <v>394641</v>
      </c>
      <c r="E3" s="75">
        <v>397296</v>
      </c>
      <c r="F3" s="75">
        <v>399867</v>
      </c>
      <c r="G3" s="75">
        <v>402668</v>
      </c>
      <c r="H3" s="75">
        <v>404999</v>
      </c>
      <c r="I3" s="75">
        <v>405616</v>
      </c>
      <c r="J3" s="75">
        <v>407832</v>
      </c>
      <c r="K3" s="75">
        <v>410926</v>
      </c>
      <c r="L3" s="75">
        <v>414027</v>
      </c>
      <c r="M3" s="75">
        <v>414989</v>
      </c>
      <c r="N3" s="75">
        <v>417546</v>
      </c>
      <c r="O3" s="75">
        <v>421364</v>
      </c>
      <c r="P3" s="75">
        <v>425384</v>
      </c>
      <c r="Q3" s="75">
        <v>429344</v>
      </c>
    </row>
    <row r="4" spans="1:17" ht="12" customHeight="1" x14ac:dyDescent="0.25">
      <c r="A4" s="77" t="s">
        <v>96</v>
      </c>
      <c r="B4" s="74">
        <v>5391.6553187835061</v>
      </c>
      <c r="C4" s="74">
        <v>5424.411104209471</v>
      </c>
      <c r="D4" s="74">
        <v>5586.1890049762969</v>
      </c>
      <c r="E4" s="74">
        <v>5728.3664472348009</v>
      </c>
      <c r="F4" s="74">
        <v>5753.6675611457213</v>
      </c>
      <c r="G4" s="74">
        <v>5971.4093273875897</v>
      </c>
      <c r="H4" s="74">
        <v>6080.4922104312491</v>
      </c>
      <c r="I4" s="74">
        <v>6322.9625399475053</v>
      </c>
      <c r="J4" s="74">
        <v>6534.6312961146414</v>
      </c>
      <c r="K4" s="74">
        <v>6373.6606030401199</v>
      </c>
      <c r="L4" s="74">
        <v>6599.5</v>
      </c>
      <c r="M4" s="74">
        <v>6693.0952800454179</v>
      </c>
      <c r="N4" s="74">
        <v>6867.5160823338792</v>
      </c>
      <c r="O4" s="74">
        <v>7182.9794433635061</v>
      </c>
      <c r="P4" s="74">
        <v>7769.6704589314259</v>
      </c>
      <c r="Q4" s="74">
        <v>8318.3848458212997</v>
      </c>
    </row>
    <row r="5" spans="1:17" ht="12" customHeight="1" x14ac:dyDescent="0.25">
      <c r="A5" s="77" t="s">
        <v>95</v>
      </c>
      <c r="B5" s="74">
        <v>3561.0969626388855</v>
      </c>
      <c r="C5" s="74">
        <v>3705.5216009067208</v>
      </c>
      <c r="D5" s="74">
        <v>3723.4410495711859</v>
      </c>
      <c r="E5" s="74">
        <v>3817.1268369327336</v>
      </c>
      <c r="F5" s="74">
        <v>3876.8104923691399</v>
      </c>
      <c r="G5" s="74">
        <v>4098.0360155313911</v>
      </c>
      <c r="H5" s="74">
        <v>4232.5098633013749</v>
      </c>
      <c r="I5" s="74">
        <v>4444.2133997882775</v>
      </c>
      <c r="J5" s="74">
        <v>4766.122654458055</v>
      </c>
      <c r="K5" s="74">
        <v>4536.5282549383001</v>
      </c>
      <c r="L5" s="74">
        <v>4670.4598570577737</v>
      </c>
      <c r="M5" s="74">
        <v>4794.2793063244635</v>
      </c>
      <c r="N5" s="74">
        <v>5055.3901179289242</v>
      </c>
      <c r="O5" s="74">
        <v>5306.4025147605216</v>
      </c>
      <c r="P5" s="74">
        <v>5804.7606894962346</v>
      </c>
      <c r="Q5" s="74">
        <v>6243.4862048441737</v>
      </c>
    </row>
    <row r="6" spans="1:17" ht="12" customHeight="1" x14ac:dyDescent="0.25">
      <c r="A6" s="80" t="s">
        <v>94</v>
      </c>
      <c r="B6" s="84">
        <v>99960.000000000015</v>
      </c>
      <c r="C6" s="84">
        <v>102190</v>
      </c>
      <c r="D6" s="84">
        <v>104240</v>
      </c>
      <c r="E6" s="84">
        <v>104920</v>
      </c>
      <c r="F6" s="84">
        <v>106790</v>
      </c>
      <c r="G6" s="84">
        <v>108390</v>
      </c>
      <c r="H6" s="84">
        <v>110900</v>
      </c>
      <c r="I6" s="84">
        <v>114300.00000000001</v>
      </c>
      <c r="J6" s="84">
        <v>122170</v>
      </c>
      <c r="K6" s="84">
        <v>123449.99999999999</v>
      </c>
      <c r="L6" s="84">
        <v>126409.99999999999</v>
      </c>
      <c r="M6" s="84">
        <v>129530</v>
      </c>
      <c r="N6" s="84">
        <v>134400</v>
      </c>
      <c r="O6" s="84">
        <v>140910.00000000003</v>
      </c>
      <c r="P6" s="84">
        <v>150320</v>
      </c>
      <c r="Q6" s="84">
        <v>158359.99999999997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6772.7850448513291</v>
      </c>
      <c r="C8" s="75">
        <f t="shared" ref="C8:Q8" si="0">1000*C9/C26</f>
        <v>7095.7623043139365</v>
      </c>
      <c r="D8" s="75">
        <f t="shared" si="0"/>
        <v>7264.8266331393961</v>
      </c>
      <c r="E8" s="75">
        <f t="shared" si="0"/>
        <v>7364.3646745587521</v>
      </c>
      <c r="F8" s="75">
        <f t="shared" si="0"/>
        <v>7418.249943182127</v>
      </c>
      <c r="G8" s="75">
        <f t="shared" si="0"/>
        <v>7722.215667122281</v>
      </c>
      <c r="H8" s="75">
        <f t="shared" si="0"/>
        <v>7958.9259933778503</v>
      </c>
      <c r="I8" s="75">
        <f t="shared" si="0"/>
        <v>8229.2333846687088</v>
      </c>
      <c r="J8" s="75">
        <f t="shared" si="0"/>
        <v>8755.5555555555566</v>
      </c>
      <c r="K8" s="75">
        <f t="shared" si="0"/>
        <v>8831.592420165176</v>
      </c>
      <c r="L8" s="75">
        <f t="shared" si="0"/>
        <v>8957.8718767198061</v>
      </c>
      <c r="M8" s="75">
        <f t="shared" si="0"/>
        <v>9178.4102144007429</v>
      </c>
      <c r="N8" s="75">
        <f t="shared" si="0"/>
        <v>9576.6074182388929</v>
      </c>
      <c r="O8" s="75">
        <f t="shared" si="0"/>
        <v>9816.7273457506344</v>
      </c>
      <c r="P8" s="75">
        <f t="shared" si="0"/>
        <v>10150.493103474457</v>
      </c>
      <c r="Q8" s="75">
        <f t="shared" si="0"/>
        <v>10473.341966981763</v>
      </c>
    </row>
    <row r="9" spans="1:17" ht="12" customHeight="1" x14ac:dyDescent="0.25">
      <c r="A9" s="83" t="s">
        <v>92</v>
      </c>
      <c r="B9" s="82">
        <v>3047.7532701830978</v>
      </c>
      <c r="C9" s="82">
        <v>3193.0930369412713</v>
      </c>
      <c r="D9" s="82">
        <v>3269.1719849127285</v>
      </c>
      <c r="E9" s="82">
        <v>3313.9641035514383</v>
      </c>
      <c r="F9" s="82">
        <v>3338.2124744319572</v>
      </c>
      <c r="G9" s="82">
        <v>3474.9970502050264</v>
      </c>
      <c r="H9" s="82">
        <v>3581.5166970200326</v>
      </c>
      <c r="I9" s="82">
        <v>3703.1550231009187</v>
      </c>
      <c r="J9" s="82">
        <v>3940</v>
      </c>
      <c r="K9" s="82">
        <v>3974.2165890743295</v>
      </c>
      <c r="L9" s="82">
        <v>4031.0423445239135</v>
      </c>
      <c r="M9" s="82">
        <v>4130.2845964803346</v>
      </c>
      <c r="N9" s="82">
        <v>4309.4733382075019</v>
      </c>
      <c r="O9" s="82">
        <v>4417.5273055877851</v>
      </c>
      <c r="P9" s="82">
        <v>4567.7218965635057</v>
      </c>
      <c r="Q9" s="82">
        <v>4713.0038851417939</v>
      </c>
    </row>
    <row r="10" spans="1:17" ht="12" customHeight="1" x14ac:dyDescent="0.25">
      <c r="A10" s="77" t="s">
        <v>21</v>
      </c>
      <c r="B10" s="81"/>
      <c r="C10" s="81">
        <f>1000*C11/C27</f>
        <v>480.48388841263863</v>
      </c>
      <c r="D10" s="81">
        <f t="shared" ref="D10:Q10" si="1">1000*D11/D27</f>
        <v>334.08205683276071</v>
      </c>
      <c r="E10" s="81">
        <f t="shared" si="1"/>
        <v>268.48749800399298</v>
      </c>
      <c r="F10" s="81">
        <f t="shared" si="1"/>
        <v>225.14956338055555</v>
      </c>
      <c r="G10" s="81">
        <f t="shared" si="1"/>
        <v>476.48316447927311</v>
      </c>
      <c r="H10" s="81">
        <f t="shared" si="1"/>
        <v>416.29673711887756</v>
      </c>
      <c r="I10" s="81">
        <f t="shared" si="1"/>
        <v>455.39869346243609</v>
      </c>
      <c r="J10" s="81">
        <f t="shared" si="1"/>
        <v>609.17255967759377</v>
      </c>
      <c r="K10" s="81">
        <f t="shared" si="1"/>
        <v>336.95090439276447</v>
      </c>
      <c r="L10" s="81">
        <f t="shared" si="1"/>
        <v>461.89788493056454</v>
      </c>
      <c r="M10" s="81">
        <f t="shared" si="1"/>
        <v>322.01769222345769</v>
      </c>
      <c r="N10" s="81">
        <f t="shared" si="1"/>
        <v>720.17573595599595</v>
      </c>
      <c r="O10" s="81">
        <f t="shared" si="1"/>
        <v>788.41312328473839</v>
      </c>
      <c r="P10" s="81">
        <f t="shared" si="1"/>
        <v>887.64313785755905</v>
      </c>
      <c r="Q10" s="81">
        <f t="shared" si="1"/>
        <v>884.48823800671175</v>
      </c>
    </row>
    <row r="11" spans="1:17" ht="12" customHeight="1" x14ac:dyDescent="0.25">
      <c r="A11" s="80" t="s">
        <v>91</v>
      </c>
      <c r="B11" s="79"/>
      <c r="C11" s="79">
        <v>216.21774978568737</v>
      </c>
      <c r="D11" s="79">
        <v>150.33692557474231</v>
      </c>
      <c r="E11" s="79">
        <v>120.81937410179684</v>
      </c>
      <c r="F11" s="79">
        <v>101.31730352125</v>
      </c>
      <c r="G11" s="79">
        <v>214.41742401567291</v>
      </c>
      <c r="H11" s="79">
        <v>187.33353170349488</v>
      </c>
      <c r="I11" s="79">
        <v>204.92941205809626</v>
      </c>
      <c r="J11" s="79">
        <v>274.12765185491719</v>
      </c>
      <c r="K11" s="79">
        <v>151.62790697674401</v>
      </c>
      <c r="L11" s="79">
        <v>207.85404821875403</v>
      </c>
      <c r="M11" s="79">
        <v>144.90796150055596</v>
      </c>
      <c r="N11" s="79">
        <v>324.07908118019816</v>
      </c>
      <c r="O11" s="79">
        <v>354.78590547813224</v>
      </c>
      <c r="P11" s="79">
        <v>399.43941203590163</v>
      </c>
      <c r="Q11" s="79">
        <v>398.01970710302027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509.88</v>
      </c>
      <c r="C13" s="234">
        <v>413.01</v>
      </c>
      <c r="D13" s="234">
        <v>445.2</v>
      </c>
      <c r="E13" s="234">
        <v>644.38</v>
      </c>
      <c r="F13" s="234">
        <v>550.52</v>
      </c>
      <c r="G13" s="234">
        <v>713.2</v>
      </c>
      <c r="H13" s="234">
        <v>502.7</v>
      </c>
      <c r="I13" s="234">
        <v>362.48</v>
      </c>
      <c r="J13" s="234">
        <v>344.8</v>
      </c>
      <c r="K13" s="234">
        <v>533.74</v>
      </c>
      <c r="L13" s="234">
        <v>402.81</v>
      </c>
      <c r="M13" s="234">
        <v>548.99</v>
      </c>
      <c r="N13" s="234">
        <v>662</v>
      </c>
      <c r="O13" s="234">
        <v>460.49</v>
      </c>
      <c r="P13" s="234">
        <v>374.43</v>
      </c>
      <c r="Q13" s="234">
        <v>541.82000000000005</v>
      </c>
    </row>
    <row r="14" spans="1:17" ht="12" customHeight="1" x14ac:dyDescent="0.25">
      <c r="A14" s="77" t="s">
        <v>89</v>
      </c>
      <c r="B14" s="235">
        <v>561.19055555555576</v>
      </c>
      <c r="C14" s="235">
        <v>561.19055555555576</v>
      </c>
      <c r="D14" s="235">
        <v>561.19055555555576</v>
      </c>
      <c r="E14" s="235">
        <v>561.19055555555576</v>
      </c>
      <c r="F14" s="235">
        <v>561.19055555555576</v>
      </c>
      <c r="G14" s="235">
        <v>561.19055555555576</v>
      </c>
      <c r="H14" s="235">
        <v>561.19055555555576</v>
      </c>
      <c r="I14" s="235">
        <v>561.19055555555576</v>
      </c>
      <c r="J14" s="235">
        <v>561.19055555555576</v>
      </c>
      <c r="K14" s="235">
        <v>561.19055555555576</v>
      </c>
      <c r="L14" s="235">
        <v>561.19055555555576</v>
      </c>
      <c r="M14" s="235">
        <v>561.19055555555576</v>
      </c>
      <c r="N14" s="235">
        <v>561.19055555555576</v>
      </c>
      <c r="O14" s="235">
        <v>561.19055555555576</v>
      </c>
      <c r="P14" s="235">
        <v>561.19055555555576</v>
      </c>
      <c r="Q14" s="235">
        <v>561.19055555555576</v>
      </c>
    </row>
    <row r="15" spans="1:17" ht="12" customHeight="1" x14ac:dyDescent="0.25">
      <c r="A15" s="76" t="s">
        <v>88</v>
      </c>
      <c r="B15" s="236">
        <f>IF(B13=0,0,B13/B14)</f>
        <v>0.90856839081199359</v>
      </c>
      <c r="C15" s="236">
        <f t="shared" ref="C15:Q15" si="2">IF(C13=0,0,C13/C14)</f>
        <v>0.73595322642437722</v>
      </c>
      <c r="D15" s="236">
        <f t="shared" si="2"/>
        <v>0.79331342196104881</v>
      </c>
      <c r="E15" s="236">
        <f t="shared" si="2"/>
        <v>1.1482374277701273</v>
      </c>
      <c r="F15" s="236">
        <f t="shared" si="2"/>
        <v>0.98098586041778202</v>
      </c>
      <c r="G15" s="236">
        <f t="shared" si="2"/>
        <v>1.2708695699519768</v>
      </c>
      <c r="H15" s="236">
        <f t="shared" si="2"/>
        <v>0.89577416266805754</v>
      </c>
      <c r="I15" s="236">
        <f t="shared" si="2"/>
        <v>0.6459125094169833</v>
      </c>
      <c r="J15" s="236">
        <f t="shared" si="2"/>
        <v>0.61440805905698481</v>
      </c>
      <c r="K15" s="236">
        <f t="shared" si="2"/>
        <v>0.95108514339058892</v>
      </c>
      <c r="L15" s="236">
        <f t="shared" si="2"/>
        <v>0.71777758198591657</v>
      </c>
      <c r="M15" s="236">
        <f t="shared" si="2"/>
        <v>0.97825951375201303</v>
      </c>
      <c r="N15" s="236">
        <f t="shared" si="2"/>
        <v>1.1796349625746054</v>
      </c>
      <c r="O15" s="236">
        <f t="shared" si="2"/>
        <v>0.82055906935948641</v>
      </c>
      <c r="P15" s="236">
        <f t="shared" si="2"/>
        <v>0.66720652422478777</v>
      </c>
      <c r="Q15" s="236">
        <f t="shared" si="2"/>
        <v>0.96548310486733036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13868.888742854844</v>
      </c>
      <c r="C19" s="75">
        <f t="shared" si="3"/>
        <v>13858.465067024694</v>
      </c>
      <c r="D19" s="75">
        <f t="shared" si="3"/>
        <v>14155.115674692435</v>
      </c>
      <c r="E19" s="75">
        <f t="shared" si="3"/>
        <v>14418.384396608073</v>
      </c>
      <c r="F19" s="75">
        <f t="shared" si="3"/>
        <v>14388.953229813216</v>
      </c>
      <c r="G19" s="75">
        <f t="shared" si="3"/>
        <v>14829.609820963149</v>
      </c>
      <c r="H19" s="75">
        <f t="shared" si="3"/>
        <v>15013.598084023044</v>
      </c>
      <c r="I19" s="75">
        <f t="shared" si="3"/>
        <v>15588.543203294508</v>
      </c>
      <c r="J19" s="75">
        <f t="shared" si="3"/>
        <v>16022.850821207363</v>
      </c>
      <c r="K19" s="75">
        <f t="shared" si="3"/>
        <v>15510.482673377008</v>
      </c>
      <c r="L19" s="75">
        <f t="shared" si="3"/>
        <v>15939.781705057883</v>
      </c>
      <c r="M19" s="75">
        <f t="shared" si="3"/>
        <v>16128.367932753441</v>
      </c>
      <c r="N19" s="75">
        <f t="shared" si="3"/>
        <v>16447.328156260341</v>
      </c>
      <c r="O19" s="75">
        <f t="shared" si="3"/>
        <v>17046.96994371495</v>
      </c>
      <c r="P19" s="75">
        <f t="shared" si="3"/>
        <v>18265.074518391444</v>
      </c>
      <c r="Q19" s="75">
        <f t="shared" si="3"/>
        <v>19374.63862502166</v>
      </c>
    </row>
    <row r="20" spans="1:17" ht="12" customHeight="1" x14ac:dyDescent="0.25">
      <c r="A20" s="69" t="s">
        <v>85</v>
      </c>
      <c r="B20" s="74">
        <f t="shared" ref="B20:Q20" si="4">B5*1000000/B6</f>
        <v>35625.219714274557</v>
      </c>
      <c r="C20" s="74">
        <f t="shared" si="4"/>
        <v>36261.097963662985</v>
      </c>
      <c r="D20" s="74">
        <f t="shared" si="4"/>
        <v>35719.887275241614</v>
      </c>
      <c r="E20" s="74">
        <f t="shared" si="4"/>
        <v>36381.308014989838</v>
      </c>
      <c r="F20" s="74">
        <f t="shared" si="4"/>
        <v>36303.122880130533</v>
      </c>
      <c r="G20" s="74">
        <f t="shared" si="4"/>
        <v>37808.248136649054</v>
      </c>
      <c r="H20" s="74">
        <f t="shared" si="4"/>
        <v>38165.102464394724</v>
      </c>
      <c r="I20" s="74">
        <f t="shared" si="4"/>
        <v>38882.006997272765</v>
      </c>
      <c r="J20" s="74">
        <f t="shared" si="4"/>
        <v>39012.217847737207</v>
      </c>
      <c r="K20" s="74">
        <f t="shared" si="4"/>
        <v>36747.899999500209</v>
      </c>
      <c r="L20" s="74">
        <f t="shared" si="4"/>
        <v>36946.917625644921</v>
      </c>
      <c r="M20" s="74">
        <f t="shared" si="4"/>
        <v>37012.88741082733</v>
      </c>
      <c r="N20" s="74">
        <f t="shared" si="4"/>
        <v>37614.509806018781</v>
      </c>
      <c r="O20" s="74">
        <f t="shared" si="4"/>
        <v>37658.097471865171</v>
      </c>
      <c r="P20" s="74">
        <f t="shared" si="4"/>
        <v>38616.023745983468</v>
      </c>
      <c r="Q20" s="74">
        <f t="shared" si="4"/>
        <v>39425.904299344373</v>
      </c>
    </row>
    <row r="21" spans="1:17" ht="12" customHeight="1" x14ac:dyDescent="0.25">
      <c r="A21" s="69" t="s">
        <v>84</v>
      </c>
      <c r="B21" s="74">
        <f t="shared" ref="B21:Q21" si="5">B5*1000000/B3</f>
        <v>9160.1659707913786</v>
      </c>
      <c r="C21" s="74">
        <f t="shared" si="5"/>
        <v>9466.9892592433116</v>
      </c>
      <c r="D21" s="74">
        <f t="shared" si="5"/>
        <v>9435.0081455580803</v>
      </c>
      <c r="E21" s="74">
        <f t="shared" si="5"/>
        <v>9607.7655877047182</v>
      </c>
      <c r="F21" s="74">
        <f t="shared" si="5"/>
        <v>9695.2499015151025</v>
      </c>
      <c r="G21" s="74">
        <f t="shared" si="5"/>
        <v>10177.208061061199</v>
      </c>
      <c r="H21" s="74">
        <f t="shared" si="5"/>
        <v>10450.667441898313</v>
      </c>
      <c r="I21" s="74">
        <f t="shared" si="5"/>
        <v>10956.701411651113</v>
      </c>
      <c r="J21" s="74">
        <f t="shared" si="5"/>
        <v>11686.485254855073</v>
      </c>
      <c r="K21" s="74">
        <f t="shared" si="5"/>
        <v>11039.769337881517</v>
      </c>
      <c r="L21" s="74">
        <f t="shared" si="5"/>
        <v>11280.568313317184</v>
      </c>
      <c r="M21" s="74">
        <f t="shared" si="5"/>
        <v>11552.786474640205</v>
      </c>
      <c r="N21" s="74">
        <f t="shared" si="5"/>
        <v>12107.384858025043</v>
      </c>
      <c r="O21" s="74">
        <f t="shared" si="5"/>
        <v>12593.393158315665</v>
      </c>
      <c r="P21" s="74">
        <f t="shared" si="5"/>
        <v>13645.930945912951</v>
      </c>
      <c r="Q21" s="74">
        <f t="shared" si="5"/>
        <v>14541.920243078215</v>
      </c>
    </row>
    <row r="22" spans="1:17" ht="12" customHeight="1" x14ac:dyDescent="0.25">
      <c r="A22" s="67" t="s">
        <v>83</v>
      </c>
      <c r="B22" s="73">
        <v>0.62767970502992287</v>
      </c>
      <c r="C22" s="73">
        <v>0.63163135705022455</v>
      </c>
      <c r="D22" s="73">
        <v>0.61689720338947129</v>
      </c>
      <c r="E22" s="73">
        <v>0.61828701411855813</v>
      </c>
      <c r="F22" s="73">
        <v>0.60968916766495918</v>
      </c>
      <c r="G22" s="73">
        <v>0.62649141659510443</v>
      </c>
      <c r="H22" s="73">
        <v>0.62656052783488836</v>
      </c>
      <c r="I22" s="73">
        <v>0.637519256336609</v>
      </c>
      <c r="J22" s="73">
        <v>0.67293854907857098</v>
      </c>
      <c r="K22" s="73">
        <v>0.65199156288009796</v>
      </c>
      <c r="L22" s="73">
        <v>0.6572124729708364</v>
      </c>
      <c r="M22" s="73">
        <v>0.66242826369134289</v>
      </c>
      <c r="N22" s="73">
        <v>0.69535359714018685</v>
      </c>
      <c r="O22" s="73">
        <v>0.72090471587871296</v>
      </c>
      <c r="P22" s="73">
        <v>0.76836283439974229</v>
      </c>
      <c r="Q22" s="73">
        <v>0.80274055826481194</v>
      </c>
    </row>
    <row r="23" spans="1:17" ht="12" customHeight="1" x14ac:dyDescent="0.25">
      <c r="A23" s="72" t="s">
        <v>82</v>
      </c>
      <c r="B23" s="71">
        <f t="shared" ref="B23:Q23" si="6">B6/B8</f>
        <v>14.759068734359081</v>
      </c>
      <c r="C23" s="71">
        <f t="shared" si="6"/>
        <v>14.401553436742464</v>
      </c>
      <c r="D23" s="71">
        <f t="shared" si="6"/>
        <v>14.348587414942083</v>
      </c>
      <c r="E23" s="71">
        <f t="shared" si="6"/>
        <v>14.24698594333074</v>
      </c>
      <c r="F23" s="71">
        <f t="shared" si="6"/>
        <v>14.395578582270232</v>
      </c>
      <c r="G23" s="71">
        <f t="shared" si="6"/>
        <v>14.036127022646602</v>
      </c>
      <c r="H23" s="71">
        <f t="shared" si="6"/>
        <v>13.934040860823847</v>
      </c>
      <c r="I23" s="71">
        <f t="shared" si="6"/>
        <v>13.889507643925144</v>
      </c>
      <c r="J23" s="71">
        <f t="shared" si="6"/>
        <v>13.953426395939085</v>
      </c>
      <c r="K23" s="71">
        <f t="shared" si="6"/>
        <v>13.978226590045821</v>
      </c>
      <c r="L23" s="71">
        <f t="shared" si="6"/>
        <v>14.111610630257061</v>
      </c>
      <c r="M23" s="71">
        <f t="shared" si="6"/>
        <v>14.112465772860098</v>
      </c>
      <c r="N23" s="71">
        <f t="shared" si="6"/>
        <v>14.034197511744271</v>
      </c>
      <c r="O23" s="71">
        <f t="shared" si="6"/>
        <v>14.354070866702408</v>
      </c>
      <c r="P23" s="71">
        <f t="shared" si="6"/>
        <v>14.809132765042351</v>
      </c>
      <c r="Q23" s="71">
        <f t="shared" si="6"/>
        <v>15.120293073523751</v>
      </c>
    </row>
    <row r="24" spans="1:17" ht="12" customHeight="1" x14ac:dyDescent="0.25">
      <c r="A24" s="69" t="s">
        <v>81</v>
      </c>
      <c r="B24" s="70">
        <f t="shared" ref="B24:Q24" si="7">B9*1000/B3</f>
        <v>7.8396982968448272</v>
      </c>
      <c r="C24" s="70">
        <f t="shared" si="7"/>
        <v>8.1578197998065249</v>
      </c>
      <c r="D24" s="70">
        <f t="shared" si="7"/>
        <v>8.2839136960243067</v>
      </c>
      <c r="E24" s="70">
        <f t="shared" si="7"/>
        <v>8.3412974295020295</v>
      </c>
      <c r="F24" s="70">
        <f t="shared" si="7"/>
        <v>8.3483069981567795</v>
      </c>
      <c r="G24" s="70">
        <f t="shared" si="7"/>
        <v>8.6299309858370332</v>
      </c>
      <c r="H24" s="70">
        <f t="shared" si="7"/>
        <v>8.8432729389949909</v>
      </c>
      <c r="I24" s="70">
        <f t="shared" si="7"/>
        <v>9.1297064787900837</v>
      </c>
      <c r="J24" s="70">
        <f t="shared" si="7"/>
        <v>9.6608407383432393</v>
      </c>
      <c r="K24" s="70">
        <f t="shared" si="7"/>
        <v>9.6713680542830804</v>
      </c>
      <c r="L24" s="70">
        <f t="shared" si="7"/>
        <v>9.7361822888939944</v>
      </c>
      <c r="M24" s="70">
        <f t="shared" si="7"/>
        <v>9.9527568115789453</v>
      </c>
      <c r="N24" s="70">
        <f t="shared" si="7"/>
        <v>10.320954668964621</v>
      </c>
      <c r="O24" s="70">
        <f t="shared" si="7"/>
        <v>10.483874525559338</v>
      </c>
      <c r="P24" s="70">
        <f t="shared" si="7"/>
        <v>10.73787894364505</v>
      </c>
      <c r="Q24" s="70">
        <f t="shared" si="7"/>
        <v>10.977220795310505</v>
      </c>
    </row>
    <row r="25" spans="1:17" ht="12" customHeight="1" x14ac:dyDescent="0.25">
      <c r="A25" s="69" t="s">
        <v>80</v>
      </c>
      <c r="B25" s="70">
        <f t="shared" ref="B25:Q25" si="8">B9*1000/B6</f>
        <v>30.489728593268282</v>
      </c>
      <c r="C25" s="70">
        <f t="shared" si="8"/>
        <v>31.246629190148461</v>
      </c>
      <c r="D25" s="70">
        <f t="shared" si="8"/>
        <v>31.361972226714585</v>
      </c>
      <c r="E25" s="70">
        <f t="shared" si="8"/>
        <v>31.58562813144718</v>
      </c>
      <c r="F25" s="70">
        <f t="shared" si="8"/>
        <v>31.259598037568658</v>
      </c>
      <c r="G25" s="70">
        <f t="shared" si="8"/>
        <v>32.060125936018324</v>
      </c>
      <c r="H25" s="70">
        <f t="shared" si="8"/>
        <v>32.295010793688299</v>
      </c>
      <c r="I25" s="70">
        <f t="shared" si="8"/>
        <v>32.398556632553962</v>
      </c>
      <c r="J25" s="70">
        <f t="shared" si="8"/>
        <v>32.250143243022016</v>
      </c>
      <c r="K25" s="70">
        <f t="shared" si="8"/>
        <v>32.192924982376105</v>
      </c>
      <c r="L25" s="70">
        <f t="shared" si="8"/>
        <v>31.888634953911193</v>
      </c>
      <c r="M25" s="70">
        <f t="shared" si="8"/>
        <v>31.886702667183933</v>
      </c>
      <c r="N25" s="70">
        <f t="shared" si="8"/>
        <v>32.064533766424866</v>
      </c>
      <c r="O25" s="70">
        <f t="shared" si="8"/>
        <v>31.349991523580897</v>
      </c>
      <c r="P25" s="70">
        <f t="shared" si="8"/>
        <v>30.386654447601821</v>
      </c>
      <c r="Q25" s="70">
        <f t="shared" si="8"/>
        <v>29.761327893039873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</v>
      </c>
      <c r="E26" s="68">
        <v>449.99999999999994</v>
      </c>
      <c r="F26" s="68">
        <v>450</v>
      </c>
      <c r="G26" s="68">
        <v>450</v>
      </c>
      <c r="H26" s="68">
        <v>450</v>
      </c>
      <c r="I26" s="68">
        <v>449.99999999999994</v>
      </c>
      <c r="J26" s="68">
        <v>449.99999999999994</v>
      </c>
      <c r="K26" s="68">
        <v>450.00000000000006</v>
      </c>
      <c r="L26" s="68">
        <v>450.00000000000011</v>
      </c>
      <c r="M26" s="68">
        <v>450.00000000000006</v>
      </c>
      <c r="N26" s="68">
        <v>450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449.99999999999994</v>
      </c>
      <c r="D27" s="65">
        <v>450</v>
      </c>
      <c r="E27" s="65">
        <v>450</v>
      </c>
      <c r="F27" s="65">
        <v>450</v>
      </c>
      <c r="G27" s="65">
        <v>450</v>
      </c>
      <c r="H27" s="65">
        <v>450</v>
      </c>
      <c r="I27" s="65">
        <v>450.00000000000006</v>
      </c>
      <c r="J27" s="65">
        <v>449.99999999999994</v>
      </c>
      <c r="K27" s="65">
        <v>450</v>
      </c>
      <c r="L27" s="65">
        <v>450</v>
      </c>
      <c r="M27" s="65">
        <v>449.99999999999994</v>
      </c>
      <c r="N27" s="65">
        <v>450</v>
      </c>
      <c r="O27" s="65">
        <v>449.99999999999994</v>
      </c>
      <c r="P27" s="65">
        <v>450.00000000000006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62.013345649764481</v>
      </c>
      <c r="C39" s="55">
        <f t="shared" ref="C39:Q39" si="10">SUM(C40:C41,C44:C45,C51:C52)</f>
        <v>65.667006249999986</v>
      </c>
      <c r="D39" s="55">
        <f t="shared" si="10"/>
        <v>70.690499999999986</v>
      </c>
      <c r="E39" s="55">
        <f t="shared" si="10"/>
        <v>77.578230354832158</v>
      </c>
      <c r="F39" s="55">
        <f t="shared" si="10"/>
        <v>78.836898699079882</v>
      </c>
      <c r="G39" s="55">
        <f t="shared" si="10"/>
        <v>73.958805195945246</v>
      </c>
      <c r="H39" s="55">
        <f t="shared" si="10"/>
        <v>66.102869486821774</v>
      </c>
      <c r="I39" s="55">
        <f t="shared" si="10"/>
        <v>66.002403824037302</v>
      </c>
      <c r="J39" s="55">
        <f t="shared" si="10"/>
        <v>64.144888108014456</v>
      </c>
      <c r="K39" s="55">
        <f t="shared" si="10"/>
        <v>60.800480826608535</v>
      </c>
      <c r="L39" s="55">
        <f t="shared" si="10"/>
        <v>92.174524334205827</v>
      </c>
      <c r="M39" s="55">
        <f t="shared" si="10"/>
        <v>87.846029049444894</v>
      </c>
      <c r="N39" s="55">
        <f t="shared" si="10"/>
        <v>100.15609042364848</v>
      </c>
      <c r="O39" s="55">
        <f t="shared" si="10"/>
        <v>108.69888999192479</v>
      </c>
      <c r="P39" s="55">
        <f t="shared" si="10"/>
        <v>119.95212691758427</v>
      </c>
      <c r="Q39" s="55">
        <f t="shared" si="10"/>
        <v>126.00971858568835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18.675375734508947</v>
      </c>
      <c r="C41" s="50">
        <f t="shared" ref="C41:Q41" si="11">SUM(C42:C43)</f>
        <v>18.734136249999985</v>
      </c>
      <c r="D41" s="50">
        <f t="shared" si="11"/>
        <v>21.090499999999988</v>
      </c>
      <c r="E41" s="50">
        <f t="shared" si="11"/>
        <v>24.180432449999994</v>
      </c>
      <c r="F41" s="50">
        <f t="shared" si="11"/>
        <v>25.190499999999979</v>
      </c>
      <c r="G41" s="50">
        <f t="shared" si="11"/>
        <v>9.3110719189140863</v>
      </c>
      <c r="H41" s="50">
        <f t="shared" si="11"/>
        <v>9.0284140999999689</v>
      </c>
      <c r="I41" s="50">
        <f t="shared" si="11"/>
        <v>9.0239663499999736</v>
      </c>
      <c r="J41" s="50">
        <f t="shared" si="11"/>
        <v>8.2779110999999581</v>
      </c>
      <c r="K41" s="50">
        <f t="shared" si="11"/>
        <v>6.8891073499999909</v>
      </c>
      <c r="L41" s="50">
        <f t="shared" si="11"/>
        <v>23.550205407471104</v>
      </c>
      <c r="M41" s="50">
        <f t="shared" si="11"/>
        <v>15.837981863632788</v>
      </c>
      <c r="N41" s="50">
        <f t="shared" si="11"/>
        <v>22.809762308661469</v>
      </c>
      <c r="O41" s="50">
        <f t="shared" si="11"/>
        <v>31.093185289059385</v>
      </c>
      <c r="P41" s="50">
        <f t="shared" si="11"/>
        <v>38.28075326982237</v>
      </c>
      <c r="Q41" s="50">
        <f t="shared" si="11"/>
        <v>39.337384909974496</v>
      </c>
    </row>
    <row r="42" spans="1:17" ht="12" customHeight="1" x14ac:dyDescent="0.25">
      <c r="A42" s="52" t="s">
        <v>66</v>
      </c>
      <c r="B42" s="50">
        <v>5.5378326899219079</v>
      </c>
      <c r="C42" s="50">
        <v>5.5410862499999851</v>
      </c>
      <c r="D42" s="50">
        <v>5.8904999999999896</v>
      </c>
      <c r="E42" s="50">
        <v>5.8880524499999973</v>
      </c>
      <c r="F42" s="50">
        <v>5.8904999999999887</v>
      </c>
      <c r="G42" s="50">
        <v>6.2298337127165668</v>
      </c>
      <c r="H42" s="50">
        <v>6.9287840999999677</v>
      </c>
      <c r="I42" s="50">
        <v>6.9253663499999751</v>
      </c>
      <c r="J42" s="50">
        <v>7.2777410999999583</v>
      </c>
      <c r="K42" s="50">
        <v>5.8888273499999908</v>
      </c>
      <c r="L42" s="50">
        <v>7.6908378714053693</v>
      </c>
      <c r="M42" s="50">
        <v>7.6923872552595514</v>
      </c>
      <c r="N42" s="50">
        <v>7.6908378714053693</v>
      </c>
      <c r="O42" s="50">
        <v>8.7882712410167318</v>
      </c>
      <c r="P42" s="50">
        <v>8.7889606295099618</v>
      </c>
      <c r="Q42" s="50">
        <v>8.7910091467239777</v>
      </c>
    </row>
    <row r="43" spans="1:17" ht="12" customHeight="1" x14ac:dyDescent="0.25">
      <c r="A43" s="52" t="s">
        <v>65</v>
      </c>
      <c r="B43" s="50">
        <v>13.137543044587041</v>
      </c>
      <c r="C43" s="50">
        <v>13.193050000000001</v>
      </c>
      <c r="D43" s="50">
        <v>15.199999999999998</v>
      </c>
      <c r="E43" s="50">
        <v>18.292379999999998</v>
      </c>
      <c r="F43" s="50">
        <v>19.29999999999999</v>
      </c>
      <c r="G43" s="50">
        <v>3.0812382061975199</v>
      </c>
      <c r="H43" s="50">
        <v>2.0996300000000008</v>
      </c>
      <c r="I43" s="50">
        <v>2.0985999999999989</v>
      </c>
      <c r="J43" s="50">
        <v>1.0001699999999996</v>
      </c>
      <c r="K43" s="50">
        <v>1.0002799999999998</v>
      </c>
      <c r="L43" s="50">
        <v>15.859367536065733</v>
      </c>
      <c r="M43" s="50">
        <v>8.1455946083732353</v>
      </c>
      <c r="N43" s="50">
        <v>15.118924437256098</v>
      </c>
      <c r="O43" s="50">
        <v>22.304914048042654</v>
      </c>
      <c r="P43" s="50">
        <v>29.491792640312408</v>
      </c>
      <c r="Q43" s="50">
        <v>30.546375763250516</v>
      </c>
    </row>
    <row r="44" spans="1:17" ht="12" customHeight="1" x14ac:dyDescent="0.25">
      <c r="A44" s="51" t="s">
        <v>41</v>
      </c>
      <c r="B44" s="50">
        <v>0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</row>
    <row r="45" spans="1:17" ht="12" customHeight="1" x14ac:dyDescent="0.25">
      <c r="A45" s="51" t="s">
        <v>64</v>
      </c>
      <c r="B45" s="50">
        <f>SUM(B46:B50)</f>
        <v>0</v>
      </c>
      <c r="C45" s="50">
        <f t="shared" ref="C45:Q45" si="12">SUM(C46:C50)</f>
        <v>0</v>
      </c>
      <c r="D45" s="50">
        <f t="shared" si="12"/>
        <v>0</v>
      </c>
      <c r="E45" s="50">
        <f t="shared" si="12"/>
        <v>0</v>
      </c>
      <c r="F45" s="50">
        <f t="shared" si="12"/>
        <v>0</v>
      </c>
      <c r="G45" s="50">
        <f t="shared" si="12"/>
        <v>0</v>
      </c>
      <c r="H45" s="50">
        <f t="shared" si="12"/>
        <v>0</v>
      </c>
      <c r="I45" s="50">
        <f t="shared" si="12"/>
        <v>0</v>
      </c>
      <c r="J45" s="50">
        <f t="shared" si="12"/>
        <v>0</v>
      </c>
      <c r="K45" s="50">
        <f t="shared" si="12"/>
        <v>0</v>
      </c>
      <c r="L45" s="50">
        <f t="shared" si="12"/>
        <v>0.14330753797649995</v>
      </c>
      <c r="M45" s="50">
        <f t="shared" si="12"/>
        <v>0.64492614210760446</v>
      </c>
      <c r="N45" s="50">
        <f t="shared" si="12"/>
        <v>0.85984522785898976</v>
      </c>
      <c r="O45" s="50">
        <f t="shared" si="12"/>
        <v>0.62080425553313301</v>
      </c>
      <c r="P45" s="50">
        <f t="shared" si="12"/>
        <v>0.71653242138439366</v>
      </c>
      <c r="Q45" s="50">
        <f t="shared" si="12"/>
        <v>0.57326963497483729</v>
      </c>
    </row>
    <row r="46" spans="1:17" ht="12" customHeight="1" x14ac:dyDescent="0.25">
      <c r="A46" s="52" t="s">
        <v>34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0.14330753797649995</v>
      </c>
      <c r="M47" s="50">
        <v>0.64492614210760446</v>
      </c>
      <c r="N47" s="50">
        <v>0.85984522785898976</v>
      </c>
      <c r="O47" s="50">
        <v>0.59711474156873967</v>
      </c>
      <c r="P47" s="50">
        <v>0.69265310021974003</v>
      </c>
      <c r="Q47" s="50">
        <v>0.57326963497483729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2.3689513964393359E-2</v>
      </c>
      <c r="P48" s="50">
        <v>2.3879321164653678E-2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0.11942294831374994</v>
      </c>
      <c r="N51" s="50">
        <v>0.19107671730199999</v>
      </c>
      <c r="O51" s="50">
        <v>2.3884589662749992E-2</v>
      </c>
      <c r="P51" s="50">
        <v>2.3884589662749998E-2</v>
      </c>
      <c r="Q51" s="50">
        <v>0.14330753797649998</v>
      </c>
    </row>
    <row r="52" spans="1:17" ht="12" customHeight="1" x14ac:dyDescent="0.25">
      <c r="A52" s="49" t="s">
        <v>30</v>
      </c>
      <c r="B52" s="48">
        <v>43.337969915255535</v>
      </c>
      <c r="C52" s="48">
        <v>46.932870000000008</v>
      </c>
      <c r="D52" s="48">
        <v>49.599999999999994</v>
      </c>
      <c r="E52" s="48">
        <v>53.39779790483216</v>
      </c>
      <c r="F52" s="48">
        <v>53.646398699079903</v>
      </c>
      <c r="G52" s="48">
        <v>64.647733277031165</v>
      </c>
      <c r="H52" s="48">
        <v>57.074455386821811</v>
      </c>
      <c r="I52" s="48">
        <v>56.978437474037328</v>
      </c>
      <c r="J52" s="48">
        <v>55.866977008014501</v>
      </c>
      <c r="K52" s="48">
        <v>53.911373476608546</v>
      </c>
      <c r="L52" s="48">
        <v>68.481011388758219</v>
      </c>
      <c r="M52" s="48">
        <v>71.243698095390755</v>
      </c>
      <c r="N52" s="48">
        <v>76.295406169826023</v>
      </c>
      <c r="O52" s="48">
        <v>76.961015857669523</v>
      </c>
      <c r="P52" s="48">
        <v>80.930956636714754</v>
      </c>
      <c r="Q52" s="48">
        <v>85.955756502762512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62.013345649764489</v>
      </c>
      <c r="C54" s="26">
        <f t="shared" ref="C54:Q54" si="14">SUM(C55,C60)</f>
        <v>65.667006249999986</v>
      </c>
      <c r="D54" s="26">
        <f t="shared" si="14"/>
        <v>70.690499999999972</v>
      </c>
      <c r="E54" s="26">
        <f t="shared" si="14"/>
        <v>77.578230354832158</v>
      </c>
      <c r="F54" s="26">
        <f t="shared" si="14"/>
        <v>78.836898699079882</v>
      </c>
      <c r="G54" s="26">
        <f t="shared" si="14"/>
        <v>73.958805195945246</v>
      </c>
      <c r="H54" s="26">
        <f t="shared" si="14"/>
        <v>66.102869486821774</v>
      </c>
      <c r="I54" s="26">
        <f t="shared" si="14"/>
        <v>66.002403824037287</v>
      </c>
      <c r="J54" s="26">
        <f t="shared" si="14"/>
        <v>64.144888108014456</v>
      </c>
      <c r="K54" s="26">
        <f t="shared" si="14"/>
        <v>60.800480826608535</v>
      </c>
      <c r="L54" s="26">
        <f t="shared" si="14"/>
        <v>92.174524334205813</v>
      </c>
      <c r="M54" s="26">
        <f t="shared" si="14"/>
        <v>87.846029049444866</v>
      </c>
      <c r="N54" s="26">
        <f t="shared" si="14"/>
        <v>100.15609042364848</v>
      </c>
      <c r="O54" s="26">
        <f t="shared" si="14"/>
        <v>108.69888999192477</v>
      </c>
      <c r="P54" s="26">
        <f t="shared" si="14"/>
        <v>119.95212691758428</v>
      </c>
      <c r="Q54" s="26">
        <f t="shared" si="14"/>
        <v>126.00971858568835</v>
      </c>
    </row>
    <row r="55" spans="1:17" ht="12" customHeight="1" x14ac:dyDescent="0.25">
      <c r="A55" s="25" t="s">
        <v>48</v>
      </c>
      <c r="B55" s="24">
        <f t="shared" ref="B55" si="15">SUM(B56:B59)</f>
        <v>44.171081016701734</v>
      </c>
      <c r="C55" s="24">
        <f t="shared" ref="C55:Q55" si="16">SUM(C56:C59)</f>
        <v>46.796211421582612</v>
      </c>
      <c r="D55" s="24">
        <f t="shared" si="16"/>
        <v>51.086171617674907</v>
      </c>
      <c r="E55" s="24">
        <f t="shared" si="16"/>
        <v>57.422482855148935</v>
      </c>
      <c r="F55" s="24">
        <f t="shared" si="16"/>
        <v>58.257044634420744</v>
      </c>
      <c r="G55" s="24">
        <f t="shared" si="16"/>
        <v>52.435468322154378</v>
      </c>
      <c r="H55" s="24">
        <f t="shared" si="16"/>
        <v>43.746184073276197</v>
      </c>
      <c r="I55" s="24">
        <f t="shared" si="16"/>
        <v>42.86221291114164</v>
      </c>
      <c r="J55" s="24">
        <f t="shared" si="16"/>
        <v>39.838299423939148</v>
      </c>
      <c r="K55" s="24">
        <f t="shared" si="16"/>
        <v>36.087103752403415</v>
      </c>
      <c r="L55" s="24">
        <f t="shared" si="16"/>
        <v>67.065575680389941</v>
      </c>
      <c r="M55" s="24">
        <f t="shared" si="16"/>
        <v>62.267581546797103</v>
      </c>
      <c r="N55" s="24">
        <f t="shared" si="16"/>
        <v>73.847507403116026</v>
      </c>
      <c r="O55" s="24">
        <f t="shared" si="16"/>
        <v>81.892517250855008</v>
      </c>
      <c r="P55" s="24">
        <f t="shared" si="16"/>
        <v>92.530243287706043</v>
      </c>
      <c r="Q55" s="24">
        <f t="shared" si="16"/>
        <v>98.053780848525534</v>
      </c>
    </row>
    <row r="56" spans="1:17" ht="12" customHeight="1" x14ac:dyDescent="0.25">
      <c r="A56" s="23" t="s">
        <v>44</v>
      </c>
      <c r="B56" s="22">
        <v>19.284705150910284</v>
      </c>
      <c r="C56" s="22">
        <v>20.670447293599061</v>
      </c>
      <c r="D56" s="22">
        <v>24.049345649961971</v>
      </c>
      <c r="E56" s="22">
        <v>29.878973435002433</v>
      </c>
      <c r="F56" s="22">
        <v>30.405090175016561</v>
      </c>
      <c r="G56" s="22">
        <v>23.250435929164741</v>
      </c>
      <c r="H56" s="22">
        <v>13.472772620842395</v>
      </c>
      <c r="I56" s="22">
        <v>11.62808277252501</v>
      </c>
      <c r="J56" s="22">
        <v>6.4805465937822948</v>
      </c>
      <c r="K56" s="22">
        <v>2.7178378927910209</v>
      </c>
      <c r="L56" s="22">
        <v>32.957530905403324</v>
      </c>
      <c r="M56" s="22">
        <v>27.515969235698311</v>
      </c>
      <c r="N56" s="22">
        <v>39.796424486456921</v>
      </c>
      <c r="O56" s="22">
        <v>46.994513856911951</v>
      </c>
      <c r="P56" s="22">
        <v>56.937911970699211</v>
      </c>
      <c r="Q56" s="22">
        <v>61.994656651621092</v>
      </c>
    </row>
    <row r="57" spans="1:17" ht="12" customHeight="1" x14ac:dyDescent="0.25">
      <c r="A57" s="23" t="s">
        <v>43</v>
      </c>
      <c r="B57" s="30">
        <v>9.0331851239998553</v>
      </c>
      <c r="C57" s="30">
        <v>9.65704096951049</v>
      </c>
      <c r="D57" s="30">
        <v>10.068641935391494</v>
      </c>
      <c r="E57" s="30">
        <v>10.245650178837385</v>
      </c>
      <c r="F57" s="30">
        <v>10.418173958551735</v>
      </c>
      <c r="G57" s="30">
        <v>10.983778636819586</v>
      </c>
      <c r="H57" s="30">
        <v>11.450371965635558</v>
      </c>
      <c r="I57" s="30">
        <v>11.871275652755152</v>
      </c>
      <c r="J57" s="30">
        <v>12.69922715786506</v>
      </c>
      <c r="K57" s="30">
        <v>12.771960856678708</v>
      </c>
      <c r="L57" s="30">
        <v>12.950568208859387</v>
      </c>
      <c r="M57" s="30">
        <v>13.060729744914571</v>
      </c>
      <c r="N57" s="30">
        <v>13.454038445566619</v>
      </c>
      <c r="O57" s="30">
        <v>13.521383377014224</v>
      </c>
      <c r="P57" s="30">
        <v>13.576041089135961</v>
      </c>
      <c r="Q57" s="30">
        <v>13.432352410440775</v>
      </c>
    </row>
    <row r="58" spans="1:17" ht="12" customHeight="1" x14ac:dyDescent="0.25">
      <c r="A58" s="23" t="s">
        <v>47</v>
      </c>
      <c r="B58" s="22">
        <v>8.7548731504748378</v>
      </c>
      <c r="C58" s="22">
        <v>9.0472834935722375</v>
      </c>
      <c r="D58" s="22">
        <v>9.2587821130494472</v>
      </c>
      <c r="E58" s="22">
        <v>9.3613773075533384</v>
      </c>
      <c r="F58" s="22">
        <v>9.4105664978321908</v>
      </c>
      <c r="G58" s="22">
        <v>9.8022962446705897</v>
      </c>
      <c r="H58" s="22">
        <v>10.215008291458044</v>
      </c>
      <c r="I58" s="22">
        <v>10.410364272216883</v>
      </c>
      <c r="J58" s="22">
        <v>11.051482959929649</v>
      </c>
      <c r="K58" s="22">
        <v>10.936772053523963</v>
      </c>
      <c r="L58" s="22">
        <v>11.315899932293192</v>
      </c>
      <c r="M58" s="22">
        <v>11.584979655547732</v>
      </c>
      <c r="N58" s="22">
        <v>10.063341570032609</v>
      </c>
      <c r="O58" s="22">
        <v>10.442409182042493</v>
      </c>
      <c r="P58" s="22">
        <v>10.798051304630972</v>
      </c>
      <c r="Q58" s="22">
        <v>11.158115159789947</v>
      </c>
    </row>
    <row r="59" spans="1:17" ht="12" customHeight="1" x14ac:dyDescent="0.25">
      <c r="A59" s="21" t="s">
        <v>46</v>
      </c>
      <c r="B59" s="20">
        <v>7.0983175913167553</v>
      </c>
      <c r="C59" s="20">
        <v>7.4214396649008272</v>
      </c>
      <c r="D59" s="20">
        <v>7.7094019192720005</v>
      </c>
      <c r="E59" s="20">
        <v>7.9364819337557773</v>
      </c>
      <c r="F59" s="20">
        <v>8.0232140030202572</v>
      </c>
      <c r="G59" s="20">
        <v>8.3989575114994572</v>
      </c>
      <c r="H59" s="20">
        <v>8.6080311953402031</v>
      </c>
      <c r="I59" s="20">
        <v>8.9524902136445963</v>
      </c>
      <c r="J59" s="20">
        <v>9.6070427123621425</v>
      </c>
      <c r="K59" s="20">
        <v>9.6605329494097223</v>
      </c>
      <c r="L59" s="20">
        <v>9.841576633834034</v>
      </c>
      <c r="M59" s="20">
        <v>10.105902910636487</v>
      </c>
      <c r="N59" s="20">
        <v>10.533702901059884</v>
      </c>
      <c r="O59" s="20">
        <v>10.934210834886349</v>
      </c>
      <c r="P59" s="20">
        <v>11.218238923239888</v>
      </c>
      <c r="Q59" s="20">
        <v>11.46865662667372</v>
      </c>
    </row>
    <row r="60" spans="1:17" ht="12" customHeight="1" x14ac:dyDescent="0.25">
      <c r="A60" s="19" t="s">
        <v>45</v>
      </c>
      <c r="B60" s="18">
        <v>17.842264633062751</v>
      </c>
      <c r="C60" s="18">
        <v>18.870794828417367</v>
      </c>
      <c r="D60" s="18">
        <v>19.604328382325068</v>
      </c>
      <c r="E60" s="18">
        <v>20.155747499683223</v>
      </c>
      <c r="F60" s="18">
        <v>20.579854064659145</v>
      </c>
      <c r="G60" s="18">
        <v>21.523336873790868</v>
      </c>
      <c r="H60" s="18">
        <v>22.356685413545573</v>
      </c>
      <c r="I60" s="18">
        <v>23.140190912895651</v>
      </c>
      <c r="J60" s="18">
        <v>24.306588684075304</v>
      </c>
      <c r="K60" s="18">
        <v>24.713377074205123</v>
      </c>
      <c r="L60" s="18">
        <v>25.108948653815879</v>
      </c>
      <c r="M60" s="18">
        <v>25.578447502647769</v>
      </c>
      <c r="N60" s="18">
        <v>26.308583020532456</v>
      </c>
      <c r="O60" s="18">
        <v>26.806372741069772</v>
      </c>
      <c r="P60" s="18">
        <v>27.421883629878241</v>
      </c>
      <c r="Q60" s="18">
        <v>27.955937737162806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0.71228346985451652</v>
      </c>
      <c r="C63" s="41">
        <f t="shared" ref="C63:Q63" si="20">IF(C55=0,0,C55/C$54)</f>
        <v>0.71262897601004338</v>
      </c>
      <c r="D63" s="41">
        <f t="shared" si="20"/>
        <v>0.72267379092911954</v>
      </c>
      <c r="E63" s="41">
        <f t="shared" si="20"/>
        <v>0.74018809906472982</v>
      </c>
      <c r="F63" s="41">
        <f t="shared" si="20"/>
        <v>0.73895657484939437</v>
      </c>
      <c r="G63" s="41">
        <f t="shared" si="20"/>
        <v>0.70898209054665917</v>
      </c>
      <c r="H63" s="41">
        <f t="shared" si="20"/>
        <v>0.6617894867937224</v>
      </c>
      <c r="I63" s="41">
        <f t="shared" si="20"/>
        <v>0.64940381603998087</v>
      </c>
      <c r="J63" s="41">
        <f t="shared" si="20"/>
        <v>0.62106740847150421</v>
      </c>
      <c r="K63" s="41">
        <f t="shared" si="20"/>
        <v>0.59353319680673255</v>
      </c>
      <c r="L63" s="41">
        <f t="shared" si="20"/>
        <v>0.72759340137437534</v>
      </c>
      <c r="M63" s="41">
        <f t="shared" si="20"/>
        <v>0.70882636609276073</v>
      </c>
      <c r="N63" s="41">
        <f t="shared" si="20"/>
        <v>0.73732418159244995</v>
      </c>
      <c r="O63" s="41">
        <f t="shared" si="20"/>
        <v>0.75338871682074027</v>
      </c>
      <c r="P63" s="41">
        <f t="shared" si="20"/>
        <v>0.77139310211048584</v>
      </c>
      <c r="Q63" s="41">
        <f t="shared" si="20"/>
        <v>0.77814459034639949</v>
      </c>
    </row>
    <row r="64" spans="1:17" ht="12" customHeight="1" x14ac:dyDescent="0.25">
      <c r="A64" s="23" t="s">
        <v>44</v>
      </c>
      <c r="B64" s="45">
        <f t="shared" ref="B64" si="21">IF(B56=0,0,B56/B$54)</f>
        <v>0.31097669298194885</v>
      </c>
      <c r="C64" s="45">
        <f t="shared" ref="C64:Q64" si="22">IF(C56=0,0,C56/C$54)</f>
        <v>0.31477675737043465</v>
      </c>
      <c r="D64" s="45">
        <f t="shared" si="22"/>
        <v>0.34020618965719551</v>
      </c>
      <c r="E64" s="45">
        <f t="shared" si="22"/>
        <v>0.38514636513800476</v>
      </c>
      <c r="F64" s="45">
        <f t="shared" si="22"/>
        <v>0.38567080487365013</v>
      </c>
      <c r="G64" s="45">
        <f t="shared" si="22"/>
        <v>0.31437008571954911</v>
      </c>
      <c r="H64" s="45">
        <f t="shared" si="22"/>
        <v>0.20381524622812811</v>
      </c>
      <c r="I64" s="45">
        <f t="shared" si="22"/>
        <v>0.17617665567947394</v>
      </c>
      <c r="J64" s="45">
        <f t="shared" si="22"/>
        <v>0.10102982147025673</v>
      </c>
      <c r="K64" s="45">
        <f t="shared" si="22"/>
        <v>4.4700927621638062E-2</v>
      </c>
      <c r="L64" s="45">
        <f t="shared" si="22"/>
        <v>0.35755574702947329</v>
      </c>
      <c r="M64" s="45">
        <f t="shared" si="22"/>
        <v>0.31322951684259648</v>
      </c>
      <c r="N64" s="45">
        <f t="shared" si="22"/>
        <v>0.3973440288865383</v>
      </c>
      <c r="O64" s="45">
        <f t="shared" si="22"/>
        <v>0.43233664907160657</v>
      </c>
      <c r="P64" s="45">
        <f t="shared" si="22"/>
        <v>0.47467196650726873</v>
      </c>
      <c r="Q64" s="45">
        <f t="shared" si="22"/>
        <v>0.49198313707417629</v>
      </c>
    </row>
    <row r="65" spans="1:17" ht="12" customHeight="1" x14ac:dyDescent="0.25">
      <c r="A65" s="23" t="s">
        <v>43</v>
      </c>
      <c r="B65" s="44">
        <f t="shared" ref="B65" si="23">IF(B57=0,0,B57/B$54)</f>
        <v>0.14566517947631746</v>
      </c>
      <c r="C65" s="44">
        <f t="shared" ref="C65:Q65" si="24">IF(C57=0,0,C57/C$54)</f>
        <v>0.14706077710845075</v>
      </c>
      <c r="D65" s="44">
        <f t="shared" si="24"/>
        <v>0.14243274464590713</v>
      </c>
      <c r="E65" s="44">
        <f t="shared" si="24"/>
        <v>0.13206862456097787</v>
      </c>
      <c r="F65" s="44">
        <f t="shared" si="24"/>
        <v>0.13214844990691305</v>
      </c>
      <c r="G65" s="44">
        <f t="shared" si="24"/>
        <v>0.1485121157341488</v>
      </c>
      <c r="H65" s="44">
        <f t="shared" si="24"/>
        <v>0.17322049790770877</v>
      </c>
      <c r="I65" s="44">
        <f t="shared" si="24"/>
        <v>0.17986126208984793</v>
      </c>
      <c r="J65" s="44">
        <f t="shared" si="24"/>
        <v>0.19797722830977049</v>
      </c>
      <c r="K65" s="44">
        <f t="shared" si="24"/>
        <v>0.21006348441720263</v>
      </c>
      <c r="L65" s="44">
        <f t="shared" si="24"/>
        <v>0.1405005157596832</v>
      </c>
      <c r="M65" s="44">
        <f t="shared" si="24"/>
        <v>0.14867752004547902</v>
      </c>
      <c r="N65" s="44">
        <f t="shared" si="24"/>
        <v>0.13433070708588582</v>
      </c>
      <c r="O65" s="44">
        <f t="shared" si="24"/>
        <v>0.12439302165844313</v>
      </c>
      <c r="P65" s="44">
        <f t="shared" si="24"/>
        <v>0.11317882757063304</v>
      </c>
      <c r="Q65" s="44">
        <f t="shared" si="24"/>
        <v>0.10659774945300421</v>
      </c>
    </row>
    <row r="66" spans="1:17" ht="12" customHeight="1" x14ac:dyDescent="0.25">
      <c r="A66" s="23" t="s">
        <v>47</v>
      </c>
      <c r="B66" s="44">
        <f t="shared" ref="B66" si="25">IF(B58=0,0,B58/B$54)</f>
        <v>0.14117724271675522</v>
      </c>
      <c r="C66" s="44">
        <f t="shared" ref="C66:Q66" si="26">IF(C58=0,0,C58/C$54)</f>
        <v>0.1377751782855525</v>
      </c>
      <c r="D66" s="44">
        <f t="shared" si="26"/>
        <v>0.13097632797970662</v>
      </c>
      <c r="E66" s="44">
        <f t="shared" si="26"/>
        <v>0.12067015791331777</v>
      </c>
      <c r="F66" s="44">
        <f t="shared" si="26"/>
        <v>0.11936753795646229</v>
      </c>
      <c r="G66" s="44">
        <f t="shared" si="26"/>
        <v>0.13253724446603141</v>
      </c>
      <c r="H66" s="44">
        <f t="shared" si="26"/>
        <v>0.15453199491581077</v>
      </c>
      <c r="I66" s="44">
        <f t="shared" si="26"/>
        <v>0.15772704733559345</v>
      </c>
      <c r="J66" s="44">
        <f t="shared" si="26"/>
        <v>0.17228937933947136</v>
      </c>
      <c r="K66" s="44">
        <f t="shared" si="26"/>
        <v>0.17987969675295115</v>
      </c>
      <c r="L66" s="44">
        <f t="shared" si="26"/>
        <v>0.12276602471268604</v>
      </c>
      <c r="M66" s="44">
        <f t="shared" si="26"/>
        <v>0.13187823947087046</v>
      </c>
      <c r="N66" s="44">
        <f t="shared" si="26"/>
        <v>0.10047658137878443</v>
      </c>
      <c r="O66" s="44">
        <f t="shared" si="26"/>
        <v>9.6067302829111301E-2</v>
      </c>
      <c r="P66" s="44">
        <f t="shared" si="26"/>
        <v>9.0019673532341846E-2</v>
      </c>
      <c r="Q66" s="44">
        <f t="shared" si="26"/>
        <v>8.8549639543891806E-2</v>
      </c>
    </row>
    <row r="67" spans="1:17" ht="12" customHeight="1" x14ac:dyDescent="0.25">
      <c r="A67" s="23" t="s">
        <v>46</v>
      </c>
      <c r="B67" s="43">
        <f t="shared" ref="B67" si="27">IF(B59=0,0,B59/B$54)</f>
        <v>0.11446435467949491</v>
      </c>
      <c r="C67" s="43">
        <f t="shared" ref="C67:Q67" si="28">IF(C59=0,0,C59/C$54)</f>
        <v>0.11301626324560561</v>
      </c>
      <c r="D67" s="43">
        <f t="shared" si="28"/>
        <v>0.10905852864631037</v>
      </c>
      <c r="E67" s="43">
        <f t="shared" si="28"/>
        <v>0.10230295145242937</v>
      </c>
      <c r="F67" s="43">
        <f t="shared" si="28"/>
        <v>0.10176978211236888</v>
      </c>
      <c r="G67" s="43">
        <f t="shared" si="28"/>
        <v>0.11356264462692978</v>
      </c>
      <c r="H67" s="43">
        <f t="shared" si="28"/>
        <v>0.13022174774207487</v>
      </c>
      <c r="I67" s="43">
        <f t="shared" si="28"/>
        <v>0.13563885093506559</v>
      </c>
      <c r="J67" s="43">
        <f t="shared" si="28"/>
        <v>0.14977097935200559</v>
      </c>
      <c r="K67" s="43">
        <f t="shared" si="28"/>
        <v>0.15888908801494078</v>
      </c>
      <c r="L67" s="43">
        <f t="shared" si="28"/>
        <v>0.1067711138725328</v>
      </c>
      <c r="M67" s="43">
        <f t="shared" si="28"/>
        <v>0.11504108973381479</v>
      </c>
      <c r="N67" s="43">
        <f t="shared" si="28"/>
        <v>0.10517286424124145</v>
      </c>
      <c r="O67" s="43">
        <f t="shared" si="28"/>
        <v>0.1005917432615793</v>
      </c>
      <c r="P67" s="43">
        <f t="shared" si="28"/>
        <v>9.3522634500242105E-2</v>
      </c>
      <c r="Q67" s="43">
        <f t="shared" si="28"/>
        <v>9.1014064275327114E-2</v>
      </c>
    </row>
    <row r="68" spans="1:17" ht="12" customHeight="1" x14ac:dyDescent="0.25">
      <c r="A68" s="42" t="s">
        <v>45</v>
      </c>
      <c r="B68" s="41">
        <f t="shared" ref="B68" si="29">IF(B60=0,0,B60/B$54)</f>
        <v>0.28771653014548348</v>
      </c>
      <c r="C68" s="41">
        <f t="shared" ref="C68:Q68" si="30">IF(C60=0,0,C60/C$54)</f>
        <v>0.28737102398995645</v>
      </c>
      <c r="D68" s="41">
        <f t="shared" si="30"/>
        <v>0.27732620907088046</v>
      </c>
      <c r="E68" s="41">
        <f t="shared" si="30"/>
        <v>0.25981190093527018</v>
      </c>
      <c r="F68" s="41">
        <f t="shared" si="30"/>
        <v>0.26104342515060575</v>
      </c>
      <c r="G68" s="41">
        <f t="shared" si="30"/>
        <v>0.29101790945334083</v>
      </c>
      <c r="H68" s="41">
        <f t="shared" si="30"/>
        <v>0.33821051320627749</v>
      </c>
      <c r="I68" s="41">
        <f t="shared" si="30"/>
        <v>0.35059618396001918</v>
      </c>
      <c r="J68" s="41">
        <f t="shared" si="30"/>
        <v>0.37893259152849573</v>
      </c>
      <c r="K68" s="41">
        <f t="shared" si="30"/>
        <v>0.40646680319326745</v>
      </c>
      <c r="L68" s="41">
        <f t="shared" si="30"/>
        <v>0.27240659862562472</v>
      </c>
      <c r="M68" s="41">
        <f t="shared" si="30"/>
        <v>0.29117363390723933</v>
      </c>
      <c r="N68" s="41">
        <f t="shared" si="30"/>
        <v>0.26267581840755011</v>
      </c>
      <c r="O68" s="41">
        <f t="shared" si="30"/>
        <v>0.24661128317925982</v>
      </c>
      <c r="P68" s="41">
        <f t="shared" si="30"/>
        <v>0.22860689788951424</v>
      </c>
      <c r="Q68" s="41">
        <f t="shared" si="30"/>
        <v>0.22185540965360051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54.346318199612078</v>
      </c>
      <c r="C72" s="55">
        <f t="shared" ref="C72:Q72" si="31">SUM(C73:C74,C77:C78,C84:C85)</f>
        <v>54.523888153960478</v>
      </c>
      <c r="D72" s="55">
        <f t="shared" si="31"/>
        <v>61.488623867399973</v>
      </c>
      <c r="E72" s="55">
        <f t="shared" si="31"/>
        <v>70.791106796027464</v>
      </c>
      <c r="F72" s="55">
        <f t="shared" si="31"/>
        <v>73.830891587399961</v>
      </c>
      <c r="G72" s="55">
        <f t="shared" si="31"/>
        <v>25.733895493989387</v>
      </c>
      <c r="H72" s="55">
        <f t="shared" si="31"/>
        <v>24.625487898890203</v>
      </c>
      <c r="I72" s="55">
        <f t="shared" si="31"/>
        <v>24.613358026487514</v>
      </c>
      <c r="J72" s="55">
        <f t="shared" si="31"/>
        <v>22.237672654613778</v>
      </c>
      <c r="K72" s="55">
        <f t="shared" si="31"/>
        <v>18.66080849947036</v>
      </c>
      <c r="L72" s="55">
        <f t="shared" si="31"/>
        <v>70.576600000000013</v>
      </c>
      <c r="M72" s="55">
        <f t="shared" si="31"/>
        <v>45.725343055640096</v>
      </c>
      <c r="N72" s="55">
        <f t="shared" si="31"/>
        <v>67.751433146742272</v>
      </c>
      <c r="O72" s="55">
        <f t="shared" si="31"/>
        <v>92.944622252123267</v>
      </c>
      <c r="P72" s="55">
        <f t="shared" si="31"/>
        <v>115.24282106139566</v>
      </c>
      <c r="Q72" s="55">
        <f t="shared" si="31"/>
        <v>118.52104297545128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54.346318199612078</v>
      </c>
      <c r="C74" s="50">
        <f t="shared" ref="C74:Q74" si="32">SUM(C75:C76)</f>
        <v>54.523888153960478</v>
      </c>
      <c r="D74" s="50">
        <f t="shared" si="32"/>
        <v>61.488623867399973</v>
      </c>
      <c r="E74" s="50">
        <f t="shared" si="32"/>
        <v>70.791106796027464</v>
      </c>
      <c r="F74" s="50">
        <f t="shared" si="32"/>
        <v>73.830891587399961</v>
      </c>
      <c r="G74" s="50">
        <f t="shared" si="32"/>
        <v>25.733895493989387</v>
      </c>
      <c r="H74" s="50">
        <f t="shared" si="32"/>
        <v>24.625487898890203</v>
      </c>
      <c r="I74" s="50">
        <f t="shared" si="32"/>
        <v>24.613358026487514</v>
      </c>
      <c r="J74" s="50">
        <f t="shared" si="32"/>
        <v>22.237672654613778</v>
      </c>
      <c r="K74" s="50">
        <f t="shared" si="32"/>
        <v>18.66080849947036</v>
      </c>
      <c r="L74" s="50">
        <f t="shared" si="32"/>
        <v>70.576600000000013</v>
      </c>
      <c r="M74" s="50">
        <f t="shared" si="32"/>
        <v>45.725343055640096</v>
      </c>
      <c r="N74" s="50">
        <f t="shared" si="32"/>
        <v>67.751433146742272</v>
      </c>
      <c r="O74" s="50">
        <f t="shared" si="32"/>
        <v>92.944622252123267</v>
      </c>
      <c r="P74" s="50">
        <f t="shared" si="32"/>
        <v>115.24282106139566</v>
      </c>
      <c r="Q74" s="50">
        <f t="shared" si="32"/>
        <v>118.52104297545128</v>
      </c>
    </row>
    <row r="75" spans="1:17" ht="12" customHeight="1" x14ac:dyDescent="0.25">
      <c r="A75" s="52" t="s">
        <v>66</v>
      </c>
      <c r="B75" s="50">
        <v>14.630238478790146</v>
      </c>
      <c r="C75" s="50">
        <v>14.638833964156463</v>
      </c>
      <c r="D75" s="50">
        <v>15.561939947399972</v>
      </c>
      <c r="E75" s="50">
        <v>15.555473836523459</v>
      </c>
      <c r="F75" s="50">
        <v>15.561939947399976</v>
      </c>
      <c r="G75" s="50">
        <v>16.458415774481491</v>
      </c>
      <c r="H75" s="50">
        <v>18.304952393294197</v>
      </c>
      <c r="I75" s="50">
        <v>18.295923139367517</v>
      </c>
      <c r="J75" s="50">
        <v>19.226851702049778</v>
      </c>
      <c r="K75" s="50">
        <v>15.557521022206361</v>
      </c>
      <c r="L75" s="50">
        <v>20.318200000000004</v>
      </c>
      <c r="M75" s="50">
        <v>20.322293271962362</v>
      </c>
      <c r="N75" s="50">
        <v>20.318200000000004</v>
      </c>
      <c r="O75" s="50">
        <v>23.217477174121871</v>
      </c>
      <c r="P75" s="50">
        <v>23.219298449451991</v>
      </c>
      <c r="Q75" s="50">
        <v>23.224710367263004</v>
      </c>
    </row>
    <row r="76" spans="1:17" ht="12" customHeight="1" x14ac:dyDescent="0.25">
      <c r="A76" s="52" t="s">
        <v>65</v>
      </c>
      <c r="B76" s="50">
        <v>39.716079720821931</v>
      </c>
      <c r="C76" s="50">
        <v>39.885054189804016</v>
      </c>
      <c r="D76" s="50">
        <v>45.926683920000002</v>
      </c>
      <c r="E76" s="50">
        <v>55.235632959504002</v>
      </c>
      <c r="F76" s="50">
        <v>58.268951639999983</v>
      </c>
      <c r="G76" s="50">
        <v>9.275479719507894</v>
      </c>
      <c r="H76" s="50">
        <v>6.3205355055960046</v>
      </c>
      <c r="I76" s="50">
        <v>6.3174348871199983</v>
      </c>
      <c r="J76" s="50">
        <v>3.0108209525639995</v>
      </c>
      <c r="K76" s="50">
        <v>3.1032874772639993</v>
      </c>
      <c r="L76" s="50">
        <v>50.258400000000009</v>
      </c>
      <c r="M76" s="50">
        <v>25.403049783677737</v>
      </c>
      <c r="N76" s="50">
        <v>47.433233146742275</v>
      </c>
      <c r="O76" s="50">
        <v>69.727145078001399</v>
      </c>
      <c r="P76" s="50">
        <v>92.023522611943662</v>
      </c>
      <c r="Q76" s="50">
        <v>95.29633260818828</v>
      </c>
    </row>
    <row r="77" spans="1:17" ht="12" customHeight="1" x14ac:dyDescent="0.25">
      <c r="A77" s="51" t="s">
        <v>41</v>
      </c>
      <c r="B77" s="50">
        <v>0</v>
      </c>
      <c r="C77" s="50">
        <v>0</v>
      </c>
      <c r="D77" s="50">
        <v>0</v>
      </c>
      <c r="E77" s="50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54.346318199612078</v>
      </c>
      <c r="C87" s="26">
        <f t="shared" si="34"/>
        <v>54.523888153960471</v>
      </c>
      <c r="D87" s="26">
        <f t="shared" si="34"/>
        <v>61.488623867399973</v>
      </c>
      <c r="E87" s="26">
        <f t="shared" si="34"/>
        <v>70.791106796027464</v>
      </c>
      <c r="F87" s="26">
        <f t="shared" si="34"/>
        <v>73.830891587399961</v>
      </c>
      <c r="G87" s="26">
        <f t="shared" si="34"/>
        <v>25.733895493989394</v>
      </c>
      <c r="H87" s="26">
        <f t="shared" si="34"/>
        <v>24.625487898890203</v>
      </c>
      <c r="I87" s="26">
        <f t="shared" si="34"/>
        <v>24.613358026487518</v>
      </c>
      <c r="J87" s="26">
        <f t="shared" si="34"/>
        <v>22.237672654613775</v>
      </c>
      <c r="K87" s="26">
        <f t="shared" si="34"/>
        <v>18.66080849947036</v>
      </c>
      <c r="L87" s="26">
        <f t="shared" si="34"/>
        <v>70.576599999999999</v>
      </c>
      <c r="M87" s="26">
        <f t="shared" si="34"/>
        <v>45.725343055640096</v>
      </c>
      <c r="N87" s="26">
        <f t="shared" si="34"/>
        <v>67.751433146742286</v>
      </c>
      <c r="O87" s="26">
        <f t="shared" si="34"/>
        <v>92.944622252123267</v>
      </c>
      <c r="P87" s="26">
        <f t="shared" si="34"/>
        <v>115.24282106139569</v>
      </c>
      <c r="Q87" s="26">
        <f t="shared" si="34"/>
        <v>118.52104297545131</v>
      </c>
    </row>
    <row r="88" spans="1:17" ht="12" customHeight="1" x14ac:dyDescent="0.25">
      <c r="A88" s="25" t="s">
        <v>48</v>
      </c>
      <c r="B88" s="24">
        <f t="shared" ref="B88:Q88" si="35">SUM(B89:B92)</f>
        <v>54.346318199612078</v>
      </c>
      <c r="C88" s="24">
        <f t="shared" si="35"/>
        <v>54.523888153960471</v>
      </c>
      <c r="D88" s="24">
        <f t="shared" si="35"/>
        <v>61.488623867399973</v>
      </c>
      <c r="E88" s="24">
        <f t="shared" si="35"/>
        <v>70.791106796027464</v>
      </c>
      <c r="F88" s="24">
        <f t="shared" si="35"/>
        <v>73.830891587399961</v>
      </c>
      <c r="G88" s="24">
        <f t="shared" si="35"/>
        <v>25.733895493989394</v>
      </c>
      <c r="H88" s="24">
        <f t="shared" si="35"/>
        <v>24.625487898890203</v>
      </c>
      <c r="I88" s="24">
        <f t="shared" si="35"/>
        <v>24.613358026487518</v>
      </c>
      <c r="J88" s="24">
        <f t="shared" si="35"/>
        <v>22.237672654613775</v>
      </c>
      <c r="K88" s="24">
        <f t="shared" si="35"/>
        <v>18.66080849947036</v>
      </c>
      <c r="L88" s="24">
        <f t="shared" si="35"/>
        <v>70.576599999999999</v>
      </c>
      <c r="M88" s="24">
        <f t="shared" si="35"/>
        <v>45.725343055640096</v>
      </c>
      <c r="N88" s="24">
        <f t="shared" si="35"/>
        <v>67.751433146742286</v>
      </c>
      <c r="O88" s="24">
        <f t="shared" si="35"/>
        <v>92.944622252123267</v>
      </c>
      <c r="P88" s="24">
        <f t="shared" si="35"/>
        <v>115.24282106139569</v>
      </c>
      <c r="Q88" s="24">
        <f t="shared" si="35"/>
        <v>118.52104297545131</v>
      </c>
    </row>
    <row r="89" spans="1:17" ht="12" customHeight="1" x14ac:dyDescent="0.25">
      <c r="A89" s="23" t="s">
        <v>44</v>
      </c>
      <c r="B89" s="22">
        <v>46.985944629958425</v>
      </c>
      <c r="C89" s="22">
        <v>47.223105927612387</v>
      </c>
      <c r="D89" s="22">
        <v>53.250301538073181</v>
      </c>
      <c r="E89" s="22">
        <v>63.185477001638944</v>
      </c>
      <c r="F89" s="22">
        <v>66.649017638349264</v>
      </c>
      <c r="G89" s="22">
        <v>17.244432070957892</v>
      </c>
      <c r="H89" s="22">
        <v>12.522021549189915</v>
      </c>
      <c r="I89" s="22">
        <v>12.05682513266051</v>
      </c>
      <c r="J89" s="22">
        <v>6.2265810444803629</v>
      </c>
      <c r="K89" s="22">
        <v>4.2905785726427279</v>
      </c>
      <c r="L89" s="22">
        <v>57.533539607879014</v>
      </c>
      <c r="M89" s="22">
        <v>31.140422630020257</v>
      </c>
      <c r="N89" s="22">
        <v>54.336642705911594</v>
      </c>
      <c r="O89" s="22">
        <v>76.188170732458516</v>
      </c>
      <c r="P89" s="22">
        <v>98.748126878835208</v>
      </c>
      <c r="Q89" s="22">
        <v>102.28324082858799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3.6099785634699937</v>
      </c>
      <c r="C91" s="22">
        <v>3.643837925768068</v>
      </c>
      <c r="D91" s="22">
        <v>3.6366704111748986</v>
      </c>
      <c r="E91" s="22">
        <v>3.1470321329929996</v>
      </c>
      <c r="F91" s="22">
        <v>2.9411176373552577</v>
      </c>
      <c r="G91" s="22">
        <v>3.5213066669059847</v>
      </c>
      <c r="H91" s="22">
        <v>5.9677941031716895</v>
      </c>
      <c r="I91" s="22">
        <v>6.2374186491209329</v>
      </c>
      <c r="J91" s="22">
        <v>6.1747551160954117</v>
      </c>
      <c r="K91" s="22">
        <v>3.9767729604622803</v>
      </c>
      <c r="L91" s="22">
        <v>2.5362206784578549</v>
      </c>
      <c r="M91" s="22">
        <v>2.3564191481941537</v>
      </c>
      <c r="N91" s="22">
        <v>1.717249500325198</v>
      </c>
      <c r="O91" s="22">
        <v>1.2773001886277218</v>
      </c>
      <c r="P91" s="22">
        <v>1.0129928187886319</v>
      </c>
      <c r="Q91" s="22">
        <v>0.74852206505299279</v>
      </c>
    </row>
    <row r="92" spans="1:17" ht="12" customHeight="1" x14ac:dyDescent="0.25">
      <c r="A92" s="21" t="s">
        <v>46</v>
      </c>
      <c r="B92" s="20">
        <v>3.7503950061836591</v>
      </c>
      <c r="C92" s="20">
        <v>3.6569443005800188</v>
      </c>
      <c r="D92" s="20">
        <v>4.6016519181518953</v>
      </c>
      <c r="E92" s="20">
        <v>4.4585976613955109</v>
      </c>
      <c r="F92" s="20">
        <v>4.2407563116954341</v>
      </c>
      <c r="G92" s="20">
        <v>4.9681567561255155</v>
      </c>
      <c r="H92" s="20">
        <v>6.1356722465285953</v>
      </c>
      <c r="I92" s="20">
        <v>6.3191142447060766</v>
      </c>
      <c r="J92" s="20">
        <v>9.8363364940380027</v>
      </c>
      <c r="K92" s="20">
        <v>10.393456966365351</v>
      </c>
      <c r="L92" s="20">
        <v>10.506839713663135</v>
      </c>
      <c r="M92" s="20">
        <v>12.228501277425686</v>
      </c>
      <c r="N92" s="20">
        <v>11.697540940505499</v>
      </c>
      <c r="O92" s="20">
        <v>15.479151331037027</v>
      </c>
      <c r="P92" s="20">
        <v>15.481701363771847</v>
      </c>
      <c r="Q92" s="20">
        <v>15.489280081810318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0.8645653686673076</v>
      </c>
      <c r="C97" s="45">
        <f t="shared" si="38"/>
        <v>0.86609938370989459</v>
      </c>
      <c r="D97" s="45">
        <f t="shared" si="38"/>
        <v>0.86601875580932319</v>
      </c>
      <c r="E97" s="45">
        <f t="shared" si="38"/>
        <v>0.89256235509492954</v>
      </c>
      <c r="F97" s="45">
        <f t="shared" si="38"/>
        <v>0.90272535256398878</v>
      </c>
      <c r="G97" s="45">
        <f t="shared" si="38"/>
        <v>0.67010577838810426</v>
      </c>
      <c r="H97" s="45">
        <f t="shared" si="38"/>
        <v>0.50849841435037091</v>
      </c>
      <c r="I97" s="45">
        <f t="shared" si="38"/>
        <v>0.48984885035538955</v>
      </c>
      <c r="J97" s="45">
        <f t="shared" si="38"/>
        <v>0.28000147053106744</v>
      </c>
      <c r="K97" s="45">
        <f t="shared" si="38"/>
        <v>0.22992458085428105</v>
      </c>
      <c r="L97" s="45">
        <f t="shared" si="38"/>
        <v>0.81519284873285214</v>
      </c>
      <c r="M97" s="45">
        <f t="shared" si="38"/>
        <v>0.68103201745534359</v>
      </c>
      <c r="N97" s="45">
        <f t="shared" si="38"/>
        <v>0.80199990143712963</v>
      </c>
      <c r="O97" s="45">
        <f t="shared" si="38"/>
        <v>0.81971574994182128</v>
      </c>
      <c r="P97" s="45">
        <f t="shared" si="38"/>
        <v>0.85687009368008338</v>
      </c>
      <c r="Q97" s="45">
        <f t="shared" si="38"/>
        <v>0.86299646257562401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6.64254485503631E-2</v>
      </c>
      <c r="C99" s="44">
        <f t="shared" si="40"/>
        <v>6.6830118855039672E-2</v>
      </c>
      <c r="D99" s="44">
        <f t="shared" si="40"/>
        <v>5.9143792500826936E-2</v>
      </c>
      <c r="E99" s="44">
        <f t="shared" si="40"/>
        <v>4.4455190424704583E-2</v>
      </c>
      <c r="F99" s="44">
        <f t="shared" si="40"/>
        <v>3.9835867807089996E-2</v>
      </c>
      <c r="G99" s="44">
        <f t="shared" si="40"/>
        <v>0.13683535272490899</v>
      </c>
      <c r="H99" s="44">
        <f t="shared" si="40"/>
        <v>0.2423421670943072</v>
      </c>
      <c r="I99" s="44">
        <f t="shared" si="40"/>
        <v>0.25341599640360213</v>
      </c>
      <c r="J99" s="44">
        <f t="shared" si="40"/>
        <v>0.27767092411148975</v>
      </c>
      <c r="K99" s="44">
        <f t="shared" si="40"/>
        <v>0.21310828845251539</v>
      </c>
      <c r="L99" s="44">
        <f t="shared" si="40"/>
        <v>3.5935716348731092E-2</v>
      </c>
      <c r="M99" s="44">
        <f t="shared" si="40"/>
        <v>5.1534203807433128E-2</v>
      </c>
      <c r="N99" s="44">
        <f t="shared" si="40"/>
        <v>2.5346319931060662E-2</v>
      </c>
      <c r="O99" s="44">
        <f t="shared" si="40"/>
        <v>1.3742593790557285E-2</v>
      </c>
      <c r="P99" s="44">
        <f t="shared" si="40"/>
        <v>8.7900730775148182E-3</v>
      </c>
      <c r="Q99" s="44">
        <f t="shared" si="40"/>
        <v>6.3155204026345817E-3</v>
      </c>
    </row>
    <row r="100" spans="1:17" ht="12" customHeight="1" x14ac:dyDescent="0.25">
      <c r="A100" s="23" t="s">
        <v>46</v>
      </c>
      <c r="B100" s="43">
        <f t="shared" ref="B100:Q100" si="41">IF(B92=0,0,B92/B$87)</f>
        <v>6.9009182782329301E-2</v>
      </c>
      <c r="C100" s="43">
        <f t="shared" si="41"/>
        <v>6.7070497435065768E-2</v>
      </c>
      <c r="D100" s="43">
        <f t="shared" si="41"/>
        <v>7.4837451689849871E-2</v>
      </c>
      <c r="E100" s="43">
        <f t="shared" si="41"/>
        <v>6.2982454480365754E-2</v>
      </c>
      <c r="F100" s="43">
        <f t="shared" si="41"/>
        <v>5.743877962892114E-2</v>
      </c>
      <c r="G100" s="43">
        <f t="shared" si="41"/>
        <v>0.19305886888698667</v>
      </c>
      <c r="H100" s="43">
        <f t="shared" si="41"/>
        <v>0.24915941855532178</v>
      </c>
      <c r="I100" s="43">
        <f t="shared" si="41"/>
        <v>0.25673515324100837</v>
      </c>
      <c r="J100" s="43">
        <f t="shared" si="41"/>
        <v>0.44232760535744298</v>
      </c>
      <c r="K100" s="43">
        <f t="shared" si="41"/>
        <v>0.55696713069320347</v>
      </c>
      <c r="L100" s="43">
        <f t="shared" si="41"/>
        <v>0.14887143491841681</v>
      </c>
      <c r="M100" s="43">
        <f t="shared" si="41"/>
        <v>0.26743377873722335</v>
      </c>
      <c r="N100" s="43">
        <f t="shared" si="41"/>
        <v>0.17265377863180975</v>
      </c>
      <c r="O100" s="43">
        <f t="shared" si="41"/>
        <v>0.16654165626762138</v>
      </c>
      <c r="P100" s="43">
        <f t="shared" si="41"/>
        <v>0.13433983324240181</v>
      </c>
      <c r="Q100" s="43">
        <f t="shared" si="41"/>
        <v>0.13068801702174135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106468.07919591578</v>
      </c>
      <c r="C105" s="26">
        <f t="shared" ref="C105:Q105" si="43">SUM(C106,C111)</f>
        <v>107609.27541950769</v>
      </c>
      <c r="D105" s="26">
        <f t="shared" si="43"/>
        <v>113145.51601134714</v>
      </c>
      <c r="E105" s="26">
        <f t="shared" si="43"/>
        <v>122491.55030341701</v>
      </c>
      <c r="F105" s="26">
        <f t="shared" si="43"/>
        <v>123574.71525348409</v>
      </c>
      <c r="G105" s="26">
        <f t="shared" si="43"/>
        <v>111365.20190585066</v>
      </c>
      <c r="H105" s="26">
        <f t="shared" si="43"/>
        <v>96575.595492176129</v>
      </c>
      <c r="I105" s="26">
        <f t="shared" si="43"/>
        <v>93261.398241205316</v>
      </c>
      <c r="J105" s="26">
        <f t="shared" si="43"/>
        <v>85188.288421102887</v>
      </c>
      <c r="K105" s="26">
        <f t="shared" si="43"/>
        <v>80051.512972775978</v>
      </c>
      <c r="L105" s="26">
        <f t="shared" si="43"/>
        <v>119648.59615476655</v>
      </c>
      <c r="M105" s="26">
        <f t="shared" si="43"/>
        <v>111290.01975316528</v>
      </c>
      <c r="N105" s="26">
        <f t="shared" si="43"/>
        <v>121609.42301785732</v>
      </c>
      <c r="O105" s="26">
        <f t="shared" si="43"/>
        <v>128753.76251012748</v>
      </c>
      <c r="P105" s="26">
        <f t="shared" si="43"/>
        <v>137411.27246151745</v>
      </c>
      <c r="Q105" s="26">
        <f t="shared" si="43"/>
        <v>139900.83494832655</v>
      </c>
    </row>
    <row r="106" spans="1:17" ht="12" customHeight="1" x14ac:dyDescent="0.25">
      <c r="A106" s="25" t="s">
        <v>48</v>
      </c>
      <c r="B106" s="24">
        <f>SUM(B107:B110)</f>
        <v>75835.452878412354</v>
      </c>
      <c r="C106" s="24">
        <f t="shared" ref="C106:Q106" si="44">SUM(C107:C110)</f>
        <v>76685.487751386507</v>
      </c>
      <c r="D106" s="24">
        <f t="shared" si="44"/>
        <v>81767.298982551627</v>
      </c>
      <c r="E106" s="24">
        <f t="shared" si="44"/>
        <v>90666.787770577968</v>
      </c>
      <c r="F106" s="24">
        <f t="shared" si="44"/>
        <v>91316.348321703801</v>
      </c>
      <c r="G106" s="24">
        <f t="shared" si="44"/>
        <v>78955.933661360788</v>
      </c>
      <c r="H106" s="24">
        <f t="shared" si="44"/>
        <v>63912.713777565383</v>
      </c>
      <c r="I106" s="24">
        <f t="shared" si="44"/>
        <v>60564.307907063092</v>
      </c>
      <c r="J106" s="24">
        <f t="shared" si="44"/>
        <v>52907.669521817428</v>
      </c>
      <c r="K106" s="24">
        <f t="shared" si="44"/>
        <v>47513.230403947346</v>
      </c>
      <c r="L106" s="24">
        <f t="shared" si="44"/>
        <v>87055.529045915595</v>
      </c>
      <c r="M106" s="24">
        <f t="shared" si="44"/>
        <v>78885.300284027704</v>
      </c>
      <c r="N106" s="24">
        <f t="shared" si="44"/>
        <v>89665.568300571686</v>
      </c>
      <c r="O106" s="24">
        <f t="shared" si="44"/>
        <v>97001.63192334726</v>
      </c>
      <c r="P106" s="24">
        <f t="shared" si="44"/>
        <v>105998.10772903911</v>
      </c>
      <c r="Q106" s="24">
        <f t="shared" si="44"/>
        <v>108863.07789998481</v>
      </c>
    </row>
    <row r="107" spans="1:17" ht="12" customHeight="1" x14ac:dyDescent="0.25">
      <c r="A107" s="23" t="s">
        <v>44</v>
      </c>
      <c r="B107" s="22">
        <v>33109.091176486116</v>
      </c>
      <c r="C107" s="22">
        <v>33872.898779534647</v>
      </c>
      <c r="D107" s="22">
        <v>38492.804879017618</v>
      </c>
      <c r="E107" s="22">
        <v>47177.175359480127</v>
      </c>
      <c r="F107" s="22">
        <v>47659.159893843331</v>
      </c>
      <c r="G107" s="22">
        <v>35009.888069317167</v>
      </c>
      <c r="H107" s="22">
        <v>19683.578774865975</v>
      </c>
      <c r="I107" s="22">
        <v>16430.481246127125</v>
      </c>
      <c r="J107" s="22">
        <v>8606.5575705407646</v>
      </c>
      <c r="K107" s="22">
        <v>3578.3768873986792</v>
      </c>
      <c r="L107" s="22">
        <v>42781.043179145316</v>
      </c>
      <c r="M107" s="22">
        <v>34859.31911668698</v>
      </c>
      <c r="N107" s="22">
        <v>48320.778092482746</v>
      </c>
      <c r="O107" s="22">
        <v>55664.970238989954</v>
      </c>
      <c r="P107" s="22">
        <v>65225.278919574594</v>
      </c>
      <c r="Q107" s="22">
        <v>68828.851657174251</v>
      </c>
    </row>
    <row r="108" spans="1:17" ht="12" customHeight="1" x14ac:dyDescent="0.25">
      <c r="A108" s="23" t="s">
        <v>43</v>
      </c>
      <c r="B108" s="22">
        <v>15508.691864571852</v>
      </c>
      <c r="C108" s="22">
        <v>15825.103667270108</v>
      </c>
      <c r="D108" s="22">
        <v>16115.626389873603</v>
      </c>
      <c r="E108" s="22">
        <v>16177.290568914115</v>
      </c>
      <c r="F108" s="22">
        <v>16330.207068436082</v>
      </c>
      <c r="G108" s="22">
        <v>16539.081754198542</v>
      </c>
      <c r="H108" s="22">
        <v>16728.872736888225</v>
      </c>
      <c r="I108" s="22">
        <v>16774.112791927113</v>
      </c>
      <c r="J108" s="22">
        <v>16865.341226063265</v>
      </c>
      <c r="K108" s="22">
        <v>16815.89974793022</v>
      </c>
      <c r="L108" s="22">
        <v>16810.689469666748</v>
      </c>
      <c r="M108" s="22">
        <v>16546.324142712987</v>
      </c>
      <c r="N108" s="22">
        <v>16335.879782295371</v>
      </c>
      <c r="O108" s="22">
        <v>16016.069568528326</v>
      </c>
      <c r="P108" s="22">
        <v>15552.046712183361</v>
      </c>
      <c r="Q108" s="22">
        <v>14913.114152087808</v>
      </c>
    </row>
    <row r="109" spans="1:17" ht="12" customHeight="1" x14ac:dyDescent="0.25">
      <c r="A109" s="23" t="s">
        <v>47</v>
      </c>
      <c r="B109" s="22">
        <v>15030.86985822852</v>
      </c>
      <c r="C109" s="22">
        <v>14825.887106101794</v>
      </c>
      <c r="D109" s="22">
        <v>14819.384214535348</v>
      </c>
      <c r="E109" s="22">
        <v>14781.074718160437</v>
      </c>
      <c r="F109" s="22">
        <v>14750.809513479278</v>
      </c>
      <c r="G109" s="22">
        <v>14760.036990004675</v>
      </c>
      <c r="H109" s="22">
        <v>14924.019431588358</v>
      </c>
      <c r="I109" s="22">
        <v>14709.844974974223</v>
      </c>
      <c r="J109" s="22">
        <v>14677.037339063694</v>
      </c>
      <c r="K109" s="22">
        <v>14399.641878157876</v>
      </c>
      <c r="L109" s="22">
        <v>14688.78251237426</v>
      </c>
      <c r="M109" s="22">
        <v>14676.731875725833</v>
      </c>
      <c r="N109" s="22">
        <v>12218.899088280761</v>
      </c>
      <c r="O109" s="22">
        <v>12369.026693447891</v>
      </c>
      <c r="P109" s="22">
        <v>12369.717886649478</v>
      </c>
      <c r="Q109" s="22">
        <v>12388.168506563816</v>
      </c>
    </row>
    <row r="110" spans="1:17" ht="12" customHeight="1" x14ac:dyDescent="0.25">
      <c r="A110" s="21" t="s">
        <v>46</v>
      </c>
      <c r="B110" s="20">
        <v>12186.799979125857</v>
      </c>
      <c r="C110" s="20">
        <v>12161.59819847996</v>
      </c>
      <c r="D110" s="20">
        <v>12339.483499125072</v>
      </c>
      <c r="E110" s="20">
        <v>12531.247124023281</v>
      </c>
      <c r="F110" s="20">
        <v>12576.171845945102</v>
      </c>
      <c r="G110" s="20">
        <v>12646.926847840399</v>
      </c>
      <c r="H110" s="20">
        <v>12576.242834222823</v>
      </c>
      <c r="I110" s="20">
        <v>12649.868894034635</v>
      </c>
      <c r="J110" s="20">
        <v>12758.733386149701</v>
      </c>
      <c r="K110" s="20">
        <v>12719.311890460574</v>
      </c>
      <c r="L110" s="20">
        <v>12775.013884729266</v>
      </c>
      <c r="M110" s="20">
        <v>12802.925148901906</v>
      </c>
      <c r="N110" s="20">
        <v>12790.011337512809</v>
      </c>
      <c r="O110" s="20">
        <v>12951.565422381094</v>
      </c>
      <c r="P110" s="20">
        <v>12851.064210631681</v>
      </c>
      <c r="Q110" s="20">
        <v>12732.943584158922</v>
      </c>
    </row>
    <row r="111" spans="1:17" ht="12" customHeight="1" x14ac:dyDescent="0.25">
      <c r="A111" s="19" t="s">
        <v>45</v>
      </c>
      <c r="B111" s="18">
        <v>30632.626317503426</v>
      </c>
      <c r="C111" s="18">
        <v>30923.787668121178</v>
      </c>
      <c r="D111" s="18">
        <v>31378.217028795512</v>
      </c>
      <c r="E111" s="18">
        <v>31824.762532839042</v>
      </c>
      <c r="F111" s="18">
        <v>32258.366931780285</v>
      </c>
      <c r="G111" s="18">
        <v>32409.268244489867</v>
      </c>
      <c r="H111" s="18">
        <v>32662.88171461075</v>
      </c>
      <c r="I111" s="18">
        <v>32697.090334142231</v>
      </c>
      <c r="J111" s="18">
        <v>32280.618899285466</v>
      </c>
      <c r="K111" s="18">
        <v>32538.282568828628</v>
      </c>
      <c r="L111" s="18">
        <v>32593.067108850952</v>
      </c>
      <c r="M111" s="18">
        <v>32404.719469137577</v>
      </c>
      <c r="N111" s="18">
        <v>31943.854717285631</v>
      </c>
      <c r="O111" s="18">
        <v>31752.130586780208</v>
      </c>
      <c r="P111" s="18">
        <v>31413.164732478341</v>
      </c>
      <c r="Q111" s="18">
        <v>31037.757048341737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60916.945246547504</v>
      </c>
      <c r="C113" s="31">
        <f t="shared" ref="C113:Q113" si="46">SUM(C114:C117)</f>
        <v>62627.361169217067</v>
      </c>
      <c r="D113" s="31">
        <f t="shared" si="46"/>
        <v>67004.056188188144</v>
      </c>
      <c r="E113" s="31">
        <f t="shared" si="46"/>
        <v>73830.707239979602</v>
      </c>
      <c r="F113" s="31">
        <f t="shared" si="46"/>
        <v>75281.545847590547</v>
      </c>
      <c r="G113" s="31">
        <f t="shared" si="46"/>
        <v>66782.637191519883</v>
      </c>
      <c r="H113" s="31">
        <f t="shared" si="46"/>
        <v>57531.244202280985</v>
      </c>
      <c r="I113" s="31">
        <f t="shared" si="46"/>
        <v>56134.591779522918</v>
      </c>
      <c r="J113" s="31">
        <f t="shared" si="46"/>
        <v>51578.315920832705</v>
      </c>
      <c r="K113" s="31">
        <f t="shared" si="46"/>
        <v>48771.335026852219</v>
      </c>
      <c r="L113" s="31">
        <f t="shared" si="46"/>
        <v>78064.043492717756</v>
      </c>
      <c r="M113" s="31">
        <f t="shared" si="46"/>
        <v>73005.379984322703</v>
      </c>
      <c r="N113" s="31">
        <f t="shared" si="46"/>
        <v>82702.834202627346</v>
      </c>
      <c r="O113" s="31">
        <f t="shared" si="46"/>
        <v>88787.403567200396</v>
      </c>
      <c r="P113" s="31">
        <f t="shared" si="46"/>
        <v>96894.775945887712</v>
      </c>
      <c r="Q113" s="31">
        <f t="shared" si="46"/>
        <v>100983.83635634204</v>
      </c>
    </row>
    <row r="114" spans="1:17" ht="12" customHeight="1" x14ac:dyDescent="0.25">
      <c r="A114" s="23" t="s">
        <v>44</v>
      </c>
      <c r="B114" s="22">
        <v>22889.914155121318</v>
      </c>
      <c r="C114" s="22">
        <v>23375.495512834448</v>
      </c>
      <c r="D114" s="22">
        <v>26597.309576504824</v>
      </c>
      <c r="E114" s="22">
        <v>32576.031222651869</v>
      </c>
      <c r="F114" s="22">
        <v>33136.105200530896</v>
      </c>
      <c r="G114" s="22">
        <v>23584.160994538473</v>
      </c>
      <c r="H114" s="22">
        <v>13489.052833615307</v>
      </c>
      <c r="I114" s="22">
        <v>11362.416008685703</v>
      </c>
      <c r="J114" s="22">
        <v>5967.4306677979403</v>
      </c>
      <c r="K114" s="22">
        <v>2552.103651349385</v>
      </c>
      <c r="L114" s="22">
        <v>30752.785588181749</v>
      </c>
      <c r="M114" s="22">
        <v>25014.76271453721</v>
      </c>
      <c r="N114" s="22">
        <v>35155.111400570189</v>
      </c>
      <c r="O114" s="22">
        <v>40767.183485100511</v>
      </c>
      <c r="P114" s="22">
        <v>48353.608907388123</v>
      </c>
      <c r="Q114" s="22">
        <v>51270.899226223577</v>
      </c>
    </row>
    <row r="115" spans="1:17" ht="12" customHeight="1" x14ac:dyDescent="0.25">
      <c r="A115" s="23" t="s">
        <v>43</v>
      </c>
      <c r="B115" s="30">
        <v>23406.328302521059</v>
      </c>
      <c r="C115" s="30">
        <v>24552.005701155264</v>
      </c>
      <c r="D115" s="30">
        <v>25552.138205913936</v>
      </c>
      <c r="E115" s="30">
        <v>26107.052610180883</v>
      </c>
      <c r="F115" s="30">
        <v>26819.318437786977</v>
      </c>
      <c r="G115" s="30">
        <v>27742.604131859684</v>
      </c>
      <c r="H115" s="30">
        <v>28625.633527562717</v>
      </c>
      <c r="I115" s="30">
        <v>29271.318250669367</v>
      </c>
      <c r="J115" s="30">
        <v>30111.092666649321</v>
      </c>
      <c r="K115" s="30">
        <v>30609.835546611532</v>
      </c>
      <c r="L115" s="30">
        <v>31232.946792367846</v>
      </c>
      <c r="M115" s="30">
        <v>31862.356097567266</v>
      </c>
      <c r="N115" s="30">
        <v>32653.497559366806</v>
      </c>
      <c r="O115" s="30">
        <v>33048.84736859081</v>
      </c>
      <c r="P115" s="30">
        <v>33444.932088073081</v>
      </c>
      <c r="Q115" s="30">
        <v>34513.218154280883</v>
      </c>
    </row>
    <row r="116" spans="1:17" ht="12" customHeight="1" x14ac:dyDescent="0.25">
      <c r="A116" s="23" t="s">
        <v>47</v>
      </c>
      <c r="B116" s="22">
        <v>7872.8441905462087</v>
      </c>
      <c r="C116" s="22">
        <v>7870.9230541297675</v>
      </c>
      <c r="D116" s="22">
        <v>7953.7129834964189</v>
      </c>
      <c r="E116" s="22">
        <v>8053.5085757826864</v>
      </c>
      <c r="F116" s="22">
        <v>8122.2393944853848</v>
      </c>
      <c r="G116" s="22">
        <v>8191.0650771575783</v>
      </c>
      <c r="H116" s="22">
        <v>8223.2425483318129</v>
      </c>
      <c r="I116" s="22">
        <v>8183.6030085530874</v>
      </c>
      <c r="J116" s="22">
        <v>8307.3341443704448</v>
      </c>
      <c r="K116" s="22">
        <v>8420.999574782847</v>
      </c>
      <c r="L116" s="22">
        <v>8781.0771816465276</v>
      </c>
      <c r="M116" s="22">
        <v>8868.520768106473</v>
      </c>
      <c r="N116" s="22">
        <v>7478.254644667235</v>
      </c>
      <c r="O116" s="22">
        <v>7672.7730764411444</v>
      </c>
      <c r="P116" s="22">
        <v>7772.7901321019335</v>
      </c>
      <c r="Q116" s="22">
        <v>7881.0911182254658</v>
      </c>
    </row>
    <row r="117" spans="1:17" ht="12" customHeight="1" x14ac:dyDescent="0.25">
      <c r="A117" s="29" t="s">
        <v>46</v>
      </c>
      <c r="B117" s="18">
        <v>6747.8585983589182</v>
      </c>
      <c r="C117" s="18">
        <v>6828.9369010975843</v>
      </c>
      <c r="D117" s="18">
        <v>6900.8954222729653</v>
      </c>
      <c r="E117" s="18">
        <v>7094.1148313641597</v>
      </c>
      <c r="F117" s="18">
        <v>7203.8828147872846</v>
      </c>
      <c r="G117" s="18">
        <v>7264.8069879641507</v>
      </c>
      <c r="H117" s="18">
        <v>7193.3152927711399</v>
      </c>
      <c r="I117" s="18">
        <v>7317.2545116147612</v>
      </c>
      <c r="J117" s="18">
        <v>7192.4584420150004</v>
      </c>
      <c r="K117" s="18">
        <v>7188.3962541084629</v>
      </c>
      <c r="L117" s="18">
        <v>7297.2339305216246</v>
      </c>
      <c r="M117" s="18">
        <v>7259.7404041117516</v>
      </c>
      <c r="N117" s="18">
        <v>7415.970598023102</v>
      </c>
      <c r="O117" s="18">
        <v>7298.5996370679331</v>
      </c>
      <c r="P117" s="18">
        <v>7323.444818324584</v>
      </c>
      <c r="Q117" s="18">
        <v>7318.6278576121185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8024.2201457325364</v>
      </c>
      <c r="C119" s="26">
        <f t="shared" ref="C119:Q119" si="47">SUM(C120,C125)</f>
        <v>7684.0071320895513</v>
      </c>
      <c r="D119" s="26">
        <f t="shared" si="47"/>
        <v>8463.8804162114611</v>
      </c>
      <c r="E119" s="26">
        <f t="shared" si="47"/>
        <v>9612.6563423163188</v>
      </c>
      <c r="F119" s="26">
        <f t="shared" si="47"/>
        <v>9952.6023189951338</v>
      </c>
      <c r="G119" s="26">
        <f t="shared" si="47"/>
        <v>3332.4497272917065</v>
      </c>
      <c r="H119" s="26">
        <f t="shared" si="47"/>
        <v>3094.0717276903442</v>
      </c>
      <c r="I119" s="26">
        <f t="shared" si="47"/>
        <v>2990.9660931895419</v>
      </c>
      <c r="J119" s="26">
        <f t="shared" si="47"/>
        <v>2539.8357092832994</v>
      </c>
      <c r="K119" s="26">
        <f t="shared" si="47"/>
        <v>2112.9607902717671</v>
      </c>
      <c r="L119" s="26">
        <f t="shared" si="47"/>
        <v>7878.7239839205804</v>
      </c>
      <c r="M119" s="26">
        <f t="shared" si="47"/>
        <v>4981.8369398981467</v>
      </c>
      <c r="N119" s="26">
        <f t="shared" si="47"/>
        <v>7074.6800184904696</v>
      </c>
      <c r="O119" s="26">
        <f t="shared" si="47"/>
        <v>9467.9844899997333</v>
      </c>
      <c r="P119" s="26">
        <f t="shared" si="47"/>
        <v>11353.420950746591</v>
      </c>
      <c r="Q119" s="26">
        <f t="shared" si="47"/>
        <v>11316.449262241269</v>
      </c>
    </row>
    <row r="120" spans="1:17" ht="12" customHeight="1" x14ac:dyDescent="0.25">
      <c r="A120" s="25" t="s">
        <v>48</v>
      </c>
      <c r="B120" s="24">
        <f>SUM(B121:B124)</f>
        <v>8024.2201457325364</v>
      </c>
      <c r="C120" s="24">
        <f t="shared" ref="C120:Q120" si="48">SUM(C121:C124)</f>
        <v>7684.0071320895513</v>
      </c>
      <c r="D120" s="24">
        <f t="shared" si="48"/>
        <v>8463.8804162114611</v>
      </c>
      <c r="E120" s="24">
        <f t="shared" si="48"/>
        <v>9612.6563423163188</v>
      </c>
      <c r="F120" s="24">
        <f t="shared" si="48"/>
        <v>9952.6023189951338</v>
      </c>
      <c r="G120" s="24">
        <f t="shared" si="48"/>
        <v>3332.4497272917065</v>
      </c>
      <c r="H120" s="24">
        <f t="shared" si="48"/>
        <v>3094.0717276903442</v>
      </c>
      <c r="I120" s="24">
        <f t="shared" si="48"/>
        <v>2990.9660931895419</v>
      </c>
      <c r="J120" s="24">
        <f t="shared" si="48"/>
        <v>2539.8357092832994</v>
      </c>
      <c r="K120" s="24">
        <f t="shared" si="48"/>
        <v>2112.9607902717671</v>
      </c>
      <c r="L120" s="24">
        <f t="shared" si="48"/>
        <v>7878.7239839205804</v>
      </c>
      <c r="M120" s="24">
        <f t="shared" si="48"/>
        <v>4981.8369398981467</v>
      </c>
      <c r="N120" s="24">
        <f t="shared" si="48"/>
        <v>7074.6800184904696</v>
      </c>
      <c r="O120" s="24">
        <f t="shared" si="48"/>
        <v>9467.9844899997333</v>
      </c>
      <c r="P120" s="24">
        <f t="shared" si="48"/>
        <v>11353.420950746591</v>
      </c>
      <c r="Q120" s="24">
        <f t="shared" si="48"/>
        <v>11316.449262241269</v>
      </c>
    </row>
    <row r="121" spans="1:17" ht="12" customHeight="1" x14ac:dyDescent="0.25">
      <c r="A121" s="23" t="s">
        <v>44</v>
      </c>
      <c r="B121" s="22">
        <v>6937.4628485628873</v>
      </c>
      <c r="C121" s="22">
        <v>6655.1138415251944</v>
      </c>
      <c r="D121" s="22">
        <v>7329.8791873663458</v>
      </c>
      <c r="E121" s="22">
        <v>8579.8951836160668</v>
      </c>
      <c r="F121" s="22">
        <v>8984.4664373440555</v>
      </c>
      <c r="G121" s="22">
        <v>2233.0938184460347</v>
      </c>
      <c r="H121" s="22">
        <v>1573.330567416853</v>
      </c>
      <c r="I121" s="22">
        <v>1465.1213022008478</v>
      </c>
      <c r="J121" s="22">
        <v>711.1577335066404</v>
      </c>
      <c r="K121" s="22">
        <v>485.82162406476652</v>
      </c>
      <c r="L121" s="22">
        <v>6422.6794488320638</v>
      </c>
      <c r="M121" s="22">
        <v>3392.7904618123903</v>
      </c>
      <c r="N121" s="22">
        <v>5673.8926775285872</v>
      </c>
      <c r="O121" s="22">
        <v>7761.0560066576645</v>
      </c>
      <c r="P121" s="22">
        <v>9728.4068736556528</v>
      </c>
      <c r="Q121" s="22">
        <v>9766.0556822307462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533.01242244714376</v>
      </c>
      <c r="C123" s="22">
        <v>513.52310992051719</v>
      </c>
      <c r="D123" s="22">
        <v>500.58598708822331</v>
      </c>
      <c r="E123" s="22">
        <v>427.33246818491625</v>
      </c>
      <c r="F123" s="22">
        <v>396.47055031602753</v>
      </c>
      <c r="G123" s="22">
        <v>455.99693387198744</v>
      </c>
      <c r="H123" s="22">
        <v>749.82404763370539</v>
      </c>
      <c r="I123" s="22">
        <v>757.95865271501691</v>
      </c>
      <c r="J123" s="22">
        <v>705.2385284880545</v>
      </c>
      <c r="K123" s="22">
        <v>450.28945758209068</v>
      </c>
      <c r="L123" s="22">
        <v>283.12759027611457</v>
      </c>
      <c r="M123" s="22">
        <v>256.73500019611004</v>
      </c>
      <c r="N123" s="22">
        <v>179.31710315854156</v>
      </c>
      <c r="O123" s="22">
        <v>130.11466486136305</v>
      </c>
      <c r="P123" s="22">
        <v>99.797399836850303</v>
      </c>
      <c r="Q123" s="22">
        <v>71.469266201063803</v>
      </c>
    </row>
    <row r="124" spans="1:17" ht="12" customHeight="1" x14ac:dyDescent="0.25">
      <c r="A124" s="21" t="s">
        <v>46</v>
      </c>
      <c r="B124" s="20">
        <v>553.74487472250564</v>
      </c>
      <c r="C124" s="20">
        <v>515.37018064383938</v>
      </c>
      <c r="D124" s="20">
        <v>633.41524175689165</v>
      </c>
      <c r="E124" s="20">
        <v>605.42869051533694</v>
      </c>
      <c r="F124" s="20">
        <v>571.66533133505106</v>
      </c>
      <c r="G124" s="20">
        <v>643.35897497368421</v>
      </c>
      <c r="H124" s="20">
        <v>770.91711263978618</v>
      </c>
      <c r="I124" s="20">
        <v>767.88613827367715</v>
      </c>
      <c r="J124" s="20">
        <v>1123.4394472886042</v>
      </c>
      <c r="K124" s="20">
        <v>1176.8497086249099</v>
      </c>
      <c r="L124" s="20">
        <v>1172.9169448124023</v>
      </c>
      <c r="M124" s="20">
        <v>1332.3114778896468</v>
      </c>
      <c r="N124" s="20">
        <v>1221.470237803341</v>
      </c>
      <c r="O124" s="20">
        <v>1576.8138184807062</v>
      </c>
      <c r="P124" s="20">
        <v>1525.2166772540879</v>
      </c>
      <c r="Q124" s="20">
        <v>1478.9243138094591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0.80327792522339359</v>
      </c>
      <c r="C127" s="39">
        <f t="shared" si="49"/>
        <v>0.81667813566309011</v>
      </c>
      <c r="D127" s="39">
        <f t="shared" si="49"/>
        <v>0.81944808036873251</v>
      </c>
      <c r="E127" s="39">
        <f t="shared" si="49"/>
        <v>0.81430818335375288</v>
      </c>
      <c r="F127" s="39">
        <f t="shared" si="49"/>
        <v>0.82440381411635855</v>
      </c>
      <c r="G127" s="39">
        <f t="shared" si="49"/>
        <v>0.84582163866174087</v>
      </c>
      <c r="H127" s="39">
        <f t="shared" si="49"/>
        <v>0.90015336232641052</v>
      </c>
      <c r="I127" s="39">
        <f t="shared" si="49"/>
        <v>0.92685929583579751</v>
      </c>
      <c r="J127" s="39">
        <f t="shared" si="49"/>
        <v>0.97487408511848095</v>
      </c>
      <c r="K127" s="39">
        <f t="shared" si="49"/>
        <v>1.0264790377797666</v>
      </c>
      <c r="L127" s="39">
        <f t="shared" si="49"/>
        <v>0.89671551420409534</v>
      </c>
      <c r="M127" s="39">
        <f t="shared" si="49"/>
        <v>0.92546240835067806</v>
      </c>
      <c r="N127" s="39">
        <f t="shared" si="49"/>
        <v>0.92234773916109836</v>
      </c>
      <c r="O127" s="39">
        <f t="shared" si="49"/>
        <v>0.91531865811661883</v>
      </c>
      <c r="P127" s="39">
        <f t="shared" si="49"/>
        <v>0.9141179783471034</v>
      </c>
      <c r="Q127" s="39">
        <f t="shared" si="49"/>
        <v>0.92762246212731903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0.69134830772333622</v>
      </c>
      <c r="C128" s="38">
        <f t="shared" si="50"/>
        <v>0.69009433367295603</v>
      </c>
      <c r="D128" s="38">
        <f t="shared" si="50"/>
        <v>0.69096834226811532</v>
      </c>
      <c r="E128" s="38">
        <f t="shared" si="50"/>
        <v>0.69050406206877335</v>
      </c>
      <c r="F128" s="38">
        <f t="shared" si="50"/>
        <v>0.69527254098349012</v>
      </c>
      <c r="G128" s="38">
        <f t="shared" si="50"/>
        <v>0.67364285620803643</v>
      </c>
      <c r="H128" s="38">
        <f t="shared" si="50"/>
        <v>0.68529473160843712</v>
      </c>
      <c r="I128" s="38">
        <f t="shared" si="50"/>
        <v>0.69154493033269915</v>
      </c>
      <c r="J128" s="38">
        <f t="shared" si="50"/>
        <v>0.69335859533708977</v>
      </c>
      <c r="K128" s="38">
        <f t="shared" si="50"/>
        <v>0.71320146861462963</v>
      </c>
      <c r="L128" s="38">
        <f t="shared" si="50"/>
        <v>0.71884141439479809</v>
      </c>
      <c r="M128" s="38">
        <f t="shared" si="50"/>
        <v>0.71759183335748999</v>
      </c>
      <c r="N128" s="38">
        <f t="shared" si="50"/>
        <v>0.72753611982997568</v>
      </c>
      <c r="O128" s="38">
        <f t="shared" si="50"/>
        <v>0.73236693220300253</v>
      </c>
      <c r="P128" s="38">
        <f t="shared" si="50"/>
        <v>0.74133234396759085</v>
      </c>
      <c r="Q128" s="38">
        <f t="shared" si="50"/>
        <v>0.74490417886958094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1.5092393676342628</v>
      </c>
      <c r="C129" s="37">
        <f t="shared" si="51"/>
        <v>1.5514593911908685</v>
      </c>
      <c r="D129" s="37">
        <f t="shared" si="51"/>
        <v>1.585550420923747</v>
      </c>
      <c r="E129" s="37">
        <f t="shared" si="51"/>
        <v>1.6138087214893422</v>
      </c>
      <c r="F129" s="37">
        <f t="shared" si="51"/>
        <v>1.6423134333443219</v>
      </c>
      <c r="G129" s="37">
        <f t="shared" si="51"/>
        <v>1.6773968799578043</v>
      </c>
      <c r="H129" s="37">
        <f t="shared" si="51"/>
        <v>1.7111513715112066</v>
      </c>
      <c r="I129" s="37">
        <f t="shared" si="51"/>
        <v>1.7450292968553778</v>
      </c>
      <c r="J129" s="37">
        <f t="shared" si="51"/>
        <v>1.7853829497452689</v>
      </c>
      <c r="K129" s="37">
        <f t="shared" si="51"/>
        <v>1.8202912722751654</v>
      </c>
      <c r="L129" s="37">
        <f t="shared" si="51"/>
        <v>1.8579218210368265</v>
      </c>
      <c r="M129" s="37">
        <f t="shared" si="51"/>
        <v>1.9256455888783897</v>
      </c>
      <c r="N129" s="37">
        <f t="shared" si="51"/>
        <v>1.9988820923349517</v>
      </c>
      <c r="O129" s="37">
        <f t="shared" si="51"/>
        <v>2.0634805079475926</v>
      </c>
      <c r="P129" s="37">
        <f t="shared" si="51"/>
        <v>2.1505164372913415</v>
      </c>
      <c r="Q129" s="37">
        <f t="shared" si="51"/>
        <v>2.3142864597096304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0.52377834847903282</v>
      </c>
      <c r="C130" s="37">
        <f t="shared" si="52"/>
        <v>0.5308905293694286</v>
      </c>
      <c r="D130" s="37">
        <f t="shared" si="52"/>
        <v>0.53671008648896157</v>
      </c>
      <c r="E130" s="37">
        <f t="shared" si="52"/>
        <v>0.5448527072180972</v>
      </c>
      <c r="F130" s="37">
        <f t="shared" si="52"/>
        <v>0.55063007810271625</v>
      </c>
      <c r="G130" s="37">
        <f t="shared" si="52"/>
        <v>0.55494881772345639</v>
      </c>
      <c r="H130" s="37">
        <f t="shared" si="52"/>
        <v>0.55100722603767183</v>
      </c>
      <c r="I130" s="37">
        <f t="shared" si="52"/>
        <v>0.55633509547352844</v>
      </c>
      <c r="J130" s="37">
        <f t="shared" si="52"/>
        <v>0.5660089262197382</v>
      </c>
      <c r="K130" s="37">
        <f t="shared" si="52"/>
        <v>0.58480618101733883</v>
      </c>
      <c r="L130" s="37">
        <f t="shared" si="52"/>
        <v>0.59780837344749926</v>
      </c>
      <c r="M130" s="37">
        <f t="shared" si="52"/>
        <v>0.60425719044267023</v>
      </c>
      <c r="N130" s="37">
        <f t="shared" si="52"/>
        <v>0.61202360299707248</v>
      </c>
      <c r="O130" s="37">
        <f t="shared" si="52"/>
        <v>0.62032149065581355</v>
      </c>
      <c r="P130" s="37">
        <f t="shared" si="52"/>
        <v>0.62837246599544794</v>
      </c>
      <c r="Q130" s="37">
        <f t="shared" si="52"/>
        <v>0.6361788761631475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0.55370225243025062</v>
      </c>
      <c r="C131" s="36">
        <f t="shared" si="53"/>
        <v>0.56151640513424561</v>
      </c>
      <c r="D131" s="36">
        <f t="shared" si="53"/>
        <v>0.55925318290366621</v>
      </c>
      <c r="E131" s="36">
        <f t="shared" si="53"/>
        <v>0.56611403168039387</v>
      </c>
      <c r="F131" s="36">
        <f t="shared" si="53"/>
        <v>0.57282000461134053</v>
      </c>
      <c r="G131" s="36">
        <f t="shared" si="53"/>
        <v>0.57443259341732456</v>
      </c>
      <c r="H131" s="36">
        <f t="shared" si="53"/>
        <v>0.57197649469653122</v>
      </c>
      <c r="I131" s="36">
        <f t="shared" si="53"/>
        <v>0.57844508689456831</v>
      </c>
      <c r="J131" s="36">
        <f t="shared" si="53"/>
        <v>0.56372824984514569</v>
      </c>
      <c r="K131" s="36">
        <f t="shared" si="53"/>
        <v>0.56515606473175073</v>
      </c>
      <c r="L131" s="36">
        <f t="shared" si="53"/>
        <v>0.57121142852489915</v>
      </c>
      <c r="M131" s="36">
        <f t="shared" si="53"/>
        <v>0.56703763551522535</v>
      </c>
      <c r="N131" s="36">
        <f t="shared" si="53"/>
        <v>0.57982517781452081</v>
      </c>
      <c r="O131" s="36">
        <f t="shared" si="53"/>
        <v>0.56353030688132166</v>
      </c>
      <c r="P131" s="36">
        <f t="shared" si="53"/>
        <v>0.56987068917342276</v>
      </c>
      <c r="Q131" s="36">
        <f t="shared" si="53"/>
        <v>0.57477894323801426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236.5957315464795</v>
      </c>
      <c r="C135" s="26">
        <f t="shared" si="54"/>
        <v>239.13172315446153</v>
      </c>
      <c r="D135" s="26">
        <f t="shared" si="54"/>
        <v>251.43448002521586</v>
      </c>
      <c r="E135" s="26">
        <f t="shared" si="54"/>
        <v>272.20344511870451</v>
      </c>
      <c r="F135" s="26">
        <f t="shared" si="54"/>
        <v>274.61047834107575</v>
      </c>
      <c r="G135" s="26">
        <f t="shared" si="54"/>
        <v>247.47822645744591</v>
      </c>
      <c r="H135" s="26">
        <f t="shared" si="54"/>
        <v>214.61243442705808</v>
      </c>
      <c r="I135" s="26">
        <f t="shared" si="54"/>
        <v>207.24755164712295</v>
      </c>
      <c r="J135" s="26">
        <f t="shared" si="54"/>
        <v>189.30730760245089</v>
      </c>
      <c r="K135" s="26">
        <f t="shared" si="54"/>
        <v>177.89225105061325</v>
      </c>
      <c r="L135" s="26">
        <f t="shared" si="54"/>
        <v>265.88576923281448</v>
      </c>
      <c r="M135" s="26">
        <f t="shared" si="54"/>
        <v>247.31115500703393</v>
      </c>
      <c r="N135" s="26">
        <f t="shared" si="54"/>
        <v>270.24316226190513</v>
      </c>
      <c r="O135" s="26">
        <f t="shared" si="54"/>
        <v>286.11947224472772</v>
      </c>
      <c r="P135" s="26">
        <f t="shared" si="54"/>
        <v>305.35838324781656</v>
      </c>
      <c r="Q135" s="26">
        <f t="shared" si="54"/>
        <v>310.89074432961456</v>
      </c>
    </row>
    <row r="136" spans="1:17" ht="12" customHeight="1" x14ac:dyDescent="0.25">
      <c r="A136" s="25" t="s">
        <v>48</v>
      </c>
      <c r="B136" s="24">
        <f t="shared" ref="B136:Q136" si="55">IF(B106=0,0,B106/B$26)</f>
        <v>168.52322861869413</v>
      </c>
      <c r="C136" s="24">
        <f t="shared" si="55"/>
        <v>170.41219500308114</v>
      </c>
      <c r="D136" s="24">
        <f t="shared" si="55"/>
        <v>181.70510885011473</v>
      </c>
      <c r="E136" s="24">
        <f t="shared" si="55"/>
        <v>201.4817506012844</v>
      </c>
      <c r="F136" s="24">
        <f t="shared" si="55"/>
        <v>202.9252184926751</v>
      </c>
      <c r="G136" s="24">
        <f t="shared" si="55"/>
        <v>175.45763035857954</v>
      </c>
      <c r="H136" s="24">
        <f t="shared" si="55"/>
        <v>142.0282528390342</v>
      </c>
      <c r="I136" s="24">
        <f t="shared" si="55"/>
        <v>134.58735090458467</v>
      </c>
      <c r="J136" s="24">
        <f t="shared" si="55"/>
        <v>117.57259893737208</v>
      </c>
      <c r="K136" s="24">
        <f t="shared" si="55"/>
        <v>105.58495645321631</v>
      </c>
      <c r="L136" s="24">
        <f t="shared" si="55"/>
        <v>193.45673121314573</v>
      </c>
      <c r="M136" s="24">
        <f t="shared" si="55"/>
        <v>175.30066729783931</v>
      </c>
      <c r="N136" s="24">
        <f t="shared" si="55"/>
        <v>199.25681844571486</v>
      </c>
      <c r="O136" s="24">
        <f t="shared" si="55"/>
        <v>215.5591820518828</v>
      </c>
      <c r="P136" s="24">
        <f t="shared" si="55"/>
        <v>235.55135050897582</v>
      </c>
      <c r="Q136" s="24">
        <f t="shared" si="55"/>
        <v>241.91795088885513</v>
      </c>
    </row>
    <row r="137" spans="1:17" ht="12" customHeight="1" x14ac:dyDescent="0.25">
      <c r="A137" s="23" t="s">
        <v>44</v>
      </c>
      <c r="B137" s="22">
        <f t="shared" ref="B137:Q137" si="56">IF(B107=0,0,B107/B$26)</f>
        <v>73.575758169969149</v>
      </c>
      <c r="C137" s="22">
        <f t="shared" si="56"/>
        <v>75.273108398965888</v>
      </c>
      <c r="D137" s="22">
        <f t="shared" si="56"/>
        <v>85.539566397816927</v>
      </c>
      <c r="E137" s="22">
        <f t="shared" si="56"/>
        <v>104.8381674655114</v>
      </c>
      <c r="F137" s="22">
        <f t="shared" si="56"/>
        <v>105.90924420854074</v>
      </c>
      <c r="G137" s="22">
        <f t="shared" si="56"/>
        <v>77.799751265149254</v>
      </c>
      <c r="H137" s="22">
        <f t="shared" si="56"/>
        <v>43.74128616636883</v>
      </c>
      <c r="I137" s="22">
        <f t="shared" si="56"/>
        <v>36.512180546949168</v>
      </c>
      <c r="J137" s="22">
        <f t="shared" si="56"/>
        <v>19.125683490090591</v>
      </c>
      <c r="K137" s="22">
        <f t="shared" si="56"/>
        <v>7.9519486386637306</v>
      </c>
      <c r="L137" s="22">
        <f t="shared" si="56"/>
        <v>95.06898484254512</v>
      </c>
      <c r="M137" s="22">
        <f t="shared" si="56"/>
        <v>77.465153592637719</v>
      </c>
      <c r="N137" s="22">
        <f t="shared" si="56"/>
        <v>107.37950687218388</v>
      </c>
      <c r="O137" s="22">
        <f t="shared" si="56"/>
        <v>123.69993386442212</v>
      </c>
      <c r="P137" s="22">
        <f t="shared" si="56"/>
        <v>144.94506426572133</v>
      </c>
      <c r="Q137" s="22">
        <f t="shared" si="56"/>
        <v>152.95300368260945</v>
      </c>
    </row>
    <row r="138" spans="1:17" ht="12" customHeight="1" x14ac:dyDescent="0.25">
      <c r="A138" s="23" t="s">
        <v>43</v>
      </c>
      <c r="B138" s="22">
        <f t="shared" ref="B138:Q138" si="57">IF(B108=0,0,B108/B$26)</f>
        <v>34.463759699048559</v>
      </c>
      <c r="C138" s="22">
        <f t="shared" si="57"/>
        <v>35.166897038378018</v>
      </c>
      <c r="D138" s="22">
        <f t="shared" si="57"/>
        <v>35.812503088608004</v>
      </c>
      <c r="E138" s="22">
        <f t="shared" si="57"/>
        <v>35.949534597586926</v>
      </c>
      <c r="F138" s="22">
        <f t="shared" si="57"/>
        <v>36.289349040969071</v>
      </c>
      <c r="G138" s="22">
        <f t="shared" si="57"/>
        <v>36.753515009330094</v>
      </c>
      <c r="H138" s="22">
        <f t="shared" si="57"/>
        <v>37.175272748640502</v>
      </c>
      <c r="I138" s="22">
        <f t="shared" si="57"/>
        <v>37.275806204282475</v>
      </c>
      <c r="J138" s="22">
        <f t="shared" si="57"/>
        <v>37.478536057918369</v>
      </c>
      <c r="K138" s="22">
        <f t="shared" si="57"/>
        <v>37.368666106511597</v>
      </c>
      <c r="L138" s="22">
        <f t="shared" si="57"/>
        <v>37.357087710370543</v>
      </c>
      <c r="M138" s="22">
        <f t="shared" si="57"/>
        <v>36.769609206028854</v>
      </c>
      <c r="N138" s="22">
        <f t="shared" si="57"/>
        <v>36.301955071767495</v>
      </c>
      <c r="O138" s="22">
        <f t="shared" si="57"/>
        <v>35.591265707840726</v>
      </c>
      <c r="P138" s="22">
        <f t="shared" si="57"/>
        <v>34.560103804851913</v>
      </c>
      <c r="Q138" s="22">
        <f t="shared" si="57"/>
        <v>33.14025367130624</v>
      </c>
    </row>
    <row r="139" spans="1:17" ht="12" customHeight="1" x14ac:dyDescent="0.25">
      <c r="A139" s="23" t="s">
        <v>47</v>
      </c>
      <c r="B139" s="22">
        <f t="shared" ref="B139:Q139" si="58">IF(B109=0,0,B109/B$26)</f>
        <v>33.401933018285597</v>
      </c>
      <c r="C139" s="22">
        <f t="shared" si="58"/>
        <v>32.946415791337323</v>
      </c>
      <c r="D139" s="22">
        <f t="shared" si="58"/>
        <v>32.93196492118966</v>
      </c>
      <c r="E139" s="22">
        <f t="shared" si="58"/>
        <v>32.846832707023196</v>
      </c>
      <c r="F139" s="22">
        <f t="shared" si="58"/>
        <v>32.779576696620616</v>
      </c>
      <c r="G139" s="22">
        <f t="shared" si="58"/>
        <v>32.800082200010387</v>
      </c>
      <c r="H139" s="22">
        <f t="shared" si="58"/>
        <v>33.16448762575191</v>
      </c>
      <c r="I139" s="22">
        <f t="shared" si="58"/>
        <v>32.688544388831609</v>
      </c>
      <c r="J139" s="22">
        <f t="shared" si="58"/>
        <v>32.615638531252657</v>
      </c>
      <c r="K139" s="22">
        <f t="shared" si="58"/>
        <v>31.999204173684166</v>
      </c>
      <c r="L139" s="22">
        <f t="shared" si="58"/>
        <v>32.64173891638724</v>
      </c>
      <c r="M139" s="22">
        <f t="shared" si="58"/>
        <v>32.614959723835177</v>
      </c>
      <c r="N139" s="22">
        <f t="shared" si="58"/>
        <v>27.153109085068358</v>
      </c>
      <c r="O139" s="22">
        <f t="shared" si="58"/>
        <v>27.486725985439758</v>
      </c>
      <c r="P139" s="22">
        <f t="shared" si="58"/>
        <v>27.488261970332172</v>
      </c>
      <c r="Q139" s="22">
        <f t="shared" si="58"/>
        <v>27.529263347919592</v>
      </c>
    </row>
    <row r="140" spans="1:17" ht="12" customHeight="1" x14ac:dyDescent="0.25">
      <c r="A140" s="21" t="s">
        <v>46</v>
      </c>
      <c r="B140" s="20">
        <f t="shared" ref="B140:Q140" si="59">IF(B110=0,0,B110/B$26)</f>
        <v>27.081777731390794</v>
      </c>
      <c r="C140" s="20">
        <f t="shared" si="59"/>
        <v>27.025773774399912</v>
      </c>
      <c r="D140" s="20">
        <f t="shared" si="59"/>
        <v>27.42107444250016</v>
      </c>
      <c r="E140" s="20">
        <f t="shared" si="59"/>
        <v>27.847215831162849</v>
      </c>
      <c r="F140" s="20">
        <f t="shared" si="59"/>
        <v>27.947048546544671</v>
      </c>
      <c r="G140" s="20">
        <f t="shared" si="59"/>
        <v>28.104281884089776</v>
      </c>
      <c r="H140" s="20">
        <f t="shared" si="59"/>
        <v>27.947206298272942</v>
      </c>
      <c r="I140" s="20">
        <f t="shared" si="59"/>
        <v>28.110819764521413</v>
      </c>
      <c r="J140" s="20">
        <f t="shared" si="59"/>
        <v>28.352740858110451</v>
      </c>
      <c r="K140" s="20">
        <f t="shared" si="59"/>
        <v>28.265137534356828</v>
      </c>
      <c r="L140" s="20">
        <f t="shared" si="59"/>
        <v>28.388919743842806</v>
      </c>
      <c r="M140" s="20">
        <f t="shared" si="59"/>
        <v>28.450944775337565</v>
      </c>
      <c r="N140" s="20">
        <f t="shared" si="59"/>
        <v>28.422247416695132</v>
      </c>
      <c r="O140" s="20">
        <f t="shared" si="59"/>
        <v>28.781256494180209</v>
      </c>
      <c r="P140" s="20">
        <f t="shared" si="59"/>
        <v>28.557920468070403</v>
      </c>
      <c r="Q140" s="20">
        <f t="shared" si="59"/>
        <v>28.295430187019825</v>
      </c>
    </row>
    <row r="141" spans="1:17" ht="12" customHeight="1" x14ac:dyDescent="0.25">
      <c r="A141" s="19" t="s">
        <v>45</v>
      </c>
      <c r="B141" s="18">
        <f t="shared" ref="B141:Q141" si="60">IF(B111=0,0,B111/B$26)</f>
        <v>68.072502927785393</v>
      </c>
      <c r="C141" s="18">
        <f t="shared" si="60"/>
        <v>68.719528151380402</v>
      </c>
      <c r="D141" s="18">
        <f t="shared" si="60"/>
        <v>69.729371175101136</v>
      </c>
      <c r="E141" s="18">
        <f t="shared" si="60"/>
        <v>70.721694517420104</v>
      </c>
      <c r="F141" s="18">
        <f t="shared" si="60"/>
        <v>71.685259848400634</v>
      </c>
      <c r="G141" s="18">
        <f t="shared" si="60"/>
        <v>72.020596098866378</v>
      </c>
      <c r="H141" s="18">
        <f t="shared" si="60"/>
        <v>72.584181588023895</v>
      </c>
      <c r="I141" s="18">
        <f t="shared" si="60"/>
        <v>72.660200742538294</v>
      </c>
      <c r="J141" s="18">
        <f t="shared" si="60"/>
        <v>71.734708665078827</v>
      </c>
      <c r="K141" s="18">
        <f t="shared" si="60"/>
        <v>72.307294597396947</v>
      </c>
      <c r="L141" s="18">
        <f t="shared" si="60"/>
        <v>72.429038019668766</v>
      </c>
      <c r="M141" s="18">
        <f t="shared" si="60"/>
        <v>72.010487709194607</v>
      </c>
      <c r="N141" s="18">
        <f t="shared" si="60"/>
        <v>70.986343816190285</v>
      </c>
      <c r="O141" s="18">
        <f t="shared" si="60"/>
        <v>70.560290192844903</v>
      </c>
      <c r="P141" s="18">
        <f t="shared" si="60"/>
        <v>69.807032738840761</v>
      </c>
      <c r="Q141" s="18">
        <f t="shared" si="60"/>
        <v>68.972793440759418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135.37098943677222</v>
      </c>
      <c r="C143" s="31">
        <f t="shared" si="61"/>
        <v>139.17191370937127</v>
      </c>
      <c r="D143" s="31">
        <f t="shared" si="61"/>
        <v>148.8979026404181</v>
      </c>
      <c r="E143" s="31">
        <f t="shared" si="61"/>
        <v>164.06823831106581</v>
      </c>
      <c r="F143" s="31">
        <f t="shared" si="61"/>
        <v>167.29232410575676</v>
      </c>
      <c r="G143" s="31">
        <f t="shared" si="61"/>
        <v>148.40586042559974</v>
      </c>
      <c r="H143" s="31">
        <f t="shared" si="61"/>
        <v>127.84720933840219</v>
      </c>
      <c r="I143" s="31">
        <f t="shared" si="61"/>
        <v>124.74353728782872</v>
      </c>
      <c r="J143" s="31">
        <f t="shared" si="61"/>
        <v>114.61847982407269</v>
      </c>
      <c r="K143" s="31">
        <f t="shared" si="61"/>
        <v>108.38074450411602</v>
      </c>
      <c r="L143" s="31">
        <f t="shared" si="61"/>
        <v>173.47565220603943</v>
      </c>
      <c r="M143" s="31">
        <f t="shared" si="61"/>
        <v>162.23417774293932</v>
      </c>
      <c r="N143" s="31">
        <f t="shared" si="61"/>
        <v>183.78407600583856</v>
      </c>
      <c r="O143" s="31">
        <f t="shared" si="61"/>
        <v>197.30534126044532</v>
      </c>
      <c r="P143" s="31">
        <f t="shared" si="61"/>
        <v>215.32172432419492</v>
      </c>
      <c r="Q143" s="31">
        <f t="shared" si="61"/>
        <v>224.40852523631565</v>
      </c>
    </row>
    <row r="144" spans="1:17" ht="12" customHeight="1" x14ac:dyDescent="0.25">
      <c r="A144" s="23" t="s">
        <v>44</v>
      </c>
      <c r="B144" s="22">
        <f t="shared" ref="B144:Q144" si="62">IF(B114=0,0,B114/B$26)</f>
        <v>50.866475900269599</v>
      </c>
      <c r="C144" s="22">
        <f t="shared" si="62"/>
        <v>51.945545584076548</v>
      </c>
      <c r="D144" s="22">
        <f t="shared" si="62"/>
        <v>59.105132392232939</v>
      </c>
      <c r="E144" s="22">
        <f t="shared" si="62"/>
        <v>72.391180494781935</v>
      </c>
      <c r="F144" s="22">
        <f t="shared" si="62"/>
        <v>73.635789334513106</v>
      </c>
      <c r="G144" s="22">
        <f t="shared" si="62"/>
        <v>52.409246654529944</v>
      </c>
      <c r="H144" s="22">
        <f t="shared" si="62"/>
        <v>29.975672963589574</v>
      </c>
      <c r="I144" s="22">
        <f t="shared" si="62"/>
        <v>25.249813352634899</v>
      </c>
      <c r="J144" s="22">
        <f t="shared" si="62"/>
        <v>13.260957039550981</v>
      </c>
      <c r="K144" s="22">
        <f t="shared" si="62"/>
        <v>5.6713414474430772</v>
      </c>
      <c r="L144" s="22">
        <f t="shared" si="62"/>
        <v>68.339523529292762</v>
      </c>
      <c r="M144" s="22">
        <f t="shared" si="62"/>
        <v>55.588361587860462</v>
      </c>
      <c r="N144" s="22">
        <f t="shared" si="62"/>
        <v>78.122469779044863</v>
      </c>
      <c r="O144" s="22">
        <f t="shared" si="62"/>
        <v>90.593741078001131</v>
      </c>
      <c r="P144" s="22">
        <f t="shared" si="62"/>
        <v>107.45246423864027</v>
      </c>
      <c r="Q144" s="22">
        <f t="shared" si="62"/>
        <v>113.93533161383017</v>
      </c>
    </row>
    <row r="145" spans="1:17" ht="12" customHeight="1" x14ac:dyDescent="0.25">
      <c r="A145" s="23" t="s">
        <v>43</v>
      </c>
      <c r="B145" s="30">
        <f t="shared" ref="B145:Q145" si="63">IF(B115=0,0,B115/B$26)</f>
        <v>52.014062894491239</v>
      </c>
      <c r="C145" s="30">
        <f t="shared" si="63"/>
        <v>54.56001266923392</v>
      </c>
      <c r="D145" s="30">
        <f t="shared" si="63"/>
        <v>56.782529346475414</v>
      </c>
      <c r="E145" s="30">
        <f t="shared" si="63"/>
        <v>58.015672467068633</v>
      </c>
      <c r="F145" s="30">
        <f t="shared" si="63"/>
        <v>59.598485417304396</v>
      </c>
      <c r="G145" s="30">
        <f t="shared" si="63"/>
        <v>61.650231404132633</v>
      </c>
      <c r="H145" s="30">
        <f t="shared" si="63"/>
        <v>63.612518950139368</v>
      </c>
      <c r="I145" s="30">
        <f t="shared" si="63"/>
        <v>65.047373890376377</v>
      </c>
      <c r="J145" s="30">
        <f t="shared" si="63"/>
        <v>66.913539259220727</v>
      </c>
      <c r="K145" s="30">
        <f t="shared" si="63"/>
        <v>68.021856770247837</v>
      </c>
      <c r="L145" s="30">
        <f t="shared" si="63"/>
        <v>69.406548427484083</v>
      </c>
      <c r="M145" s="30">
        <f t="shared" si="63"/>
        <v>70.805235772371688</v>
      </c>
      <c r="N145" s="30">
        <f t="shared" si="63"/>
        <v>72.563327909704014</v>
      </c>
      <c r="O145" s="30">
        <f t="shared" si="63"/>
        <v>73.441883041312906</v>
      </c>
      <c r="P145" s="30">
        <f t="shared" si="63"/>
        <v>74.322071306829073</v>
      </c>
      <c r="Q145" s="30">
        <f t="shared" si="63"/>
        <v>76.696040342846402</v>
      </c>
    </row>
    <row r="146" spans="1:17" ht="12" customHeight="1" x14ac:dyDescent="0.25">
      <c r="A146" s="23" t="s">
        <v>47</v>
      </c>
      <c r="B146" s="22">
        <f t="shared" ref="B146:Q146" si="64">IF(B116=0,0,B116/B$26)</f>
        <v>17.495209312324906</v>
      </c>
      <c r="C146" s="22">
        <f t="shared" si="64"/>
        <v>17.490940120288371</v>
      </c>
      <c r="D146" s="22">
        <f t="shared" si="64"/>
        <v>17.674917741103155</v>
      </c>
      <c r="E146" s="22">
        <f t="shared" si="64"/>
        <v>17.896685723961529</v>
      </c>
      <c r="F146" s="22">
        <f t="shared" si="64"/>
        <v>18.049420876634187</v>
      </c>
      <c r="G146" s="22">
        <f t="shared" si="64"/>
        <v>18.202366838127951</v>
      </c>
      <c r="H146" s="22">
        <f t="shared" si="64"/>
        <v>18.273872329626251</v>
      </c>
      <c r="I146" s="22">
        <f t="shared" si="64"/>
        <v>18.185784463451309</v>
      </c>
      <c r="J146" s="22">
        <f t="shared" si="64"/>
        <v>18.460742543045434</v>
      </c>
      <c r="K146" s="22">
        <f t="shared" si="64"/>
        <v>18.713332388406325</v>
      </c>
      <c r="L146" s="22">
        <f t="shared" si="64"/>
        <v>19.513504848103391</v>
      </c>
      <c r="M146" s="22">
        <f t="shared" si="64"/>
        <v>19.707823929125492</v>
      </c>
      <c r="N146" s="22">
        <f t="shared" si="64"/>
        <v>16.618343654816076</v>
      </c>
      <c r="O146" s="22">
        <f t="shared" si="64"/>
        <v>17.050606836535877</v>
      </c>
      <c r="P146" s="22">
        <f t="shared" si="64"/>
        <v>17.272866960226519</v>
      </c>
      <c r="Q146" s="22">
        <f t="shared" si="64"/>
        <v>17.513535818278815</v>
      </c>
    </row>
    <row r="147" spans="1:17" ht="12" customHeight="1" x14ac:dyDescent="0.25">
      <c r="A147" s="29" t="s">
        <v>46</v>
      </c>
      <c r="B147" s="18">
        <f t="shared" ref="B147:Q147" si="65">IF(B117=0,0,B117/B$26)</f>
        <v>14.995241329686484</v>
      </c>
      <c r="C147" s="18">
        <f t="shared" si="65"/>
        <v>15.17541533577241</v>
      </c>
      <c r="D147" s="18">
        <f t="shared" si="65"/>
        <v>15.33532316060659</v>
      </c>
      <c r="E147" s="18">
        <f t="shared" si="65"/>
        <v>15.764699625253691</v>
      </c>
      <c r="F147" s="18">
        <f t="shared" si="65"/>
        <v>16.008628477305077</v>
      </c>
      <c r="G147" s="18">
        <f t="shared" si="65"/>
        <v>16.144015528809224</v>
      </c>
      <c r="H147" s="18">
        <f t="shared" si="65"/>
        <v>15.985145095046978</v>
      </c>
      <c r="I147" s="18">
        <f t="shared" si="65"/>
        <v>16.260565581366137</v>
      </c>
      <c r="J147" s="18">
        <f t="shared" si="65"/>
        <v>15.983240982255559</v>
      </c>
      <c r="K147" s="18">
        <f t="shared" si="65"/>
        <v>15.974213898018805</v>
      </c>
      <c r="L147" s="18">
        <f t="shared" si="65"/>
        <v>16.216075401159163</v>
      </c>
      <c r="M147" s="18">
        <f t="shared" si="65"/>
        <v>16.132756453581667</v>
      </c>
      <c r="N147" s="18">
        <f t="shared" si="65"/>
        <v>16.479934662273561</v>
      </c>
      <c r="O147" s="18">
        <f t="shared" si="65"/>
        <v>16.219110304595407</v>
      </c>
      <c r="P147" s="18">
        <f t="shared" si="65"/>
        <v>16.274321818499075</v>
      </c>
      <c r="Q147" s="18">
        <f t="shared" si="65"/>
        <v>16.263617461360262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17.831600323850079</v>
      </c>
      <c r="C149" s="26">
        <f t="shared" si="66"/>
        <v>17.075571404643448</v>
      </c>
      <c r="D149" s="26">
        <f t="shared" si="66"/>
        <v>18.808623147136579</v>
      </c>
      <c r="E149" s="26">
        <f t="shared" si="66"/>
        <v>21.361458538480711</v>
      </c>
      <c r="F149" s="26">
        <f t="shared" si="66"/>
        <v>22.11689404221141</v>
      </c>
      <c r="G149" s="26">
        <f t="shared" si="66"/>
        <v>7.4054438384260148</v>
      </c>
      <c r="H149" s="26">
        <f t="shared" si="66"/>
        <v>6.8757149504229869</v>
      </c>
      <c r="I149" s="26">
        <f t="shared" si="66"/>
        <v>6.6465913181989826</v>
      </c>
      <c r="J149" s="26">
        <f t="shared" si="66"/>
        <v>5.644079353962888</v>
      </c>
      <c r="K149" s="26">
        <f t="shared" si="66"/>
        <v>4.6954684228261483</v>
      </c>
      <c r="L149" s="26">
        <f t="shared" si="66"/>
        <v>17.508275519823506</v>
      </c>
      <c r="M149" s="26">
        <f t="shared" si="66"/>
        <v>11.070748755329214</v>
      </c>
      <c r="N149" s="26">
        <f t="shared" si="66"/>
        <v>15.721511152201044</v>
      </c>
      <c r="O149" s="26">
        <f t="shared" si="66"/>
        <v>21.03996553333274</v>
      </c>
      <c r="P149" s="26">
        <f t="shared" si="66"/>
        <v>25.229824334992426</v>
      </c>
      <c r="Q149" s="26">
        <f t="shared" si="66"/>
        <v>25.147665027202819</v>
      </c>
    </row>
    <row r="150" spans="1:17" ht="12" customHeight="1" x14ac:dyDescent="0.25">
      <c r="A150" s="25" t="s">
        <v>48</v>
      </c>
      <c r="B150" s="24">
        <f t="shared" ref="B150:Q150" si="67">IF(B120=0,0,B120/B$26)</f>
        <v>17.831600323850079</v>
      </c>
      <c r="C150" s="24">
        <f t="shared" si="67"/>
        <v>17.075571404643448</v>
      </c>
      <c r="D150" s="24">
        <f t="shared" si="67"/>
        <v>18.808623147136579</v>
      </c>
      <c r="E150" s="24">
        <f t="shared" si="67"/>
        <v>21.361458538480711</v>
      </c>
      <c r="F150" s="24">
        <f t="shared" si="67"/>
        <v>22.11689404221141</v>
      </c>
      <c r="G150" s="24">
        <f t="shared" si="67"/>
        <v>7.4054438384260148</v>
      </c>
      <c r="H150" s="24">
        <f t="shared" si="67"/>
        <v>6.8757149504229869</v>
      </c>
      <c r="I150" s="24">
        <f t="shared" si="67"/>
        <v>6.6465913181989826</v>
      </c>
      <c r="J150" s="24">
        <f t="shared" si="67"/>
        <v>5.644079353962888</v>
      </c>
      <c r="K150" s="24">
        <f t="shared" si="67"/>
        <v>4.6954684228261483</v>
      </c>
      <c r="L150" s="24">
        <f t="shared" si="67"/>
        <v>17.508275519823506</v>
      </c>
      <c r="M150" s="24">
        <f t="shared" si="67"/>
        <v>11.070748755329214</v>
      </c>
      <c r="N150" s="24">
        <f t="shared" si="67"/>
        <v>15.721511152201044</v>
      </c>
      <c r="O150" s="24">
        <f t="shared" si="67"/>
        <v>21.03996553333274</v>
      </c>
      <c r="P150" s="24">
        <f t="shared" si="67"/>
        <v>25.229824334992426</v>
      </c>
      <c r="Q150" s="24">
        <f t="shared" si="67"/>
        <v>25.147665027202819</v>
      </c>
    </row>
    <row r="151" spans="1:17" ht="12" customHeight="1" x14ac:dyDescent="0.25">
      <c r="A151" s="23" t="s">
        <v>44</v>
      </c>
      <c r="B151" s="22">
        <f t="shared" ref="B151:Q151" si="68">IF(B121=0,0,B121/B$26)</f>
        <v>15.416584107917528</v>
      </c>
      <c r="C151" s="22">
        <f t="shared" si="68"/>
        <v>14.789141870055987</v>
      </c>
      <c r="D151" s="22">
        <f t="shared" si="68"/>
        <v>16.288620416369657</v>
      </c>
      <c r="E151" s="22">
        <f t="shared" si="68"/>
        <v>19.066433741369039</v>
      </c>
      <c r="F151" s="22">
        <f t="shared" si="68"/>
        <v>19.965480971875678</v>
      </c>
      <c r="G151" s="22">
        <f t="shared" si="68"/>
        <v>4.9624307076578544</v>
      </c>
      <c r="H151" s="22">
        <f t="shared" si="68"/>
        <v>3.4962901498152288</v>
      </c>
      <c r="I151" s="22">
        <f t="shared" si="68"/>
        <v>3.2558251160018843</v>
      </c>
      <c r="J151" s="22">
        <f t="shared" si="68"/>
        <v>1.5803505189036455</v>
      </c>
      <c r="K151" s="22">
        <f t="shared" si="68"/>
        <v>1.0796036090328143</v>
      </c>
      <c r="L151" s="22">
        <f t="shared" si="68"/>
        <v>14.272620997404582</v>
      </c>
      <c r="M151" s="22">
        <f t="shared" si="68"/>
        <v>7.5395343595830884</v>
      </c>
      <c r="N151" s="22">
        <f t="shared" si="68"/>
        <v>12.608650394507972</v>
      </c>
      <c r="O151" s="22">
        <f t="shared" si="68"/>
        <v>17.246791125905922</v>
      </c>
      <c r="P151" s="22">
        <f t="shared" si="68"/>
        <v>21.618681941457005</v>
      </c>
      <c r="Q151" s="22">
        <f t="shared" si="68"/>
        <v>21.702345960512769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1.1844720498825416</v>
      </c>
      <c r="C153" s="22">
        <f t="shared" si="70"/>
        <v>1.1411624664900382</v>
      </c>
      <c r="D153" s="22">
        <f t="shared" si="70"/>
        <v>1.1124133046404963</v>
      </c>
      <c r="E153" s="22">
        <f t="shared" si="70"/>
        <v>0.94962770707759181</v>
      </c>
      <c r="F153" s="22">
        <f t="shared" si="70"/>
        <v>0.88104566736895007</v>
      </c>
      <c r="G153" s="22">
        <f t="shared" si="70"/>
        <v>1.0133265197155277</v>
      </c>
      <c r="H153" s="22">
        <f t="shared" si="70"/>
        <v>1.6662756614082341</v>
      </c>
      <c r="I153" s="22">
        <f t="shared" si="70"/>
        <v>1.6843525615889268</v>
      </c>
      <c r="J153" s="22">
        <f t="shared" si="70"/>
        <v>1.5671967299734546</v>
      </c>
      <c r="K153" s="22">
        <f t="shared" si="70"/>
        <v>1.0006432390713125</v>
      </c>
      <c r="L153" s="22">
        <f t="shared" si="70"/>
        <v>0.62917242283580999</v>
      </c>
      <c r="M153" s="22">
        <f t="shared" si="70"/>
        <v>0.57052222265802222</v>
      </c>
      <c r="N153" s="22">
        <f t="shared" si="70"/>
        <v>0.3984824514634257</v>
      </c>
      <c r="O153" s="22">
        <f t="shared" si="70"/>
        <v>0.28914369969191789</v>
      </c>
      <c r="P153" s="22">
        <f t="shared" si="70"/>
        <v>0.22177199963744512</v>
      </c>
      <c r="Q153" s="22">
        <f t="shared" si="70"/>
        <v>0.15882059155791955</v>
      </c>
    </row>
    <row r="154" spans="1:17" ht="12" customHeight="1" x14ac:dyDescent="0.25">
      <c r="A154" s="21" t="s">
        <v>46</v>
      </c>
      <c r="B154" s="20">
        <f t="shared" ref="B154:Q154" si="71">IF(B124=0,0,B124/B$26)</f>
        <v>1.2305441660500125</v>
      </c>
      <c r="C154" s="20">
        <f t="shared" si="71"/>
        <v>1.1452670680974208</v>
      </c>
      <c r="D154" s="20">
        <f t="shared" si="71"/>
        <v>1.4075894261264259</v>
      </c>
      <c r="E154" s="20">
        <f t="shared" si="71"/>
        <v>1.3453970900340824</v>
      </c>
      <c r="F154" s="20">
        <f t="shared" si="71"/>
        <v>1.2703674029667802</v>
      </c>
      <c r="G154" s="20">
        <f t="shared" si="71"/>
        <v>1.4296866110526316</v>
      </c>
      <c r="H154" s="20">
        <f t="shared" si="71"/>
        <v>1.7131491391995248</v>
      </c>
      <c r="I154" s="20">
        <f t="shared" si="71"/>
        <v>1.7064136406081716</v>
      </c>
      <c r="J154" s="20">
        <f t="shared" si="71"/>
        <v>2.4965321050857874</v>
      </c>
      <c r="K154" s="20">
        <f t="shared" si="71"/>
        <v>2.6152215747220215</v>
      </c>
      <c r="L154" s="20">
        <f t="shared" si="71"/>
        <v>2.6064820995831157</v>
      </c>
      <c r="M154" s="20">
        <f t="shared" si="71"/>
        <v>2.9606921730881037</v>
      </c>
      <c r="N154" s="20">
        <f t="shared" si="71"/>
        <v>2.7143783062296465</v>
      </c>
      <c r="O154" s="20">
        <f t="shared" si="71"/>
        <v>3.5040307077349029</v>
      </c>
      <c r="P154" s="20">
        <f t="shared" si="71"/>
        <v>3.3893703938979733</v>
      </c>
      <c r="Q154" s="20">
        <f t="shared" si="71"/>
        <v>3.2864984751321313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7213.7396411779227</v>
      </c>
      <c r="C159" s="26">
        <f t="shared" si="73"/>
        <v>7472.0602810086984</v>
      </c>
      <c r="D159" s="26">
        <f t="shared" si="73"/>
        <v>7885.4811793892422</v>
      </c>
      <c r="E159" s="26">
        <f t="shared" si="73"/>
        <v>8597.7167936181904</v>
      </c>
      <c r="F159" s="26">
        <f t="shared" si="73"/>
        <v>8584.2131698464818</v>
      </c>
      <c r="G159" s="26">
        <f t="shared" si="73"/>
        <v>7934.1831066481782</v>
      </c>
      <c r="H159" s="26">
        <f t="shared" si="73"/>
        <v>6930.9108862815638</v>
      </c>
      <c r="I159" s="26">
        <f t="shared" si="73"/>
        <v>6714.5215389974646</v>
      </c>
      <c r="J159" s="26">
        <f t="shared" si="73"/>
        <v>6105.187787129872</v>
      </c>
      <c r="K159" s="26">
        <f t="shared" si="73"/>
        <v>5726.8718930184095</v>
      </c>
      <c r="L159" s="26">
        <f t="shared" si="73"/>
        <v>8478.7342345050947</v>
      </c>
      <c r="M159" s="26">
        <f t="shared" si="73"/>
        <v>7885.9372659871278</v>
      </c>
      <c r="N159" s="26">
        <f t="shared" si="73"/>
        <v>8665.2210014922912</v>
      </c>
      <c r="O159" s="26">
        <f t="shared" si="73"/>
        <v>8969.8430296036549</v>
      </c>
      <c r="P159" s="26">
        <f t="shared" si="73"/>
        <v>9278.8196744297657</v>
      </c>
      <c r="Q159" s="26">
        <f t="shared" si="73"/>
        <v>9252.5213809048855</v>
      </c>
    </row>
    <row r="160" spans="1:17" ht="12" customHeight="1" x14ac:dyDescent="0.25">
      <c r="A160" s="25" t="s">
        <v>48</v>
      </c>
      <c r="B160" s="24">
        <f t="shared" ref="B160:Q160" si="74">IF(B106=0,0,B106/B$23)</f>
        <v>5138.2275022452859</v>
      </c>
      <c r="C160" s="24">
        <f t="shared" si="74"/>
        <v>5324.8066667405465</v>
      </c>
      <c r="D160" s="24">
        <f t="shared" si="74"/>
        <v>5698.6305772094483</v>
      </c>
      <c r="E160" s="24">
        <f t="shared" si="74"/>
        <v>6363.9276497651526</v>
      </c>
      <c r="F160" s="24">
        <f t="shared" si="74"/>
        <v>6343.3607617668185</v>
      </c>
      <c r="G160" s="24">
        <f t="shared" si="74"/>
        <v>5625.1937257314121</v>
      </c>
      <c r="H160" s="24">
        <f t="shared" si="74"/>
        <v>4586.8039584452999</v>
      </c>
      <c r="I160" s="24">
        <f t="shared" si="74"/>
        <v>4360.4359103075994</v>
      </c>
      <c r="J160" s="24">
        <f t="shared" si="74"/>
        <v>3791.733157184628</v>
      </c>
      <c r="K160" s="24">
        <f t="shared" si="74"/>
        <v>3399.0885823658405</v>
      </c>
      <c r="L160" s="24">
        <f t="shared" si="74"/>
        <v>6169.071081032921</v>
      </c>
      <c r="M160" s="24">
        <f t="shared" si="74"/>
        <v>5589.7602554851364</v>
      </c>
      <c r="N160" s="24">
        <f t="shared" si="74"/>
        <v>6389.0769832430133</v>
      </c>
      <c r="O160" s="24">
        <f t="shared" si="74"/>
        <v>6757.7785301565573</v>
      </c>
      <c r="P160" s="24">
        <f t="shared" si="74"/>
        <v>7157.6174925821852</v>
      </c>
      <c r="Q160" s="24">
        <f t="shared" si="74"/>
        <v>7199.7994596155349</v>
      </c>
    </row>
    <row r="161" spans="1:17" ht="12" customHeight="1" x14ac:dyDescent="0.25">
      <c r="A161" s="23" t="s">
        <v>44</v>
      </c>
      <c r="B161" s="22">
        <f t="shared" ref="B161:Q161" si="75">IF(B107=0,0,B107/B$23)</f>
        <v>2243.3048976463006</v>
      </c>
      <c r="C161" s="22">
        <f t="shared" si="75"/>
        <v>2352.0309061323369</v>
      </c>
      <c r="D161" s="22">
        <f t="shared" si="75"/>
        <v>2682.6895056535427</v>
      </c>
      <c r="E161" s="22">
        <f t="shared" si="75"/>
        <v>3311.3793715480274</v>
      </c>
      <c r="F161" s="22">
        <f t="shared" si="75"/>
        <v>3310.6804024216799</v>
      </c>
      <c r="G161" s="22">
        <f t="shared" si="75"/>
        <v>2494.2698233515862</v>
      </c>
      <c r="H161" s="22">
        <f t="shared" si="75"/>
        <v>1412.6253088726903</v>
      </c>
      <c r="I161" s="22">
        <f t="shared" si="75"/>
        <v>1182.9419492283678</v>
      </c>
      <c r="J161" s="22">
        <f t="shared" si="75"/>
        <v>616.80603217612281</v>
      </c>
      <c r="K161" s="22">
        <f t="shared" si="75"/>
        <v>255.99648598820926</v>
      </c>
      <c r="L161" s="22">
        <f t="shared" si="75"/>
        <v>3031.620153082838</v>
      </c>
      <c r="M161" s="22">
        <f t="shared" si="75"/>
        <v>2470.1083196761742</v>
      </c>
      <c r="N161" s="22">
        <f t="shared" si="75"/>
        <v>3443.0738239251909</v>
      </c>
      <c r="O161" s="22">
        <f t="shared" si="75"/>
        <v>3877.9918781171514</v>
      </c>
      <c r="P161" s="22">
        <f t="shared" si="75"/>
        <v>4404.395581727912</v>
      </c>
      <c r="Q161" s="22">
        <f t="shared" si="75"/>
        <v>4552.0844948234753</v>
      </c>
    </row>
    <row r="162" spans="1:17" ht="12" customHeight="1" x14ac:dyDescent="0.25">
      <c r="A162" s="23" t="s">
        <v>43</v>
      </c>
      <c r="B162" s="22">
        <f t="shared" ref="B162:Q162" si="76">IF(B108=0,0,B108/B$23)</f>
        <v>1050.7906795276081</v>
      </c>
      <c r="C162" s="22">
        <f t="shared" si="76"/>
        <v>1098.8469915263281</v>
      </c>
      <c r="D162" s="22">
        <f t="shared" si="76"/>
        <v>1123.1507272340546</v>
      </c>
      <c r="E162" s="22">
        <f t="shared" si="76"/>
        <v>1135.4886312979752</v>
      </c>
      <c r="F162" s="22">
        <f t="shared" si="76"/>
        <v>1134.3904640657211</v>
      </c>
      <c r="G162" s="22">
        <f t="shared" si="76"/>
        <v>1178.3223197904626</v>
      </c>
      <c r="H162" s="22">
        <f t="shared" si="76"/>
        <v>1200.5758346756515</v>
      </c>
      <c r="I162" s="22">
        <f t="shared" si="76"/>
        <v>1207.6823183335523</v>
      </c>
      <c r="J162" s="22">
        <f t="shared" si="76"/>
        <v>1208.6881564066332</v>
      </c>
      <c r="K162" s="22">
        <f t="shared" si="76"/>
        <v>1203.0066646583882</v>
      </c>
      <c r="L162" s="22">
        <f t="shared" si="76"/>
        <v>1191.2665329372483</v>
      </c>
      <c r="M162" s="22">
        <f t="shared" si="76"/>
        <v>1172.4615959411913</v>
      </c>
      <c r="N162" s="22">
        <f t="shared" si="76"/>
        <v>1164.0052641859272</v>
      </c>
      <c r="O162" s="22">
        <f t="shared" si="76"/>
        <v>1115.7858782543221</v>
      </c>
      <c r="P162" s="22">
        <f t="shared" si="76"/>
        <v>1050.165931991284</v>
      </c>
      <c r="Q162" s="22">
        <f t="shared" si="76"/>
        <v>986.2979559702635</v>
      </c>
    </row>
    <row r="163" spans="1:17" ht="12" customHeight="1" x14ac:dyDescent="0.25">
      <c r="A163" s="23" t="s">
        <v>47</v>
      </c>
      <c r="B163" s="22">
        <f t="shared" ref="B163:Q163" si="77">IF(B109=0,0,B109/B$23)</f>
        <v>1018.4158722180543</v>
      </c>
      <c r="C163" s="22">
        <f t="shared" si="77"/>
        <v>1029.464437376369</v>
      </c>
      <c r="D163" s="22">
        <f t="shared" si="77"/>
        <v>1032.8113692294892</v>
      </c>
      <c r="E163" s="22">
        <f t="shared" si="77"/>
        <v>1037.4878431798911</v>
      </c>
      <c r="F163" s="22">
        <f t="shared" si="77"/>
        <v>1024.6763913780132</v>
      </c>
      <c r="G163" s="22">
        <f t="shared" si="77"/>
        <v>1051.5747660440861</v>
      </c>
      <c r="H163" s="22">
        <f t="shared" si="77"/>
        <v>1071.0474858407999</v>
      </c>
      <c r="I163" s="22">
        <f t="shared" si="77"/>
        <v>1059.0616566173151</v>
      </c>
      <c r="J163" s="22">
        <f t="shared" si="77"/>
        <v>1051.8590145955266</v>
      </c>
      <c r="K163" s="22">
        <f t="shared" si="77"/>
        <v>1030.1479794591505</v>
      </c>
      <c r="L163" s="22">
        <f t="shared" si="77"/>
        <v>1040.9004965655495</v>
      </c>
      <c r="M163" s="22">
        <f t="shared" si="77"/>
        <v>1039.9835232161117</v>
      </c>
      <c r="N163" s="22">
        <f t="shared" si="77"/>
        <v>870.65178312159219</v>
      </c>
      <c r="O163" s="22">
        <f t="shared" si="77"/>
        <v>861.70862665452728</v>
      </c>
      <c r="P163" s="22">
        <f t="shared" si="77"/>
        <v>835.27631785763811</v>
      </c>
      <c r="Q163" s="22">
        <f t="shared" si="77"/>
        <v>819.3074331512795</v>
      </c>
    </row>
    <row r="164" spans="1:17" ht="12" customHeight="1" x14ac:dyDescent="0.25">
      <c r="A164" s="21" t="s">
        <v>46</v>
      </c>
      <c r="B164" s="20">
        <f t="shared" ref="B164:Q164" si="78">IF(B110=0,0,B110/B$23)</f>
        <v>825.71605285332214</v>
      </c>
      <c r="C164" s="20">
        <f t="shared" si="78"/>
        <v>844.46433170551302</v>
      </c>
      <c r="D164" s="20">
        <f t="shared" si="78"/>
        <v>859.97897509236304</v>
      </c>
      <c r="E164" s="20">
        <f t="shared" si="78"/>
        <v>879.57180373925848</v>
      </c>
      <c r="F164" s="20">
        <f t="shared" si="78"/>
        <v>873.61350390140387</v>
      </c>
      <c r="G164" s="20">
        <f t="shared" si="78"/>
        <v>901.02681654527657</v>
      </c>
      <c r="H164" s="20">
        <f t="shared" si="78"/>
        <v>902.55532905615837</v>
      </c>
      <c r="I164" s="20">
        <f t="shared" si="78"/>
        <v>910.7499861283643</v>
      </c>
      <c r="J164" s="20">
        <f t="shared" si="78"/>
        <v>914.37995400634509</v>
      </c>
      <c r="K164" s="20">
        <f t="shared" si="78"/>
        <v>909.93745226009241</v>
      </c>
      <c r="L164" s="20">
        <f t="shared" si="78"/>
        <v>905.28389844728531</v>
      </c>
      <c r="M164" s="20">
        <f t="shared" si="78"/>
        <v>907.2068166516591</v>
      </c>
      <c r="N164" s="20">
        <f t="shared" si="78"/>
        <v>911.34611201030293</v>
      </c>
      <c r="O164" s="20">
        <f t="shared" si="78"/>
        <v>902.29214713055728</v>
      </c>
      <c r="P164" s="20">
        <f t="shared" si="78"/>
        <v>867.77966100535048</v>
      </c>
      <c r="Q164" s="20">
        <f t="shared" si="78"/>
        <v>842.1095756705156</v>
      </c>
    </row>
    <row r="165" spans="1:17" ht="12" customHeight="1" x14ac:dyDescent="0.25">
      <c r="A165" s="19" t="s">
        <v>45</v>
      </c>
      <c r="B165" s="18">
        <f t="shared" ref="B165:Q165" si="79">IF(B111=0,0,B111/B$23)</f>
        <v>2075.5121389326373</v>
      </c>
      <c r="C165" s="18">
        <f t="shared" si="79"/>
        <v>2147.2536142681515</v>
      </c>
      <c r="D165" s="18">
        <f t="shared" si="79"/>
        <v>2186.8506021797944</v>
      </c>
      <c r="E165" s="18">
        <f t="shared" si="79"/>
        <v>2233.7891438530382</v>
      </c>
      <c r="F165" s="18">
        <f t="shared" si="79"/>
        <v>2240.8524080796637</v>
      </c>
      <c r="G165" s="18">
        <f t="shared" si="79"/>
        <v>2308.9893809167661</v>
      </c>
      <c r="H165" s="18">
        <f t="shared" si="79"/>
        <v>2344.1069278362634</v>
      </c>
      <c r="I165" s="18">
        <f t="shared" si="79"/>
        <v>2354.0856286898666</v>
      </c>
      <c r="J165" s="18">
        <f t="shared" si="79"/>
        <v>2313.454629945245</v>
      </c>
      <c r="K165" s="18">
        <f t="shared" si="79"/>
        <v>2327.7833106525686</v>
      </c>
      <c r="L165" s="18">
        <f t="shared" si="79"/>
        <v>2309.6631534721723</v>
      </c>
      <c r="M165" s="18">
        <f t="shared" si="79"/>
        <v>2296.1770105019914</v>
      </c>
      <c r="N165" s="18">
        <f t="shared" si="79"/>
        <v>2276.1440182492784</v>
      </c>
      <c r="O165" s="18">
        <f t="shared" si="79"/>
        <v>2212.0644994470963</v>
      </c>
      <c r="P165" s="18">
        <f t="shared" si="79"/>
        <v>2121.2021818475814</v>
      </c>
      <c r="Q165" s="18">
        <f t="shared" si="79"/>
        <v>2052.7219212893506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4127.4247273293731</v>
      </c>
      <c r="C167" s="31">
        <f t="shared" si="80"/>
        <v>4348.6531813600632</v>
      </c>
      <c r="D167" s="31">
        <f t="shared" si="80"/>
        <v>4669.7318872248443</v>
      </c>
      <c r="E167" s="31">
        <f t="shared" si="80"/>
        <v>5182.1983634749795</v>
      </c>
      <c r="F167" s="31">
        <f t="shared" si="80"/>
        <v>5229.4908063166149</v>
      </c>
      <c r="G167" s="31">
        <f t="shared" si="80"/>
        <v>4757.9105748878856</v>
      </c>
      <c r="H167" s="31">
        <f t="shared" si="80"/>
        <v>4128.8270055266266</v>
      </c>
      <c r="I167" s="31">
        <f t="shared" si="80"/>
        <v>4041.5105573648257</v>
      </c>
      <c r="J167" s="31">
        <f t="shared" si="80"/>
        <v>3696.4623926237737</v>
      </c>
      <c r="K167" s="31">
        <f t="shared" si="80"/>
        <v>3489.0931773550783</v>
      </c>
      <c r="L167" s="31">
        <f t="shared" si="80"/>
        <v>5531.9017465900497</v>
      </c>
      <c r="M167" s="31">
        <f t="shared" si="80"/>
        <v>5173.1129881441757</v>
      </c>
      <c r="N167" s="31">
        <f t="shared" si="80"/>
        <v>5892.9507108204043</v>
      </c>
      <c r="O167" s="31">
        <f t="shared" si="80"/>
        <v>6185.5207760721978</v>
      </c>
      <c r="P167" s="31">
        <f t="shared" si="80"/>
        <v>6542.90683210109</v>
      </c>
      <c r="Q167" s="31">
        <f t="shared" si="80"/>
        <v>6678.6957015515036</v>
      </c>
    </row>
    <row r="168" spans="1:17" ht="12" customHeight="1" x14ac:dyDescent="0.25">
      <c r="A168" s="23" t="s">
        <v>44</v>
      </c>
      <c r="B168" s="22">
        <f t="shared" ref="B168:Q168" si="81">IF(B114=0,0,B114/B$23)</f>
        <v>1550.9050446952419</v>
      </c>
      <c r="C168" s="22">
        <f t="shared" si="81"/>
        <v>1623.1232009455939</v>
      </c>
      <c r="D168" s="22">
        <f t="shared" si="81"/>
        <v>1853.653520541498</v>
      </c>
      <c r="E168" s="22">
        <f t="shared" si="81"/>
        <v>2286.5209071046547</v>
      </c>
      <c r="F168" s="22">
        <f t="shared" si="81"/>
        <v>2301.8251757759649</v>
      </c>
      <c r="G168" s="22">
        <f t="shared" si="81"/>
        <v>1680.247047956077</v>
      </c>
      <c r="H168" s="22">
        <f t="shared" si="81"/>
        <v>968.0646819071959</v>
      </c>
      <c r="I168" s="22">
        <f t="shared" si="81"/>
        <v>818.05750786675901</v>
      </c>
      <c r="J168" s="22">
        <f t="shared" si="81"/>
        <v>427.66776406508029</v>
      </c>
      <c r="K168" s="22">
        <f t="shared" si="81"/>
        <v>182.57706976697528</v>
      </c>
      <c r="L168" s="22">
        <f t="shared" si="81"/>
        <v>2179.2541187498414</v>
      </c>
      <c r="M168" s="22">
        <f t="shared" si="81"/>
        <v>1772.5295577080151</v>
      </c>
      <c r="N168" s="22">
        <f t="shared" si="81"/>
        <v>2504.9605701466903</v>
      </c>
      <c r="O168" s="22">
        <f t="shared" si="81"/>
        <v>2840.1130148848183</v>
      </c>
      <c r="P168" s="22">
        <f t="shared" si="81"/>
        <v>3265.1209003628542</v>
      </c>
      <c r="Q168" s="22">
        <f t="shared" si="81"/>
        <v>3390.8667627614313</v>
      </c>
    </row>
    <row r="169" spans="1:17" ht="12" customHeight="1" x14ac:dyDescent="0.25">
      <c r="A169" s="23" t="s">
        <v>43</v>
      </c>
      <c r="B169" s="30">
        <f t="shared" ref="B169:Q169" si="82">IF(B115=0,0,B115/B$23)</f>
        <v>1585.8946606862244</v>
      </c>
      <c r="C169" s="30">
        <f t="shared" si="82"/>
        <v>1704.8164844853545</v>
      </c>
      <c r="D169" s="30">
        <f t="shared" si="82"/>
        <v>1780.8121083267677</v>
      </c>
      <c r="E169" s="30">
        <f t="shared" si="82"/>
        <v>1832.4614563406685</v>
      </c>
      <c r="F169" s="30">
        <f t="shared" si="82"/>
        <v>1863.0246977928327</v>
      </c>
      <c r="G169" s="30">
        <f t="shared" si="82"/>
        <v>1976.514182801164</v>
      </c>
      <c r="H169" s="30">
        <f t="shared" si="82"/>
        <v>2054.3669861084527</v>
      </c>
      <c r="I169" s="30">
        <f t="shared" si="82"/>
        <v>2107.4410267862709</v>
      </c>
      <c r="J169" s="30">
        <f t="shared" si="82"/>
        <v>2157.9712260074457</v>
      </c>
      <c r="K169" s="30">
        <f t="shared" si="82"/>
        <v>2189.8225321665209</v>
      </c>
      <c r="L169" s="30">
        <f t="shared" si="82"/>
        <v>2213.2800862149988</v>
      </c>
      <c r="M169" s="30">
        <f t="shared" si="82"/>
        <v>2257.7455003534719</v>
      </c>
      <c r="N169" s="30">
        <f t="shared" si="82"/>
        <v>2326.7092779648642</v>
      </c>
      <c r="O169" s="30">
        <f t="shared" si="82"/>
        <v>2302.4024108209796</v>
      </c>
      <c r="P169" s="30">
        <f t="shared" si="82"/>
        <v>2258.3990986306371</v>
      </c>
      <c r="Q169" s="30">
        <f t="shared" si="82"/>
        <v>2282.5760047412664</v>
      </c>
    </row>
    <row r="170" spans="1:17" ht="12" customHeight="1" x14ac:dyDescent="0.25">
      <c r="A170" s="23" t="s">
        <v>47</v>
      </c>
      <c r="B170" s="22">
        <f t="shared" ref="B170:Q170" si="83">IF(B116=0,0,B116/B$23)</f>
        <v>533.42418361520629</v>
      </c>
      <c r="C170" s="22">
        <f t="shared" si="83"/>
        <v>546.5329201257415</v>
      </c>
      <c r="D170" s="22">
        <f t="shared" si="83"/>
        <v>554.32027930594199</v>
      </c>
      <c r="E170" s="22">
        <f t="shared" si="83"/>
        <v>565.27806006242838</v>
      </c>
      <c r="F170" s="22">
        <f t="shared" si="83"/>
        <v>564.21764141448489</v>
      </c>
      <c r="G170" s="22">
        <f t="shared" si="83"/>
        <v>583.57017316398583</v>
      </c>
      <c r="H170" s="22">
        <f t="shared" si="83"/>
        <v>590.15490412776182</v>
      </c>
      <c r="I170" s="22">
        <f t="shared" si="83"/>
        <v>589.19316784654711</v>
      </c>
      <c r="J170" s="22">
        <f t="shared" si="83"/>
        <v>595.36159138576591</v>
      </c>
      <c r="K170" s="22">
        <f t="shared" si="83"/>
        <v>602.43690575023379</v>
      </c>
      <c r="L170" s="22">
        <f t="shared" si="83"/>
        <v>622.25903277254531</v>
      </c>
      <c r="M170" s="22">
        <f t="shared" si="83"/>
        <v>628.41752184523716</v>
      </c>
      <c r="N170" s="22">
        <f t="shared" si="83"/>
        <v>532.85944126190259</v>
      </c>
      <c r="O170" s="22">
        <f t="shared" si="83"/>
        <v>534.53637979731025</v>
      </c>
      <c r="P170" s="22">
        <f t="shared" si="83"/>
        <v>524.86463963980168</v>
      </c>
      <c r="Q170" s="22">
        <f t="shared" si="83"/>
        <v>521.22608205429412</v>
      </c>
    </row>
    <row r="171" spans="1:17" ht="12" customHeight="1" x14ac:dyDescent="0.25">
      <c r="A171" s="29" t="s">
        <v>46</v>
      </c>
      <c r="B171" s="18">
        <f t="shared" ref="B171:Q171" si="84">IF(B117=0,0,B117/B$23)</f>
        <v>457.2008383327003</v>
      </c>
      <c r="C171" s="18">
        <f t="shared" si="84"/>
        <v>474.18057580337279</v>
      </c>
      <c r="D171" s="18">
        <f t="shared" si="84"/>
        <v>480.94597905063677</v>
      </c>
      <c r="E171" s="18">
        <f t="shared" si="84"/>
        <v>497.93793996722775</v>
      </c>
      <c r="F171" s="18">
        <f t="shared" si="84"/>
        <v>500.42329133333158</v>
      </c>
      <c r="G171" s="18">
        <f t="shared" si="84"/>
        <v>517.57917096665926</v>
      </c>
      <c r="H171" s="18">
        <f t="shared" si="84"/>
        <v>516.24043338321576</v>
      </c>
      <c r="I171" s="18">
        <f t="shared" si="84"/>
        <v>526.81885486524857</v>
      </c>
      <c r="J171" s="18">
        <f t="shared" si="84"/>
        <v>515.46181116548166</v>
      </c>
      <c r="K171" s="18">
        <f t="shared" si="84"/>
        <v>514.25666967134919</v>
      </c>
      <c r="L171" s="18">
        <f t="shared" si="84"/>
        <v>517.10850885266359</v>
      </c>
      <c r="M171" s="18">
        <f t="shared" si="84"/>
        <v>514.4204082374514</v>
      </c>
      <c r="N171" s="18">
        <f t="shared" si="84"/>
        <v>528.42142144694617</v>
      </c>
      <c r="O171" s="18">
        <f t="shared" si="84"/>
        <v>508.46897056908961</v>
      </c>
      <c r="P171" s="18">
        <f t="shared" si="84"/>
        <v>494.52219346779827</v>
      </c>
      <c r="Q171" s="18">
        <f t="shared" si="84"/>
        <v>484.02685199451156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543.68065425782379</v>
      </c>
      <c r="C173" s="26">
        <f t="shared" si="85"/>
        <v>533.55404789079637</v>
      </c>
      <c r="D173" s="26">
        <f t="shared" si="85"/>
        <v>589.87551676323847</v>
      </c>
      <c r="E173" s="26">
        <f t="shared" si="85"/>
        <v>674.71508574177892</v>
      </c>
      <c r="F173" s="26">
        <f t="shared" si="85"/>
        <v>691.36521759902575</v>
      </c>
      <c r="G173" s="26">
        <f t="shared" si="85"/>
        <v>237.41946207204899</v>
      </c>
      <c r="H173" s="26">
        <f t="shared" si="85"/>
        <v>222.05128853823442</v>
      </c>
      <c r="I173" s="26">
        <f t="shared" si="85"/>
        <v>215.33996523611123</v>
      </c>
      <c r="J173" s="26">
        <f t="shared" si="85"/>
        <v>182.02236764028632</v>
      </c>
      <c r="K173" s="26">
        <f t="shared" si="85"/>
        <v>151.16086269315804</v>
      </c>
      <c r="L173" s="26">
        <f t="shared" si="85"/>
        <v>558.31500672415154</v>
      </c>
      <c r="M173" s="26">
        <f t="shared" si="85"/>
        <v>353.00967386427925</v>
      </c>
      <c r="N173" s="26">
        <f t="shared" si="85"/>
        <v>504.10292519897547</v>
      </c>
      <c r="O173" s="26">
        <f t="shared" si="85"/>
        <v>659.60274112641571</v>
      </c>
      <c r="P173" s="26">
        <f t="shared" si="85"/>
        <v>766.64995384111023</v>
      </c>
      <c r="Q173" s="26">
        <f t="shared" si="85"/>
        <v>748.42790461891457</v>
      </c>
    </row>
    <row r="174" spans="1:17" ht="12" customHeight="1" x14ac:dyDescent="0.25">
      <c r="A174" s="25" t="s">
        <v>48</v>
      </c>
      <c r="B174" s="24">
        <f t="shared" ref="B174:Q174" si="86">IF(B120=0,0,B120/B$23)</f>
        <v>543.68065425782379</v>
      </c>
      <c r="C174" s="24">
        <f t="shared" si="86"/>
        <v>533.55404789079637</v>
      </c>
      <c r="D174" s="24">
        <f t="shared" si="86"/>
        <v>589.87551676323847</v>
      </c>
      <c r="E174" s="24">
        <f t="shared" si="86"/>
        <v>674.71508574177892</v>
      </c>
      <c r="F174" s="24">
        <f t="shared" si="86"/>
        <v>691.36521759902575</v>
      </c>
      <c r="G174" s="24">
        <f t="shared" si="86"/>
        <v>237.41946207204899</v>
      </c>
      <c r="H174" s="24">
        <f t="shared" si="86"/>
        <v>222.05128853823442</v>
      </c>
      <c r="I174" s="24">
        <f t="shared" si="86"/>
        <v>215.33996523611123</v>
      </c>
      <c r="J174" s="24">
        <f t="shared" si="86"/>
        <v>182.02236764028632</v>
      </c>
      <c r="K174" s="24">
        <f t="shared" si="86"/>
        <v>151.16086269315804</v>
      </c>
      <c r="L174" s="24">
        <f t="shared" si="86"/>
        <v>558.31500672415154</v>
      </c>
      <c r="M174" s="24">
        <f t="shared" si="86"/>
        <v>353.00967386427925</v>
      </c>
      <c r="N174" s="24">
        <f t="shared" si="86"/>
        <v>504.10292519897547</v>
      </c>
      <c r="O174" s="24">
        <f t="shared" si="86"/>
        <v>659.60274112641571</v>
      </c>
      <c r="P174" s="24">
        <f t="shared" si="86"/>
        <v>766.64995384111023</v>
      </c>
      <c r="Q174" s="24">
        <f t="shared" si="86"/>
        <v>748.42790461891457</v>
      </c>
    </row>
    <row r="175" spans="1:17" ht="12" customHeight="1" x14ac:dyDescent="0.25">
      <c r="A175" s="23" t="s">
        <v>44</v>
      </c>
      <c r="B175" s="22">
        <f t="shared" ref="B175:Q175" si="87">IF(B121=0,0,B121/B$23)</f>
        <v>470.04746528569842</v>
      </c>
      <c r="C175" s="22">
        <f t="shared" si="87"/>
        <v>462.11083205413826</v>
      </c>
      <c r="D175" s="22">
        <f t="shared" si="87"/>
        <v>510.84326110968135</v>
      </c>
      <c r="E175" s="22">
        <f t="shared" si="87"/>
        <v>602.22528594775963</v>
      </c>
      <c r="F175" s="22">
        <f t="shared" si="87"/>
        <v>624.11290980755939</v>
      </c>
      <c r="G175" s="22">
        <f t="shared" si="87"/>
        <v>159.09615343627536</v>
      </c>
      <c r="H175" s="22">
        <f t="shared" si="87"/>
        <v>112.91272812614891</v>
      </c>
      <c r="I175" s="22">
        <f t="shared" si="87"/>
        <v>105.48403440647863</v>
      </c>
      <c r="J175" s="22">
        <f t="shared" si="87"/>
        <v>50.966530608826744</v>
      </c>
      <c r="K175" s="22">
        <f t="shared" si="87"/>
        <v>34.75559799629589</v>
      </c>
      <c r="L175" s="22">
        <f t="shared" si="87"/>
        <v>455.13440082176265</v>
      </c>
      <c r="M175" s="22">
        <f t="shared" si="87"/>
        <v>240.41089037304297</v>
      </c>
      <c r="N175" s="22">
        <f t="shared" si="87"/>
        <v>404.29049632374705</v>
      </c>
      <c r="O175" s="22">
        <f t="shared" si="87"/>
        <v>540.68675560612087</v>
      </c>
      <c r="P175" s="22">
        <f t="shared" si="87"/>
        <v>656.91941776766373</v>
      </c>
      <c r="Q175" s="22">
        <f t="shared" si="87"/>
        <v>645.89063417900991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36.114231327230826</v>
      </c>
      <c r="C177" s="22">
        <f t="shared" si="89"/>
        <v>35.657480436129447</v>
      </c>
      <c r="D177" s="22">
        <f t="shared" si="89"/>
        <v>34.887475164763032</v>
      </c>
      <c r="E177" s="22">
        <f t="shared" si="89"/>
        <v>29.994587619071662</v>
      </c>
      <c r="F177" s="22">
        <f t="shared" si="89"/>
        <v>27.541133414694801</v>
      </c>
      <c r="G177" s="22">
        <f t="shared" si="89"/>
        <v>32.487375836386974</v>
      </c>
      <c r="H177" s="22">
        <f t="shared" si="89"/>
        <v>53.812390470439041</v>
      </c>
      <c r="I177" s="22">
        <f t="shared" si="89"/>
        <v>54.57059185582618</v>
      </c>
      <c r="J177" s="22">
        <f t="shared" si="89"/>
        <v>50.542319031639614</v>
      </c>
      <c r="K177" s="22">
        <f t="shared" si="89"/>
        <v>32.213632729544599</v>
      </c>
      <c r="L177" s="22">
        <f t="shared" si="89"/>
        <v>20.063449714879006</v>
      </c>
      <c r="M177" s="22">
        <f t="shared" si="89"/>
        <v>18.192072478917265</v>
      </c>
      <c r="N177" s="22">
        <f t="shared" si="89"/>
        <v>12.77715402027677</v>
      </c>
      <c r="O177" s="22">
        <f t="shared" si="89"/>
        <v>9.0646525344384461</v>
      </c>
      <c r="P177" s="22">
        <f t="shared" si="89"/>
        <v>6.7389091191367205</v>
      </c>
      <c r="Q177" s="22">
        <f t="shared" si="89"/>
        <v>4.7267117015218041</v>
      </c>
    </row>
    <row r="178" spans="1:17" ht="12" customHeight="1" x14ac:dyDescent="0.25">
      <c r="A178" s="21" t="s">
        <v>46</v>
      </c>
      <c r="B178" s="20">
        <f t="shared" ref="B178:Q178" si="90">IF(B124=0,0,B124/B$23)</f>
        <v>37.518957644894542</v>
      </c>
      <c r="C178" s="20">
        <f t="shared" si="90"/>
        <v>35.785735400528615</v>
      </c>
      <c r="D178" s="20">
        <f t="shared" si="90"/>
        <v>44.14478048879409</v>
      </c>
      <c r="E178" s="20">
        <f t="shared" si="90"/>
        <v>42.495212174947682</v>
      </c>
      <c r="F178" s="20">
        <f t="shared" si="90"/>
        <v>39.711174376771559</v>
      </c>
      <c r="G178" s="20">
        <f t="shared" si="90"/>
        <v>45.835932799386619</v>
      </c>
      <c r="H178" s="20">
        <f t="shared" si="90"/>
        <v>55.326169941646477</v>
      </c>
      <c r="I178" s="20">
        <f t="shared" si="90"/>
        <v>55.285338973806432</v>
      </c>
      <c r="J178" s="20">
        <f t="shared" si="90"/>
        <v>80.513517999819953</v>
      </c>
      <c r="K178" s="20">
        <f t="shared" si="90"/>
        <v>84.191631967317548</v>
      </c>
      <c r="L178" s="20">
        <f t="shared" si="90"/>
        <v>83.117156187509977</v>
      </c>
      <c r="M178" s="20">
        <f t="shared" si="90"/>
        <v>94.406711012319022</v>
      </c>
      <c r="N178" s="20">
        <f t="shared" si="90"/>
        <v>87.035274854951638</v>
      </c>
      <c r="O178" s="20">
        <f t="shared" si="90"/>
        <v>109.85133298585637</v>
      </c>
      <c r="P178" s="20">
        <f t="shared" si="90"/>
        <v>102.99162695430978</v>
      </c>
      <c r="Q178" s="20">
        <f t="shared" si="90"/>
        <v>97.810558738382909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4.7958470610021671</v>
      </c>
      <c r="C3" s="154">
        <v>4.9842622598916195</v>
      </c>
      <c r="D3" s="154">
        <v>5.0782741193794543</v>
      </c>
      <c r="E3" s="154">
        <v>5.1663296728898578</v>
      </c>
      <c r="F3" s="154">
        <v>5.241725134851257</v>
      </c>
      <c r="G3" s="154">
        <v>5.3260549133321602</v>
      </c>
      <c r="H3" s="154">
        <v>5.3980209636478431</v>
      </c>
      <c r="I3" s="154">
        <v>5.4546501418891147</v>
      </c>
      <c r="J3" s="154">
        <v>5.5233934414540728</v>
      </c>
      <c r="K3" s="154">
        <v>5.5873338080002526</v>
      </c>
      <c r="L3" s="154">
        <v>5.6381443445945196</v>
      </c>
      <c r="M3" s="154">
        <v>5.648448696130659</v>
      </c>
      <c r="N3" s="154">
        <v>5.6804544593563548</v>
      </c>
      <c r="O3" s="154">
        <v>5.7295881263013486</v>
      </c>
      <c r="P3" s="154">
        <v>5.7814318529181561</v>
      </c>
      <c r="Q3" s="154">
        <v>5.832422832399609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6.3659433219206853</v>
      </c>
      <c r="C5" s="143">
        <v>6.6160431399219766</v>
      </c>
      <c r="D5" s="143">
        <v>6.740833226318701</v>
      </c>
      <c r="E5" s="143">
        <v>6.8577169917301974</v>
      </c>
      <c r="F5" s="143">
        <v>6.9577959207434139</v>
      </c>
      <c r="G5" s="143">
        <v>7.069734142152706</v>
      </c>
      <c r="H5" s="143">
        <v>7.1652609159602898</v>
      </c>
      <c r="I5" s="143">
        <v>7.2404297306588008</v>
      </c>
      <c r="J5" s="143">
        <v>7.3316786681720227</v>
      </c>
      <c r="K5" s="143">
        <v>7.4165522565576243</v>
      </c>
      <c r="L5" s="143">
        <v>7.4839974840640862</v>
      </c>
      <c r="M5" s="143">
        <v>7.4976753426391936</v>
      </c>
      <c r="N5" s="143">
        <v>7.5401593651857768</v>
      </c>
      <c r="O5" s="143">
        <v>7.6053787383207911</v>
      </c>
      <c r="P5" s="143">
        <v>7.6741954084609745</v>
      </c>
      <c r="Q5" s="143">
        <v>7.7418801534453801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2.1671850494748936E-2</v>
      </c>
      <c r="C6" s="152">
        <f>1000*C8/SER_summary!C$3</f>
        <v>2.2700515026739983E-2</v>
      </c>
      <c r="D6" s="152">
        <f>1000*D8/SER_summary!D$3</f>
        <v>2.3306586903402874E-2</v>
      </c>
      <c r="E6" s="152">
        <f>1000*E8/SER_summary!E$3</f>
        <v>2.3969901408489144E-2</v>
      </c>
      <c r="F6" s="152">
        <f>1000*F8/SER_summary!F$3</f>
        <v>2.4634871447038124E-2</v>
      </c>
      <c r="G6" s="152">
        <f>1000*G8/SER_summary!G$3</f>
        <v>2.5399909561558777E-2</v>
      </c>
      <c r="H6" s="152">
        <f>1000*H8/SER_summary!H$3</f>
        <v>2.6170089968849501E-2</v>
      </c>
      <c r="I6" s="152">
        <f>1000*I8/SER_summary!I$3</f>
        <v>2.7031310118094912E-2</v>
      </c>
      <c r="J6" s="152">
        <f>1000*J8/SER_summary!J$3</f>
        <v>2.7955495119028759E-2</v>
      </c>
      <c r="K6" s="152">
        <f>1000*K8/SER_summary!K$3</f>
        <v>2.8910091288408036E-2</v>
      </c>
      <c r="L6" s="152">
        <f>1000*L8/SER_summary!L$3</f>
        <v>2.9922901017740637E-2</v>
      </c>
      <c r="M6" s="152">
        <f>1000*M8/SER_summary!M$3</f>
        <v>3.0774048689880477E-2</v>
      </c>
      <c r="N6" s="152">
        <f>1000*N8/SER_summary!N$3</f>
        <v>3.1570070465024497E-2</v>
      </c>
      <c r="O6" s="152">
        <f>1000*O8/SER_summary!O$3</f>
        <v>3.2535140539833834E-2</v>
      </c>
      <c r="P6" s="152">
        <f>1000*P8/SER_summary!P$3</f>
        <v>3.3662327423940944E-2</v>
      </c>
      <c r="Q6" s="152">
        <f>1000*Q8/SER_summary!Q$3</f>
        <v>3.5052383681153584E-2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8.425126926488101</v>
      </c>
      <c r="C8" s="62">
        <v>8.8853220891914297</v>
      </c>
      <c r="D8" s="62">
        <v>9.1977347621458136</v>
      </c>
      <c r="E8" s="62">
        <v>9.5231459499871036</v>
      </c>
      <c r="F8" s="62">
        <v>9.8506721409127938</v>
      </c>
      <c r="G8" s="62">
        <v>10.227730783333749</v>
      </c>
      <c r="H8" s="62">
        <v>10.59886026729408</v>
      </c>
      <c r="I8" s="62">
        <v>10.964331884861185</v>
      </c>
      <c r="J8" s="62">
        <v>11.401145485383736</v>
      </c>
      <c r="K8" s="62">
        <v>11.879908172780361</v>
      </c>
      <c r="L8" s="62">
        <v>12.388888939672102</v>
      </c>
      <c r="M8" s="62">
        <v>12.77089169176481</v>
      </c>
      <c r="N8" s="62">
        <v>13.181956642389119</v>
      </c>
      <c r="O8" s="62">
        <v>13.709136958426543</v>
      </c>
      <c r="P8" s="62">
        <v>14.319415488905694</v>
      </c>
      <c r="Q8" s="62">
        <v>15.049530619201205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1.1951232527136579</v>
      </c>
      <c r="D9" s="150">
        <v>1.0693886056650241</v>
      </c>
      <c r="E9" s="150">
        <v>1.1050963985332454</v>
      </c>
      <c r="F9" s="150">
        <v>1.1306019579384086</v>
      </c>
      <c r="G9" s="150">
        <v>1.204226682444054</v>
      </c>
      <c r="H9" s="150">
        <v>1.2231125651841193</v>
      </c>
      <c r="I9" s="150">
        <v>1.2430141912276134</v>
      </c>
      <c r="J9" s="150">
        <v>1.3406824513928701</v>
      </c>
      <c r="K9" s="150">
        <v>1.4097476037930536</v>
      </c>
      <c r="L9" s="150">
        <v>1.4678952307800635</v>
      </c>
      <c r="M9" s="150">
        <v>1.5771260048063651</v>
      </c>
      <c r="N9" s="150">
        <v>1.4804535562893359</v>
      </c>
      <c r="O9" s="150">
        <v>1.6322767145706654</v>
      </c>
      <c r="P9" s="150">
        <v>1.7408804884175595</v>
      </c>
      <c r="Q9" s="150">
        <v>1.9343418127395675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0.73492809001032988</v>
      </c>
      <c r="D10" s="149">
        <f t="shared" ref="D10:Q10" si="0">C8+D9-D8</f>
        <v>0.75697593271064001</v>
      </c>
      <c r="E10" s="149">
        <f t="shared" si="0"/>
        <v>0.77968521069195518</v>
      </c>
      <c r="F10" s="149">
        <f t="shared" si="0"/>
        <v>0.80307576701271799</v>
      </c>
      <c r="G10" s="149">
        <f t="shared" si="0"/>
        <v>0.82716804002309807</v>
      </c>
      <c r="H10" s="149">
        <f t="shared" si="0"/>
        <v>0.85198308122378741</v>
      </c>
      <c r="I10" s="149">
        <f t="shared" si="0"/>
        <v>0.87754257366050936</v>
      </c>
      <c r="J10" s="149">
        <f t="shared" si="0"/>
        <v>0.90386885087031921</v>
      </c>
      <c r="K10" s="149">
        <f t="shared" si="0"/>
        <v>0.93098491639642944</v>
      </c>
      <c r="L10" s="149">
        <f t="shared" si="0"/>
        <v>0.95891446388832335</v>
      </c>
      <c r="M10" s="149">
        <f t="shared" si="0"/>
        <v>1.1951232527136568</v>
      </c>
      <c r="N10" s="149">
        <f t="shared" si="0"/>
        <v>1.0693886056650257</v>
      </c>
      <c r="O10" s="149">
        <f t="shared" si="0"/>
        <v>1.1050963985332416</v>
      </c>
      <c r="P10" s="149">
        <f t="shared" si="0"/>
        <v>1.1306019579384081</v>
      </c>
      <c r="Q10" s="149">
        <f t="shared" si="0"/>
        <v>1.2042266824440571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8759.9999999999982</v>
      </c>
      <c r="D12" s="146">
        <v>8759.9999999999964</v>
      </c>
      <c r="E12" s="146">
        <v>8759.9999999999945</v>
      </c>
      <c r="F12" s="146">
        <v>8759.9999999999982</v>
      </c>
      <c r="G12" s="146">
        <v>8759.9999999999964</v>
      </c>
      <c r="H12" s="146">
        <v>8760</v>
      </c>
      <c r="I12" s="146">
        <v>8760.0000000000018</v>
      </c>
      <c r="J12" s="146">
        <v>8760</v>
      </c>
      <c r="K12" s="146">
        <v>8760.0000000000018</v>
      </c>
      <c r="L12" s="146">
        <v>8760</v>
      </c>
      <c r="M12" s="146">
        <v>8759.9999999999964</v>
      </c>
      <c r="N12" s="146">
        <v>8759.9999999999982</v>
      </c>
      <c r="O12" s="146">
        <v>8759.9999999999982</v>
      </c>
      <c r="P12" s="146">
        <v>8759.9999999999945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755.59019792408537</v>
      </c>
      <c r="C14" s="143">
        <f>IF(C5=0,0,C5/C8*1000)</f>
        <v>744.60363659411712</v>
      </c>
      <c r="D14" s="143">
        <f t="shared" ref="D14:Q14" si="1">IF(D5=0,0,D5/D8*1000)</f>
        <v>732.87971447722816</v>
      </c>
      <c r="E14" s="143">
        <f t="shared" si="1"/>
        <v>720.11045800883517</v>
      </c>
      <c r="F14" s="143">
        <f t="shared" si="1"/>
        <v>706.32702227958657</v>
      </c>
      <c r="G14" s="143">
        <f t="shared" si="1"/>
        <v>691.23193520824304</v>
      </c>
      <c r="H14" s="143">
        <f t="shared" si="1"/>
        <v>676.040700156301</v>
      </c>
      <c r="I14" s="143">
        <f t="shared" si="1"/>
        <v>660.36214579165562</v>
      </c>
      <c r="J14" s="143">
        <f t="shared" si="1"/>
        <v>643.06509179899786</v>
      </c>
      <c r="K14" s="143">
        <f t="shared" si="1"/>
        <v>624.29373600299994</v>
      </c>
      <c r="L14" s="143">
        <f t="shared" si="1"/>
        <v>604.08948054240659</v>
      </c>
      <c r="M14" s="143">
        <f t="shared" si="1"/>
        <v>587.09098186730364</v>
      </c>
      <c r="N14" s="143">
        <f t="shared" si="1"/>
        <v>572.00608147495666</v>
      </c>
      <c r="O14" s="143">
        <f t="shared" si="1"/>
        <v>554.76714262789699</v>
      </c>
      <c r="P14" s="143">
        <f t="shared" si="1"/>
        <v>535.9293760563578</v>
      </c>
      <c r="Q14" s="143">
        <f t="shared" si="1"/>
        <v>514.42668541221929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673.90896893973695</v>
      </c>
      <c r="D15" s="141">
        <v>651.54395467308393</v>
      </c>
      <c r="E15" s="141">
        <v>638.86396608818006</v>
      </c>
      <c r="F15" s="141">
        <v>625.22013321765667</v>
      </c>
      <c r="G15" s="141">
        <v>611.95977072286837</v>
      </c>
      <c r="H15" s="141">
        <v>604.42256896130425</v>
      </c>
      <c r="I15" s="141">
        <v>593.90422637764345</v>
      </c>
      <c r="J15" s="141">
        <v>577.46961678762977</v>
      </c>
      <c r="K15" s="141">
        <v>559.18993123938151</v>
      </c>
      <c r="L15" s="141">
        <v>539.54231913896911</v>
      </c>
      <c r="M15" s="141">
        <v>519.35110769277583</v>
      </c>
      <c r="N15" s="141">
        <v>499.33191123993413</v>
      </c>
      <c r="O15" s="141">
        <v>472.48461877040194</v>
      </c>
      <c r="P15" s="141">
        <v>445.57439873639674</v>
      </c>
      <c r="Q15" s="141">
        <v>415.96734567385386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1.7494077513728998</v>
      </c>
      <c r="C3" s="154">
        <v>1.9117877836821193</v>
      </c>
      <c r="D3" s="154">
        <v>2.0637838437088791</v>
      </c>
      <c r="E3" s="154">
        <v>2.1995170741983254</v>
      </c>
      <c r="F3" s="154">
        <v>2.3482051226834697</v>
      </c>
      <c r="G3" s="154">
        <v>2.5964159535676341</v>
      </c>
      <c r="H3" s="154">
        <v>2.7905445177647188</v>
      </c>
      <c r="I3" s="154">
        <v>2.9857802832193423</v>
      </c>
      <c r="J3" s="154">
        <v>3.2671196010175629</v>
      </c>
      <c r="K3" s="154">
        <v>3.3673147581262666</v>
      </c>
      <c r="L3" s="154">
        <v>3.4363683494197566</v>
      </c>
      <c r="M3" s="154">
        <v>3.5402788745391573</v>
      </c>
      <c r="N3" s="154">
        <v>3.7059786086628206</v>
      </c>
      <c r="O3" s="154">
        <v>3.8118027363201534</v>
      </c>
      <c r="P3" s="154">
        <v>3.9558177243538393</v>
      </c>
      <c r="Q3" s="154">
        <v>4.070542792743332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26.224153838650089</v>
      </c>
      <c r="C5" s="143">
        <v>28.52203347948975</v>
      </c>
      <c r="D5" s="143">
        <v>30.656006777046727</v>
      </c>
      <c r="E5" s="143">
        <v>32.541727756242203</v>
      </c>
      <c r="F5" s="143">
        <v>34.61306570666941</v>
      </c>
      <c r="G5" s="143">
        <v>38.139952116090079</v>
      </c>
      <c r="H5" s="143">
        <v>40.859532525139201</v>
      </c>
      <c r="I5" s="143">
        <v>43.585881843647954</v>
      </c>
      <c r="J5" s="143">
        <v>47.556714723261898</v>
      </c>
      <c r="K5" s="143">
        <v>48.882844671016393</v>
      </c>
      <c r="L5" s="143">
        <v>49.757511034079791</v>
      </c>
      <c r="M5" s="143">
        <v>51.178800305820268</v>
      </c>
      <c r="N5" s="143">
        <v>53.491169071245608</v>
      </c>
      <c r="O5" s="143">
        <v>54.937145980220926</v>
      </c>
      <c r="P5" s="143">
        <v>56.931920576340225</v>
      </c>
      <c r="Q5" s="143">
        <v>58.503376054932986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69.30601886381622</v>
      </c>
      <c r="C6" s="152">
        <f>1000000*C8/SER_summary!C$8</f>
        <v>72.617512997138604</v>
      </c>
      <c r="D6" s="152">
        <f>1000000*D8/SER_summary!D$8</f>
        <v>76.933888294658573</v>
      </c>
      <c r="E6" s="152">
        <f>1000000*E8/SER_summary!E$8</f>
        <v>81.273863356696879</v>
      </c>
      <c r="F6" s="152">
        <f>1000000*F8/SER_summary!F$8</f>
        <v>86.635554870906105</v>
      </c>
      <c r="G6" s="152">
        <f>1000000*G8/SER_summary!G$8</f>
        <v>92.885297490782378</v>
      </c>
      <c r="H6" s="152">
        <f>1000000*H8/SER_summary!H$8</f>
        <v>97.621067064373946</v>
      </c>
      <c r="I6" s="152">
        <f>1000000*I8/SER_summary!I$8</f>
        <v>101.83006179855759</v>
      </c>
      <c r="J6" s="152">
        <f>1000000*J8/SER_summary!J$8</f>
        <v>105.84633810000061</v>
      </c>
      <c r="K6" s="152">
        <f>1000000*K8/SER_summary!K$8</f>
        <v>108.87064110055918</v>
      </c>
      <c r="L6" s="152">
        <f>1000000*L8/SER_summary!L$8</f>
        <v>110.28346749289599</v>
      </c>
      <c r="M6" s="152">
        <f>1000000*M8/SER_summary!M$8</f>
        <v>112.01201167557637</v>
      </c>
      <c r="N6" s="152">
        <f>1000000*N8/SER_summary!N$8</f>
        <v>113.90448381893277</v>
      </c>
      <c r="O6" s="152">
        <f>1000000*O8/SER_summary!O$8</f>
        <v>115.67277860751366</v>
      </c>
      <c r="P6" s="152">
        <f>1000000*P8/SER_summary!P$8</f>
        <v>117.80805034672765</v>
      </c>
      <c r="Q6" s="152">
        <f>1000000*Q8/SER_summary!Q$8</f>
        <v>119.19768253407216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0.46939476807903857</v>
      </c>
      <c r="C8" s="62">
        <v>0.51527661135812342</v>
      </c>
      <c r="D8" s="62">
        <v>0.55891136067400682</v>
      </c>
      <c r="E8" s="62">
        <v>0.59853036826897354</v>
      </c>
      <c r="F8" s="62">
        <v>0.64268419999865134</v>
      </c>
      <c r="G8" s="62">
        <v>0.71728029952863359</v>
      </c>
      <c r="H8" s="62">
        <v>0.77695884815992811</v>
      </c>
      <c r="I8" s="62">
        <v>0.83798334411556785</v>
      </c>
      <c r="J8" s="62">
        <v>0.92674349358667207</v>
      </c>
      <c r="K8" s="62">
        <v>0.96150112872222171</v>
      </c>
      <c r="L8" s="62">
        <v>0.98790517192175598</v>
      </c>
      <c r="M8" s="62">
        <v>1.0280921920986854</v>
      </c>
      <c r="N8" s="62">
        <v>1.0908185247110636</v>
      </c>
      <c r="O8" s="62">
        <v>1.1355281289153383</v>
      </c>
      <c r="P8" s="62">
        <v>1.1958098025782307</v>
      </c>
      <c r="Q8" s="62">
        <v>1.248398090851067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7.7174827817687447E-2</v>
      </c>
      <c r="D9" s="150">
        <v>7.4927733854485937E-2</v>
      </c>
      <c r="E9" s="150">
        <v>7.0911992133569454E-2</v>
      </c>
      <c r="F9" s="150">
        <v>7.5446816268280245E-2</v>
      </c>
      <c r="G9" s="150">
        <v>0.10588908406858477</v>
      </c>
      <c r="H9" s="150">
        <v>9.0971533169897131E-2</v>
      </c>
      <c r="I9" s="150">
        <v>9.2317480494242307E-2</v>
      </c>
      <c r="J9" s="150">
        <v>0.12005313400970669</v>
      </c>
      <c r="K9" s="150">
        <v>6.6050619674152336E-2</v>
      </c>
      <c r="L9" s="150">
        <v>5.7697027738136841E-2</v>
      </c>
      <c r="M9" s="150">
        <v>7.1480004715532203E-2</v>
      </c>
      <c r="N9" s="150">
        <v>9.4019317150980317E-2</v>
      </c>
      <c r="O9" s="150">
        <v>7.6002588742877464E-2</v>
      </c>
      <c r="P9" s="150">
        <v>9.1574658201494769E-2</v>
      </c>
      <c r="Q9" s="150">
        <v>8.3881272811439297E-2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3.1292984538602631E-2</v>
      </c>
      <c r="D10" s="149">
        <f t="shared" ref="D10:Q10" si="0">C8+D9-D8</f>
        <v>3.129298453860252E-2</v>
      </c>
      <c r="E10" s="149">
        <f t="shared" si="0"/>
        <v>3.1292984538602742E-2</v>
      </c>
      <c r="F10" s="149">
        <f t="shared" si="0"/>
        <v>3.1292984538602409E-2</v>
      </c>
      <c r="G10" s="149">
        <f t="shared" si="0"/>
        <v>3.129298453860252E-2</v>
      </c>
      <c r="H10" s="149">
        <f t="shared" si="0"/>
        <v>3.1292984538602631E-2</v>
      </c>
      <c r="I10" s="149">
        <f t="shared" si="0"/>
        <v>3.129298453860252E-2</v>
      </c>
      <c r="J10" s="149">
        <f t="shared" si="0"/>
        <v>3.129298453860252E-2</v>
      </c>
      <c r="K10" s="149">
        <f t="shared" si="0"/>
        <v>3.1292984538602742E-2</v>
      </c>
      <c r="L10" s="149">
        <f t="shared" si="0"/>
        <v>3.129298453860252E-2</v>
      </c>
      <c r="M10" s="149">
        <f t="shared" si="0"/>
        <v>3.1292984538602742E-2</v>
      </c>
      <c r="N10" s="149">
        <f t="shared" si="0"/>
        <v>3.1292984538602076E-2</v>
      </c>
      <c r="O10" s="149">
        <f t="shared" si="0"/>
        <v>3.1292984538602742E-2</v>
      </c>
      <c r="P10" s="149">
        <f t="shared" si="0"/>
        <v>3.1292984538602298E-2</v>
      </c>
      <c r="Q10" s="149">
        <f t="shared" si="0"/>
        <v>3.1292984538602964E-2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775.69521299019425</v>
      </c>
      <c r="C12" s="146">
        <v>779.40061755825809</v>
      </c>
      <c r="D12" s="146">
        <v>782.79884034740644</v>
      </c>
      <c r="E12" s="146">
        <v>785.93798473508173</v>
      </c>
      <c r="F12" s="146">
        <v>788.85560037567984</v>
      </c>
      <c r="G12" s="146">
        <v>791.58157013737821</v>
      </c>
      <c r="H12" s="146">
        <v>794.14007115885568</v>
      </c>
      <c r="I12" s="146">
        <v>796.55094534541695</v>
      </c>
      <c r="J12" s="146">
        <v>798.8306808743348</v>
      </c>
      <c r="K12" s="146">
        <v>800.99313025712172</v>
      </c>
      <c r="L12" s="146">
        <v>803.05004560041436</v>
      </c>
      <c r="M12" s="146">
        <v>804.35713965323941</v>
      </c>
      <c r="N12" s="146">
        <v>805.6053974430672</v>
      </c>
      <c r="O12" s="146">
        <v>806.79996823255885</v>
      </c>
      <c r="P12" s="146">
        <v>807.94535034284661</v>
      </c>
      <c r="Q12" s="146">
        <v>809.04549669804828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55.868014775644795</v>
      </c>
      <c r="C14" s="143">
        <f>IF(C5=0,0,C5/C8)</f>
        <v>55.352858737977137</v>
      </c>
      <c r="D14" s="143">
        <f t="shared" ref="D14:Q14" si="1">IF(D5=0,0,D5/D8)</f>
        <v>54.849496600100942</v>
      </c>
      <c r="E14" s="143">
        <f t="shared" si="1"/>
        <v>54.369384548284572</v>
      </c>
      <c r="F14" s="143">
        <f t="shared" si="1"/>
        <v>53.857035394276139</v>
      </c>
      <c r="G14" s="143">
        <f t="shared" si="1"/>
        <v>53.173009409507067</v>
      </c>
      <c r="H14" s="143">
        <f t="shared" si="1"/>
        <v>52.589056192495711</v>
      </c>
      <c r="I14" s="143">
        <f t="shared" si="1"/>
        <v>52.012825970484855</v>
      </c>
      <c r="J14" s="143">
        <f t="shared" si="1"/>
        <v>51.315941306702292</v>
      </c>
      <c r="K14" s="143">
        <f t="shared" si="1"/>
        <v>50.840132383389722</v>
      </c>
      <c r="L14" s="143">
        <f t="shared" si="1"/>
        <v>50.366687459776436</v>
      </c>
      <c r="M14" s="143">
        <f t="shared" si="1"/>
        <v>49.7803608461873</v>
      </c>
      <c r="N14" s="143">
        <f t="shared" si="1"/>
        <v>49.037642705430194</v>
      </c>
      <c r="O14" s="143">
        <f t="shared" si="1"/>
        <v>48.380259881978567</v>
      </c>
      <c r="P14" s="143">
        <f t="shared" si="1"/>
        <v>47.609511523983095</v>
      </c>
      <c r="Q14" s="143">
        <f t="shared" si="1"/>
        <v>46.862756746968138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52.428449506550152</v>
      </c>
      <c r="D15" s="141">
        <v>51.813260863770637</v>
      </c>
      <c r="E15" s="141">
        <v>51.246591619188656</v>
      </c>
      <c r="F15" s="141">
        <v>50.626587865838594</v>
      </c>
      <c r="G15" s="141">
        <v>49.817820017978356</v>
      </c>
      <c r="H15" s="141">
        <v>49.112696861794007</v>
      </c>
      <c r="I15" s="141">
        <v>48.469977918911361</v>
      </c>
      <c r="J15" s="141">
        <v>47.638154966684851</v>
      </c>
      <c r="K15" s="141">
        <v>46.546222965025038</v>
      </c>
      <c r="L15" s="141">
        <v>45.460630962560849</v>
      </c>
      <c r="M15" s="141">
        <v>44.341997554855276</v>
      </c>
      <c r="N15" s="141">
        <v>43.189482874899419</v>
      </c>
      <c r="O15" s="141">
        <v>42.028224095870897</v>
      </c>
      <c r="P15" s="141">
        <v>40.87431601939484</v>
      </c>
      <c r="Q15" s="141">
        <v>39.576562084746413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0.84774235700901079</v>
      </c>
      <c r="C3" s="154">
        <v>1.0948421573698213</v>
      </c>
      <c r="D3" s="154">
        <v>1.3445247413802257</v>
      </c>
      <c r="E3" s="154">
        <v>1.5978025265194842</v>
      </c>
      <c r="F3" s="154">
        <v>1.8775427933070745</v>
      </c>
      <c r="G3" s="154">
        <v>2.1930989279491651</v>
      </c>
      <c r="H3" s="154">
        <v>2.5054456229683013</v>
      </c>
      <c r="I3" s="154">
        <v>2.738250855982558</v>
      </c>
      <c r="J3" s="154">
        <v>2.972494277048761</v>
      </c>
      <c r="K3" s="154">
        <v>3.1179320179397561</v>
      </c>
      <c r="L3" s="154">
        <v>3.2322832744842023</v>
      </c>
      <c r="M3" s="154">
        <v>3.3368425026442443</v>
      </c>
      <c r="N3" s="154">
        <v>3.389814619727002</v>
      </c>
      <c r="O3" s="154">
        <v>3.4534734675965431</v>
      </c>
      <c r="P3" s="154">
        <v>3.4861389363631616</v>
      </c>
      <c r="Q3" s="154">
        <v>3.518235163378955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6.2577200987957218</v>
      </c>
      <c r="C5" s="143">
        <v>8.009943327710543</v>
      </c>
      <c r="D5" s="143">
        <v>9.6538312229407826</v>
      </c>
      <c r="E5" s="143">
        <v>11.282625344533615</v>
      </c>
      <c r="F5" s="143">
        <v>13.015614174620238</v>
      </c>
      <c r="G5" s="143">
        <v>14.959661743226439</v>
      </c>
      <c r="H5" s="143">
        <v>16.823157671727945</v>
      </c>
      <c r="I5" s="143">
        <v>18.170238461660379</v>
      </c>
      <c r="J5" s="143">
        <v>19.509126293368393</v>
      </c>
      <c r="K5" s="143">
        <v>20.271767712433189</v>
      </c>
      <c r="L5" s="143">
        <v>20.770916819801236</v>
      </c>
      <c r="M5" s="143">
        <v>21.182778163090521</v>
      </c>
      <c r="N5" s="143">
        <v>21.345010492275669</v>
      </c>
      <c r="O5" s="143">
        <v>21.559486822593634</v>
      </c>
      <c r="P5" s="143">
        <v>21.545555812640043</v>
      </c>
      <c r="Q5" s="143">
        <v>21.528871428092106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4.2724584144881755E-2</v>
      </c>
      <c r="C6" s="152">
        <f>1000*C8/SER_summary!C$3</f>
        <v>5.5659853455685075E-2</v>
      </c>
      <c r="D6" s="152">
        <f>1000*D8/SER_summary!D$3</f>
        <v>6.8136995619026655E-2</v>
      </c>
      <c r="E6" s="152">
        <f>1000*E8/SER_summary!E$3</f>
        <v>8.1096354127611583E-2</v>
      </c>
      <c r="F6" s="152">
        <f>1000*F8/SER_summary!F$3</f>
        <v>9.5830569413137917E-2</v>
      </c>
      <c r="G6" s="152">
        <f>1000*G8/SER_summary!G$3</f>
        <v>0.11339186612119165</v>
      </c>
      <c r="H6" s="152">
        <f>1000*H8/SER_summary!H$3</f>
        <v>0.13118226801137028</v>
      </c>
      <c r="I6" s="152">
        <f>1000*I8/SER_summary!I$3</f>
        <v>0.14603586213701883</v>
      </c>
      <c r="J6" s="152">
        <f>1000*J8/SER_summary!J$3</f>
        <v>0.16174171441235649</v>
      </c>
      <c r="K6" s="152">
        <f>1000*K8/SER_summary!K$3</f>
        <v>0.17407368397553033</v>
      </c>
      <c r="L6" s="152">
        <f>1000*L8/SER_summary!L$3</f>
        <v>0.1869718610624814</v>
      </c>
      <c r="M6" s="152">
        <f>1000*M8/SER_summary!M$3</f>
        <v>0.20505013461624122</v>
      </c>
      <c r="N6" s="152">
        <f>1000*N8/SER_summary!N$3</f>
        <v>0.22243267269021674</v>
      </c>
      <c r="O6" s="152">
        <f>1000*O8/SER_summary!O$3</f>
        <v>0.24602969667016664</v>
      </c>
      <c r="P6" s="152">
        <f>1000*P8/SER_summary!P$3</f>
        <v>0.27089665206918417</v>
      </c>
      <c r="Q6" s="152">
        <f>1000*Q8/SER_summary!Q$3</f>
        <v>0.30778866196550342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16.609566607580089</v>
      </c>
      <c r="C8" s="62">
        <v>21.786101540356974</v>
      </c>
      <c r="D8" s="62">
        <v>26.889652088088301</v>
      </c>
      <c r="E8" s="62">
        <v>32.219257109483571</v>
      </c>
      <c r="F8" s="62">
        <v>38.319482299523216</v>
      </c>
      <c r="G8" s="62">
        <v>45.659275947288002</v>
      </c>
      <c r="H8" s="62">
        <v>53.128687362336954</v>
      </c>
      <c r="I8" s="62">
        <v>59.234482256569031</v>
      </c>
      <c r="J8" s="62">
        <v>65.963446872220175</v>
      </c>
      <c r="K8" s="62">
        <v>71.531402661328769</v>
      </c>
      <c r="L8" s="62">
        <v>77.411398720115997</v>
      </c>
      <c r="M8" s="62">
        <v>85.093550314259318</v>
      </c>
      <c r="N8" s="62">
        <v>92.875872751109242</v>
      </c>
      <c r="O8" s="62">
        <v>103.66805710772809</v>
      </c>
      <c r="P8" s="62">
        <v>115.23510144379784</v>
      </c>
      <c r="Q8" s="62">
        <v>132.1472152829171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7.2003564708732668</v>
      </c>
      <c r="D9" s="150">
        <v>7.6333274703518121</v>
      </c>
      <c r="E9" s="150">
        <v>8.4918261746708765</v>
      </c>
      <c r="F9" s="150">
        <v>10.053001631634141</v>
      </c>
      <c r="G9" s="150">
        <v>12.280764199757908</v>
      </c>
      <c r="H9" s="150">
        <v>14.669767885922228</v>
      </c>
      <c r="I9" s="150">
        <v>13.739122364583885</v>
      </c>
      <c r="J9" s="150">
        <v>15.220790790322015</v>
      </c>
      <c r="K9" s="150">
        <v>15.620957420742744</v>
      </c>
      <c r="L9" s="150">
        <v>18.16076025854511</v>
      </c>
      <c r="M9" s="150">
        <v>22.351919480065593</v>
      </c>
      <c r="N9" s="150">
        <v>21.521444801433791</v>
      </c>
      <c r="O9" s="150">
        <v>26.012975146940846</v>
      </c>
      <c r="P9" s="150">
        <v>27.188001756812533</v>
      </c>
      <c r="Q9" s="150">
        <v>35.072874097664375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2.0238215380963815</v>
      </c>
      <c r="D10" s="149">
        <f t="shared" ref="D10:Q10" si="0">C8+D9-D8</f>
        <v>2.5297769226204849</v>
      </c>
      <c r="E10" s="149">
        <f t="shared" si="0"/>
        <v>3.1622211532756026</v>
      </c>
      <c r="F10" s="149">
        <f t="shared" si="0"/>
        <v>3.9527764415944944</v>
      </c>
      <c r="G10" s="149">
        <f t="shared" si="0"/>
        <v>4.9409705519931251</v>
      </c>
      <c r="H10" s="149">
        <f t="shared" si="0"/>
        <v>7.2003564708732739</v>
      </c>
      <c r="I10" s="149">
        <f t="shared" si="0"/>
        <v>7.6333274703518086</v>
      </c>
      <c r="J10" s="149">
        <f t="shared" si="0"/>
        <v>8.4918261746708765</v>
      </c>
      <c r="K10" s="149">
        <f t="shared" si="0"/>
        <v>10.053001631634146</v>
      </c>
      <c r="L10" s="149">
        <f t="shared" si="0"/>
        <v>12.280764199757883</v>
      </c>
      <c r="M10" s="149">
        <f t="shared" si="0"/>
        <v>14.669767885922269</v>
      </c>
      <c r="N10" s="149">
        <f t="shared" si="0"/>
        <v>13.739122364583864</v>
      </c>
      <c r="O10" s="149">
        <f t="shared" si="0"/>
        <v>15.220790790321999</v>
      </c>
      <c r="P10" s="149">
        <f t="shared" si="0"/>
        <v>15.620957420742769</v>
      </c>
      <c r="Q10" s="149">
        <f t="shared" si="0"/>
        <v>18.16076025854511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1575.2493099593376</v>
      </c>
      <c r="C12" s="146">
        <v>1589.3648980102068</v>
      </c>
      <c r="D12" s="146">
        <v>1619.4615650156165</v>
      </c>
      <c r="E12" s="146">
        <v>1646.699999178551</v>
      </c>
      <c r="F12" s="146">
        <v>1677.3617174364422</v>
      </c>
      <c r="G12" s="146">
        <v>1704.6608915831214</v>
      </c>
      <c r="H12" s="146">
        <v>1731.7253519014287</v>
      </c>
      <c r="I12" s="146">
        <v>1752.3229703087679</v>
      </c>
      <c r="J12" s="146">
        <v>1771.6778508003472</v>
      </c>
      <c r="K12" s="146">
        <v>1788.4490380273865</v>
      </c>
      <c r="L12" s="146">
        <v>1809.486291060505</v>
      </c>
      <c r="M12" s="146">
        <v>1831.6999742932981</v>
      </c>
      <c r="N12" s="146">
        <v>1846.6352631148657</v>
      </c>
      <c r="O12" s="146">
        <v>1862.5985190790311</v>
      </c>
      <c r="P12" s="146">
        <v>1881.432050885194</v>
      </c>
      <c r="Q12" s="146">
        <v>1900.2255338242921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376.7539663521319</v>
      </c>
      <c r="C14" s="143">
        <f>IF(C5=0,0,C5/C8*1000)</f>
        <v>367.66299435779172</v>
      </c>
      <c r="D14" s="143">
        <f t="shared" ref="D14:Q14" si="1">IF(D5=0,0,D5/D8*1000)</f>
        <v>359.01659089212541</v>
      </c>
      <c r="E14" s="143">
        <f t="shared" si="1"/>
        <v>350.18266579500471</v>
      </c>
      <c r="F14" s="143">
        <f t="shared" si="1"/>
        <v>339.66049104954067</v>
      </c>
      <c r="G14" s="143">
        <f t="shared" si="1"/>
        <v>327.63685872935946</v>
      </c>
      <c r="H14" s="143">
        <f t="shared" si="1"/>
        <v>316.64922487156946</v>
      </c>
      <c r="I14" s="143">
        <f t="shared" si="1"/>
        <v>306.75103030288278</v>
      </c>
      <c r="J14" s="143">
        <f t="shared" si="1"/>
        <v>295.75662307580927</v>
      </c>
      <c r="K14" s="143">
        <f t="shared" si="1"/>
        <v>283.39675944020723</v>
      </c>
      <c r="L14" s="143">
        <f t="shared" si="1"/>
        <v>268.31858309264396</v>
      </c>
      <c r="M14" s="143">
        <f t="shared" si="1"/>
        <v>248.93517881038366</v>
      </c>
      <c r="N14" s="143">
        <f t="shared" si="1"/>
        <v>229.82298696106454</v>
      </c>
      <c r="O14" s="143">
        <f t="shared" si="1"/>
        <v>207.96653688792293</v>
      </c>
      <c r="P14" s="143">
        <f t="shared" si="1"/>
        <v>186.97042431249287</v>
      </c>
      <c r="Q14" s="143">
        <f t="shared" si="1"/>
        <v>162.91581613733166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349.2474338949657</v>
      </c>
      <c r="D15" s="141">
        <v>340.21747329725196</v>
      </c>
      <c r="E15" s="141">
        <v>332.10447618251351</v>
      </c>
      <c r="F15" s="141">
        <v>320.52248180495246</v>
      </c>
      <c r="G15" s="141">
        <v>309.88118978570725</v>
      </c>
      <c r="H15" s="141">
        <v>298.45066282776946</v>
      </c>
      <c r="I15" s="141">
        <v>287.06871298510902</v>
      </c>
      <c r="J15" s="141">
        <v>273.24870123860734</v>
      </c>
      <c r="K15" s="141">
        <v>255.09668481228914</v>
      </c>
      <c r="L15" s="141">
        <v>237.03451109879947</v>
      </c>
      <c r="M15" s="141">
        <v>214.30210039206193</v>
      </c>
      <c r="N15" s="141">
        <v>190.80059641988348</v>
      </c>
      <c r="O15" s="141">
        <v>168.12908254026956</v>
      </c>
      <c r="P15" s="141">
        <v>146.05425868331167</v>
      </c>
      <c r="Q15" s="141">
        <v>122.26093968171163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0</v>
      </c>
      <c r="C3" s="174">
        <v>0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94.484591743500289</v>
      </c>
      <c r="L3" s="174">
        <v>96.1</v>
      </c>
      <c r="M3" s="174">
        <v>93.185333098412315</v>
      </c>
      <c r="N3" s="174">
        <v>89.926850546943157</v>
      </c>
      <c r="O3" s="174">
        <v>85.535158710017015</v>
      </c>
      <c r="P3" s="174">
        <v>88.404491903912955</v>
      </c>
      <c r="Q3" s="174">
        <v>94.085780400739054</v>
      </c>
    </row>
    <row r="5" spans="1:17" x14ac:dyDescent="0.25">
      <c r="A5" s="162" t="s">
        <v>154</v>
      </c>
      <c r="B5" s="174">
        <v>0</v>
      </c>
      <c r="C5" s="174">
        <v>0</v>
      </c>
      <c r="D5" s="174">
        <v>0</v>
      </c>
      <c r="E5" s="174">
        <v>0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0.79347881348847182</v>
      </c>
      <c r="L5" s="174">
        <v>55.635246679479593</v>
      </c>
      <c r="M5" s="174">
        <v>41.086798762810886</v>
      </c>
      <c r="N5" s="174">
        <v>48.833199871529814</v>
      </c>
      <c r="O5" s="174">
        <v>55.799814384280992</v>
      </c>
      <c r="P5" s="174">
        <v>63.557025183601695</v>
      </c>
      <c r="Q5" s="174">
        <v>56.469419990459919</v>
      </c>
    </row>
    <row r="6" spans="1:17" x14ac:dyDescent="0.25">
      <c r="A6" s="173" t="s">
        <v>153</v>
      </c>
      <c r="B6" s="172">
        <v>0</v>
      </c>
      <c r="C6" s="172">
        <v>0</v>
      </c>
      <c r="D6" s="172">
        <v>0</v>
      </c>
      <c r="E6" s="172">
        <v>0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172">
        <v>0.86247697118312161</v>
      </c>
      <c r="L6" s="172">
        <v>58.563535274686103</v>
      </c>
      <c r="M6" s="172">
        <v>54.330158043791499</v>
      </c>
      <c r="N6" s="172">
        <v>54.891394294952498</v>
      </c>
      <c r="O6" s="172">
        <v>58.737198762153483</v>
      </c>
      <c r="P6" s="172">
        <v>66.902551631790686</v>
      </c>
      <c r="Q6" s="172">
        <v>67.512887889975318</v>
      </c>
    </row>
    <row r="7" spans="1:17" x14ac:dyDescent="0.25">
      <c r="A7" s="171" t="s">
        <v>152</v>
      </c>
      <c r="B7" s="170"/>
      <c r="C7" s="170">
        <v>0</v>
      </c>
      <c r="D7" s="170">
        <v>0</v>
      </c>
      <c r="E7" s="170">
        <v>0</v>
      </c>
      <c r="F7" s="170">
        <v>0</v>
      </c>
      <c r="G7" s="170">
        <v>0</v>
      </c>
      <c r="H7" s="170">
        <v>0</v>
      </c>
      <c r="I7" s="170">
        <v>0</v>
      </c>
      <c r="J7" s="170">
        <v>0</v>
      </c>
      <c r="K7" s="170">
        <v>0.86247697118312161</v>
      </c>
      <c r="L7" s="170">
        <v>57.987954421600975</v>
      </c>
      <c r="M7" s="170">
        <v>0</v>
      </c>
      <c r="N7" s="170">
        <v>0.56123625116099873</v>
      </c>
      <c r="O7" s="170">
        <v>5.9671660444741841</v>
      </c>
      <c r="P7" s="170">
        <v>8.783234701037177</v>
      </c>
      <c r="Q7" s="170">
        <v>0.61033625818463122</v>
      </c>
    </row>
    <row r="8" spans="1:17" x14ac:dyDescent="0.25">
      <c r="A8" s="169" t="s">
        <v>151</v>
      </c>
      <c r="B8" s="168"/>
      <c r="C8" s="168">
        <f t="shared" ref="C8:Q8" si="0">IF(B6=0,0,B6+C7-C6)</f>
        <v>0</v>
      </c>
      <c r="D8" s="168">
        <f t="shared" si="0"/>
        <v>0</v>
      </c>
      <c r="E8" s="168">
        <f t="shared" si="0"/>
        <v>0</v>
      </c>
      <c r="F8" s="168">
        <f t="shared" si="0"/>
        <v>0</v>
      </c>
      <c r="G8" s="168">
        <f t="shared" si="0"/>
        <v>0</v>
      </c>
      <c r="H8" s="168">
        <f t="shared" si="0"/>
        <v>0</v>
      </c>
      <c r="I8" s="168">
        <f t="shared" si="0"/>
        <v>0</v>
      </c>
      <c r="J8" s="168">
        <f t="shared" si="0"/>
        <v>0</v>
      </c>
      <c r="K8" s="168">
        <f t="shared" si="0"/>
        <v>0</v>
      </c>
      <c r="L8" s="168">
        <f t="shared" si="0"/>
        <v>0.28689611809799231</v>
      </c>
      <c r="M8" s="168">
        <f t="shared" si="0"/>
        <v>4.2333772308946038</v>
      </c>
      <c r="N8" s="168">
        <f t="shared" si="0"/>
        <v>0</v>
      </c>
      <c r="O8" s="168">
        <f t="shared" si="0"/>
        <v>2.1213615772731984</v>
      </c>
      <c r="P8" s="168">
        <f t="shared" si="0"/>
        <v>0.61788183139996988</v>
      </c>
      <c r="Q8" s="168">
        <f t="shared" si="0"/>
        <v>0</v>
      </c>
    </row>
    <row r="9" spans="1:17" x14ac:dyDescent="0.25">
      <c r="A9" s="167" t="s">
        <v>150</v>
      </c>
      <c r="B9" s="166">
        <f>B6-B5</f>
        <v>0</v>
      </c>
      <c r="C9" s="166">
        <f t="shared" ref="C9:Q9" si="1">C6-C5</f>
        <v>0</v>
      </c>
      <c r="D9" s="166">
        <f t="shared" si="1"/>
        <v>0</v>
      </c>
      <c r="E9" s="166">
        <f t="shared" si="1"/>
        <v>0</v>
      </c>
      <c r="F9" s="166">
        <f t="shared" si="1"/>
        <v>0</v>
      </c>
      <c r="G9" s="166">
        <f t="shared" si="1"/>
        <v>0</v>
      </c>
      <c r="H9" s="166">
        <f t="shared" si="1"/>
        <v>0</v>
      </c>
      <c r="I9" s="166">
        <f t="shared" si="1"/>
        <v>0</v>
      </c>
      <c r="J9" s="166">
        <f t="shared" si="1"/>
        <v>0</v>
      </c>
      <c r="K9" s="166">
        <f t="shared" si="1"/>
        <v>6.8998157694649787E-2</v>
      </c>
      <c r="L9" s="166">
        <f t="shared" si="1"/>
        <v>2.9282885952065101</v>
      </c>
      <c r="M9" s="166">
        <f t="shared" si="1"/>
        <v>13.243359280980613</v>
      </c>
      <c r="N9" s="166">
        <f t="shared" si="1"/>
        <v>6.0581944234226839</v>
      </c>
      <c r="O9" s="166">
        <f t="shared" si="1"/>
        <v>2.9373843778724904</v>
      </c>
      <c r="P9" s="166">
        <f t="shared" si="1"/>
        <v>3.3455264481889913</v>
      </c>
      <c r="Q9" s="166">
        <f t="shared" si="1"/>
        <v>11.043467899515399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0</v>
      </c>
      <c r="C12" s="163">
        <f t="shared" ref="C12:Q12" si="2">SUM(C13:C14,C18:C19,C25:C26)</f>
        <v>0</v>
      </c>
      <c r="D12" s="163">
        <f t="shared" si="2"/>
        <v>0</v>
      </c>
      <c r="E12" s="163">
        <f t="shared" si="2"/>
        <v>0</v>
      </c>
      <c r="F12" s="163">
        <f t="shared" si="2"/>
        <v>0</v>
      </c>
      <c r="G12" s="163">
        <f t="shared" si="2"/>
        <v>0</v>
      </c>
      <c r="H12" s="163">
        <f t="shared" si="2"/>
        <v>0</v>
      </c>
      <c r="I12" s="163">
        <f t="shared" si="2"/>
        <v>0</v>
      </c>
      <c r="J12" s="163">
        <f t="shared" si="2"/>
        <v>0</v>
      </c>
      <c r="K12" s="163">
        <f t="shared" si="2"/>
        <v>0.10003999999999999</v>
      </c>
      <c r="L12" s="163">
        <f t="shared" si="2"/>
        <v>8.1446450749976087</v>
      </c>
      <c r="M12" s="163">
        <f t="shared" si="2"/>
        <v>6.0183345681605012</v>
      </c>
      <c r="N12" s="163">
        <f t="shared" si="2"/>
        <v>7.1415683091175417</v>
      </c>
      <c r="O12" s="163">
        <f t="shared" si="2"/>
        <v>8.1686609196838411</v>
      </c>
      <c r="P12" s="163">
        <f t="shared" si="2"/>
        <v>9.291746743146188</v>
      </c>
      <c r="Q12" s="163">
        <f t="shared" si="2"/>
        <v>8.247717722656521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0</v>
      </c>
      <c r="C14" s="50">
        <f t="shared" ref="C14:Q14" si="3">SUM(C15:C17)</f>
        <v>0</v>
      </c>
      <c r="D14" s="50">
        <f t="shared" si="3"/>
        <v>0</v>
      </c>
      <c r="E14" s="50">
        <f t="shared" si="3"/>
        <v>0</v>
      </c>
      <c r="F14" s="50">
        <f t="shared" si="3"/>
        <v>0</v>
      </c>
      <c r="G14" s="50">
        <f t="shared" si="3"/>
        <v>0</v>
      </c>
      <c r="H14" s="50">
        <f t="shared" si="3"/>
        <v>0</v>
      </c>
      <c r="I14" s="50">
        <f t="shared" si="3"/>
        <v>0</v>
      </c>
      <c r="J14" s="50">
        <f t="shared" si="3"/>
        <v>0</v>
      </c>
      <c r="K14" s="50">
        <f t="shared" si="3"/>
        <v>0</v>
      </c>
      <c r="L14" s="50">
        <f t="shared" si="3"/>
        <v>7.1892614884876194</v>
      </c>
      <c r="M14" s="50">
        <f t="shared" si="3"/>
        <v>5.1346272164829321</v>
      </c>
      <c r="N14" s="50">
        <f t="shared" si="3"/>
        <v>6.1622214519481924</v>
      </c>
      <c r="O14" s="50">
        <f t="shared" si="3"/>
        <v>7.1894857739533045</v>
      </c>
      <c r="P14" s="50">
        <f t="shared" si="3"/>
        <v>8.2168878113000812</v>
      </c>
      <c r="Q14" s="50">
        <f t="shared" si="3"/>
        <v>7.177685603931554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</row>
    <row r="16" spans="1:17" x14ac:dyDescent="0.25">
      <c r="A16" s="52" t="s">
        <v>147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6.1622241329893894</v>
      </c>
      <c r="M16" s="50">
        <v>4.1075592561898224</v>
      </c>
      <c r="N16" s="50">
        <v>5.1351847598002331</v>
      </c>
      <c r="O16" s="50">
        <v>6.1625750238900103</v>
      </c>
      <c r="P16" s="50">
        <v>7.1898504558018521</v>
      </c>
      <c r="Q16" s="50">
        <v>6.1504930115955183</v>
      </c>
    </row>
    <row r="17" spans="1:17" x14ac:dyDescent="0.25">
      <c r="A17" s="52" t="s">
        <v>146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1.0270373554982297</v>
      </c>
      <c r="M17" s="50">
        <v>1.0270679602931096</v>
      </c>
      <c r="N17" s="50">
        <v>1.0270366921479592</v>
      </c>
      <c r="O17" s="50">
        <v>1.0269107500632941</v>
      </c>
      <c r="P17" s="50">
        <v>1.0270373554982297</v>
      </c>
      <c r="Q17" s="50">
        <v>1.0271925923360357</v>
      </c>
    </row>
    <row r="18" spans="1:17" x14ac:dyDescent="0.25">
      <c r="A18" s="51" t="s">
        <v>41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</row>
    <row r="19" spans="1:17" x14ac:dyDescent="0.25">
      <c r="A19" s="51" t="s">
        <v>64</v>
      </c>
      <c r="B19" s="50">
        <f>SUM(B20:B24)</f>
        <v>0</v>
      </c>
      <c r="C19" s="50">
        <f t="shared" ref="C19:Q19" si="4">SUM(C20:C24)</f>
        <v>0</v>
      </c>
      <c r="D19" s="50">
        <f t="shared" si="4"/>
        <v>0</v>
      </c>
      <c r="E19" s="50">
        <f t="shared" si="4"/>
        <v>0</v>
      </c>
      <c r="F19" s="50">
        <f t="shared" si="4"/>
        <v>0</v>
      </c>
      <c r="G19" s="50">
        <f t="shared" si="4"/>
        <v>0</v>
      </c>
      <c r="H19" s="50">
        <f t="shared" si="4"/>
        <v>0</v>
      </c>
      <c r="I19" s="50">
        <f t="shared" si="4"/>
        <v>0</v>
      </c>
      <c r="J19" s="50">
        <f t="shared" si="4"/>
        <v>0</v>
      </c>
      <c r="K19" s="50">
        <f t="shared" si="4"/>
        <v>0</v>
      </c>
      <c r="L19" s="50">
        <f t="shared" si="4"/>
        <v>0</v>
      </c>
      <c r="M19" s="50">
        <f t="shared" si="4"/>
        <v>2.3886153411393215E-2</v>
      </c>
      <c r="N19" s="50">
        <f t="shared" si="4"/>
        <v>2.4099624109656489E-2</v>
      </c>
      <c r="O19" s="50">
        <f t="shared" si="4"/>
        <v>2.369471587786812E-2</v>
      </c>
      <c r="P19" s="50">
        <f t="shared" si="4"/>
        <v>2.3884070432983968E-2</v>
      </c>
      <c r="Q19" s="50">
        <f t="shared" si="4"/>
        <v>2.3782993883046229E-2</v>
      </c>
    </row>
    <row r="20" spans="1:17" x14ac:dyDescent="0.25">
      <c r="A20" s="52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2.3886153411393215E-2</v>
      </c>
      <c r="N22" s="50">
        <v>2.4099624109656489E-2</v>
      </c>
      <c r="O22" s="50">
        <v>2.369471587786812E-2</v>
      </c>
      <c r="P22" s="50">
        <v>2.3884070432983968E-2</v>
      </c>
      <c r="Q22" s="50">
        <v>2.3782993883046229E-2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17" x14ac:dyDescent="0.25">
      <c r="A26" s="49" t="s">
        <v>30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0.10003999999999999</v>
      </c>
      <c r="L26" s="48">
        <v>0.95538358650999011</v>
      </c>
      <c r="M26" s="48">
        <v>0.85982119826617653</v>
      </c>
      <c r="N26" s="48">
        <v>0.95524723305969284</v>
      </c>
      <c r="O26" s="48">
        <v>0.95548042985266857</v>
      </c>
      <c r="P26" s="48">
        <v>1.0509748614131214</v>
      </c>
      <c r="Q26" s="48">
        <v>1.0462491248419217</v>
      </c>
    </row>
    <row r="28" spans="1:17" x14ac:dyDescent="0.25">
      <c r="A28" s="162" t="s">
        <v>112</v>
      </c>
      <c r="B28" s="161">
        <f>AGR_emi!B5</f>
        <v>0</v>
      </c>
      <c r="C28" s="161">
        <f>AGR_emi!C5</f>
        <v>0</v>
      </c>
      <c r="D28" s="161">
        <f>AGR_emi!D5</f>
        <v>0</v>
      </c>
      <c r="E28" s="161">
        <f>AGR_emi!E5</f>
        <v>0</v>
      </c>
      <c r="F28" s="161">
        <f>AGR_emi!F5</f>
        <v>0</v>
      </c>
      <c r="G28" s="161">
        <f>AGR_emi!G5</f>
        <v>0</v>
      </c>
      <c r="H28" s="161">
        <f>AGR_emi!H5</f>
        <v>0</v>
      </c>
      <c r="I28" s="161">
        <f>AGR_emi!I5</f>
        <v>0</v>
      </c>
      <c r="J28" s="161">
        <f>AGR_emi!J5</f>
        <v>0</v>
      </c>
      <c r="K28" s="161">
        <f>AGR_emi!K5</f>
        <v>0</v>
      </c>
      <c r="L28" s="161">
        <f>AGR_emi!L5</f>
        <v>22.097699999999978</v>
      </c>
      <c r="M28" s="161">
        <f>AGR_emi!M5</f>
        <v>15.723357856872868</v>
      </c>
      <c r="N28" s="161">
        <f>AGR_emi!N5</f>
        <v>18.911391815598488</v>
      </c>
      <c r="O28" s="161">
        <f>AGR_emi!O5</f>
        <v>22.098421270883769</v>
      </c>
      <c r="P28" s="161">
        <f>AGR_emi!P5</f>
        <v>25.285827223268228</v>
      </c>
      <c r="Q28" s="161">
        <f>AGR_emi!Q5</f>
        <v>22.061755560738174</v>
      </c>
    </row>
    <row r="30" spans="1:17" x14ac:dyDescent="0.25">
      <c r="A30" s="160" t="s">
        <v>145</v>
      </c>
      <c r="B30" s="159" t="str">
        <f t="shared" ref="B30:Q30" si="5">IF(B$12=0,"",B$12/B$3*1000)</f>
        <v/>
      </c>
      <c r="C30" s="159" t="str">
        <f t="shared" si="5"/>
        <v/>
      </c>
      <c r="D30" s="159" t="str">
        <f t="shared" si="5"/>
        <v/>
      </c>
      <c r="E30" s="159" t="str">
        <f t="shared" si="5"/>
        <v/>
      </c>
      <c r="F30" s="159" t="str">
        <f t="shared" si="5"/>
        <v/>
      </c>
      <c r="G30" s="159" t="str">
        <f t="shared" si="5"/>
        <v/>
      </c>
      <c r="H30" s="159" t="str">
        <f t="shared" si="5"/>
        <v/>
      </c>
      <c r="I30" s="159" t="str">
        <f t="shared" si="5"/>
        <v/>
      </c>
      <c r="J30" s="159" t="str">
        <f t="shared" si="5"/>
        <v/>
      </c>
      <c r="K30" s="159">
        <f t="shared" si="5"/>
        <v>1.0587969758241758</v>
      </c>
      <c r="L30" s="159">
        <f t="shared" si="5"/>
        <v>84.751769771046924</v>
      </c>
      <c r="M30" s="159">
        <f t="shared" si="5"/>
        <v>64.584568923572817</v>
      </c>
      <c r="N30" s="159">
        <f t="shared" si="5"/>
        <v>79.415305503104847</v>
      </c>
      <c r="O30" s="159">
        <f t="shared" si="5"/>
        <v>95.500622701565291</v>
      </c>
      <c r="P30" s="159">
        <f t="shared" si="5"/>
        <v>105.10491653801267</v>
      </c>
      <c r="Q30" s="159">
        <f t="shared" si="5"/>
        <v>87.661681579586855</v>
      </c>
    </row>
    <row r="31" spans="1:17" x14ac:dyDescent="0.25">
      <c r="A31" s="158" t="s">
        <v>144</v>
      </c>
      <c r="B31" s="157" t="str">
        <f t="shared" ref="B31:Q31" si="6">IF(B$12=0,"",B$12/B$5*1000)</f>
        <v/>
      </c>
      <c r="C31" s="157" t="str">
        <f t="shared" si="6"/>
        <v/>
      </c>
      <c r="D31" s="157" t="str">
        <f t="shared" si="6"/>
        <v/>
      </c>
      <c r="E31" s="157" t="str">
        <f t="shared" si="6"/>
        <v/>
      </c>
      <c r="F31" s="157" t="str">
        <f t="shared" si="6"/>
        <v/>
      </c>
      <c r="G31" s="157" t="str">
        <f t="shared" si="6"/>
        <v/>
      </c>
      <c r="H31" s="157" t="str">
        <f t="shared" si="6"/>
        <v/>
      </c>
      <c r="I31" s="157" t="str">
        <f t="shared" si="6"/>
        <v/>
      </c>
      <c r="J31" s="157" t="str">
        <f t="shared" si="6"/>
        <v/>
      </c>
      <c r="K31" s="157">
        <f t="shared" si="6"/>
        <v>126.07772041219528</v>
      </c>
      <c r="L31" s="157">
        <f t="shared" si="6"/>
        <v>146.39361845413845</v>
      </c>
      <c r="M31" s="157">
        <f t="shared" si="6"/>
        <v>146.4785466228123</v>
      </c>
      <c r="N31" s="157">
        <f t="shared" si="6"/>
        <v>146.24411932671936</v>
      </c>
      <c r="O31" s="157">
        <f t="shared" si="6"/>
        <v>146.39225972022197</v>
      </c>
      <c r="P31" s="157">
        <f t="shared" si="6"/>
        <v>146.19543183943014</v>
      </c>
      <c r="Q31" s="157">
        <f t="shared" si="6"/>
        <v>146.05635623758684</v>
      </c>
    </row>
    <row r="32" spans="1:17" x14ac:dyDescent="0.25">
      <c r="A32" s="158" t="s">
        <v>143</v>
      </c>
      <c r="B32" s="157" t="str">
        <f>IF(AGR_ued!B$5=0,"",AGR_ued!B$5/B$5*1000)</f>
        <v/>
      </c>
      <c r="C32" s="157" t="str">
        <f>IF(AGR_ued!C$5=0,"",AGR_ued!C$5/C$5*1000)</f>
        <v/>
      </c>
      <c r="D32" s="157" t="str">
        <f>IF(AGR_ued!D$5=0,"",AGR_ued!D$5/D$5*1000)</f>
        <v/>
      </c>
      <c r="E32" s="157" t="str">
        <f>IF(AGR_ued!E$5=0,"",AGR_ued!E$5/E$5*1000)</f>
        <v/>
      </c>
      <c r="F32" s="157" t="str">
        <f>IF(AGR_ued!F$5=0,"",AGR_ued!F$5/F$5*1000)</f>
        <v/>
      </c>
      <c r="G32" s="157" t="str">
        <f>IF(AGR_ued!G$5=0,"",AGR_ued!G$5/G$5*1000)</f>
        <v/>
      </c>
      <c r="H32" s="157" t="str">
        <f>IF(AGR_ued!H$5=0,"",AGR_ued!H$5/H$5*1000)</f>
        <v/>
      </c>
      <c r="I32" s="157" t="str">
        <f>IF(AGR_ued!I$5=0,"",AGR_ued!I$5/I$5*1000)</f>
        <v/>
      </c>
      <c r="J32" s="157" t="str">
        <f>IF(AGR_ued!J$5=0,"",AGR_ued!J$5/J$5*1000)</f>
        <v/>
      </c>
      <c r="K32" s="157">
        <f>IF(AGR_ued!K$5=0,"",AGR_ued!K$5/K$5*1000)</f>
        <v>54.831705276501538</v>
      </c>
      <c r="L32" s="157">
        <f>IF(AGR_ued!L$5=0,"",AGR_ued!L$5/L$5*1000)</f>
        <v>54.831705276501545</v>
      </c>
      <c r="M32" s="157">
        <f>IF(AGR_ued!M$5=0,"",AGR_ued!M$5/M$5*1000)</f>
        <v>54.831705276501545</v>
      </c>
      <c r="N32" s="157">
        <f>IF(AGR_ued!N$5=0,"",AGR_ued!N$5/N$5*1000)</f>
        <v>54.831705276501538</v>
      </c>
      <c r="O32" s="157">
        <f>IF(AGR_ued!O$5=0,"",AGR_ued!O$5/O$5*1000)</f>
        <v>54.831705276501545</v>
      </c>
      <c r="P32" s="157">
        <f>IF(AGR_ued!P$5=0,"",AGR_ued!P$5/P$5*1000)</f>
        <v>54.831705276501545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 t="str">
        <f t="shared" ref="B33:Q33" si="7">IF(B$12=0,"",B$28/B$12)</f>
        <v/>
      </c>
      <c r="C33" s="155" t="str">
        <f t="shared" si="7"/>
        <v/>
      </c>
      <c r="D33" s="155" t="str">
        <f t="shared" si="7"/>
        <v/>
      </c>
      <c r="E33" s="155" t="str">
        <f t="shared" si="7"/>
        <v/>
      </c>
      <c r="F33" s="155" t="str">
        <f t="shared" si="7"/>
        <v/>
      </c>
      <c r="G33" s="155" t="str">
        <f t="shared" si="7"/>
        <v/>
      </c>
      <c r="H33" s="155" t="str">
        <f t="shared" si="7"/>
        <v/>
      </c>
      <c r="I33" s="155" t="str">
        <f t="shared" si="7"/>
        <v/>
      </c>
      <c r="J33" s="155" t="str">
        <f t="shared" si="7"/>
        <v/>
      </c>
      <c r="K33" s="155">
        <f t="shared" si="7"/>
        <v>0</v>
      </c>
      <c r="L33" s="155">
        <f t="shared" si="7"/>
        <v>2.7131569020527841</v>
      </c>
      <c r="M33" s="155">
        <f t="shared" si="7"/>
        <v>2.612576233308129</v>
      </c>
      <c r="N33" s="155">
        <f t="shared" si="7"/>
        <v>2.6480726637389402</v>
      </c>
      <c r="O33" s="155">
        <f t="shared" si="7"/>
        <v>2.7052685242000551</v>
      </c>
      <c r="P33" s="155">
        <f t="shared" si="7"/>
        <v>2.7213211812859246</v>
      </c>
      <c r="Q33" s="155">
        <f t="shared" si="7"/>
        <v>2.6748921704891067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0</v>
      </c>
      <c r="C5" s="55">
        <f t="shared" ref="C5:Q5" si="0">SUM(C6:C9,C16:C17,C25:C27)</f>
        <v>0</v>
      </c>
      <c r="D5" s="55">
        <f t="shared" si="0"/>
        <v>0</v>
      </c>
      <c r="E5" s="55">
        <f t="shared" si="0"/>
        <v>0</v>
      </c>
      <c r="F5" s="55">
        <f t="shared" si="0"/>
        <v>0</v>
      </c>
      <c r="G5" s="55">
        <f t="shared" si="0"/>
        <v>0</v>
      </c>
      <c r="H5" s="55">
        <f t="shared" si="0"/>
        <v>0</v>
      </c>
      <c r="I5" s="55">
        <f t="shared" si="0"/>
        <v>0</v>
      </c>
      <c r="J5" s="55">
        <f t="shared" si="0"/>
        <v>0</v>
      </c>
      <c r="K5" s="55">
        <f t="shared" si="0"/>
        <v>0.10003999999999999</v>
      </c>
      <c r="L5" s="55">
        <f t="shared" si="0"/>
        <v>8.1446450749976087</v>
      </c>
      <c r="M5" s="55">
        <f t="shared" si="0"/>
        <v>6.0183345681605021</v>
      </c>
      <c r="N5" s="55">
        <f t="shared" si="0"/>
        <v>7.1415683091175435</v>
      </c>
      <c r="O5" s="55">
        <f t="shared" si="0"/>
        <v>8.1686609196838411</v>
      </c>
      <c r="P5" s="55">
        <f t="shared" si="0"/>
        <v>9.291746743146188</v>
      </c>
      <c r="Q5" s="55">
        <f t="shared" si="0"/>
        <v>8.2477177226565228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9.0035999999999988E-3</v>
      </c>
      <c r="L6" s="206">
        <v>8.4264832330181116E-2</v>
      </c>
      <c r="M6" s="206">
        <v>7.5836229687076775E-2</v>
      </c>
      <c r="N6" s="206">
        <v>8.4252805955864873E-2</v>
      </c>
      <c r="O6" s="206">
        <v>8.4273373913005351E-2</v>
      </c>
      <c r="P6" s="206">
        <v>9.269598277663732E-2</v>
      </c>
      <c r="Q6" s="206">
        <v>9.227917281105745E-2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1.05042E-2</v>
      </c>
      <c r="L7" s="205">
        <v>9.8308971051877969E-2</v>
      </c>
      <c r="M7" s="205">
        <v>8.8475601301589546E-2</v>
      </c>
      <c r="N7" s="205">
        <v>9.829494028184238E-2</v>
      </c>
      <c r="O7" s="205">
        <v>9.8318936231839585E-2</v>
      </c>
      <c r="P7" s="205">
        <v>0.10814531323941021</v>
      </c>
      <c r="Q7" s="205">
        <v>0.1076590349462337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8.0031999999999985E-3</v>
      </c>
      <c r="L8" s="205">
        <v>7.4902073182383205E-2</v>
      </c>
      <c r="M8" s="205">
        <v>6.7409981944068234E-2</v>
      </c>
      <c r="N8" s="205">
        <v>7.4891383071879911E-2</v>
      </c>
      <c r="O8" s="205">
        <v>7.4909665700449213E-2</v>
      </c>
      <c r="P8" s="205">
        <v>8.2396429134788743E-2</v>
      </c>
      <c r="Q8" s="205">
        <v>8.2025931387606665E-2</v>
      </c>
    </row>
    <row r="9" spans="1:17" x14ac:dyDescent="0.25">
      <c r="A9" s="181" t="s">
        <v>159</v>
      </c>
      <c r="B9" s="204">
        <f>SUM(B10:B15)</f>
        <v>0</v>
      </c>
      <c r="C9" s="204">
        <f t="shared" ref="C9:Q9" si="1">SUM(C10:C15)</f>
        <v>0</v>
      </c>
      <c r="D9" s="204">
        <f t="shared" si="1"/>
        <v>0</v>
      </c>
      <c r="E9" s="204">
        <f t="shared" si="1"/>
        <v>0</v>
      </c>
      <c r="F9" s="204">
        <f t="shared" si="1"/>
        <v>0</v>
      </c>
      <c r="G9" s="204">
        <f t="shared" si="1"/>
        <v>0</v>
      </c>
      <c r="H9" s="204">
        <f t="shared" si="1"/>
        <v>0</v>
      </c>
      <c r="I9" s="204">
        <f t="shared" si="1"/>
        <v>0</v>
      </c>
      <c r="J9" s="204">
        <f t="shared" si="1"/>
        <v>0</v>
      </c>
      <c r="K9" s="204">
        <f t="shared" si="1"/>
        <v>0</v>
      </c>
      <c r="L9" s="204">
        <f t="shared" si="1"/>
        <v>1.5816375274672763</v>
      </c>
      <c r="M9" s="204">
        <f t="shared" si="1"/>
        <v>1.1348729413767515</v>
      </c>
      <c r="N9" s="204">
        <f t="shared" si="1"/>
        <v>1.3609906367327267</v>
      </c>
      <c r="O9" s="204">
        <f t="shared" si="1"/>
        <v>1.5868997077628582</v>
      </c>
      <c r="P9" s="204">
        <f t="shared" si="1"/>
        <v>1.812969813981274</v>
      </c>
      <c r="Q9" s="204">
        <f t="shared" si="1"/>
        <v>1.5843230915192121</v>
      </c>
    </row>
    <row r="10" spans="1:17" x14ac:dyDescent="0.25">
      <c r="A10" s="202" t="s">
        <v>35</v>
      </c>
      <c r="B10" s="203">
        <v>0</v>
      </c>
      <c r="C10" s="203">
        <v>0</v>
      </c>
      <c r="D10" s="203">
        <v>0</v>
      </c>
      <c r="E10" s="203">
        <v>0</v>
      </c>
      <c r="F10" s="203">
        <v>0</v>
      </c>
      <c r="G10" s="203">
        <v>0</v>
      </c>
      <c r="H10" s="203">
        <v>0</v>
      </c>
      <c r="I10" s="203">
        <v>0</v>
      </c>
      <c r="J10" s="203">
        <v>0</v>
      </c>
      <c r="K10" s="203">
        <v>0</v>
      </c>
      <c r="L10" s="203">
        <v>1.5625298557370764</v>
      </c>
      <c r="M10" s="203">
        <v>1.117676517411428</v>
      </c>
      <c r="N10" s="203">
        <v>1.3418856920715327</v>
      </c>
      <c r="O10" s="203">
        <v>1.5677900991658047</v>
      </c>
      <c r="P10" s="203">
        <v>1.7919503167530115</v>
      </c>
      <c r="Q10" s="203">
        <v>1.5633981090223736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1.9107671730199796E-2</v>
      </c>
      <c r="M15" s="201">
        <v>1.7196423965323532E-2</v>
      </c>
      <c r="N15" s="201">
        <v>1.9104944661193855E-2</v>
      </c>
      <c r="O15" s="201">
        <v>1.9109608597053372E-2</v>
      </c>
      <c r="P15" s="201">
        <v>2.1019497228262431E-2</v>
      </c>
      <c r="Q15" s="201">
        <v>2.0924982496838437E-2</v>
      </c>
    </row>
    <row r="16" spans="1:17" x14ac:dyDescent="0.25">
      <c r="A16" s="198" t="s">
        <v>158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3.0811120664946938</v>
      </c>
      <c r="M16" s="197">
        <v>2.0657227048006077</v>
      </c>
      <c r="N16" s="197">
        <v>2.5796421919549459</v>
      </c>
      <c r="O16" s="197">
        <v>3.0931348698839396</v>
      </c>
      <c r="P16" s="197">
        <v>3.6068672631174179</v>
      </c>
      <c r="Q16" s="197">
        <v>3.0871380027392825</v>
      </c>
    </row>
    <row r="17" spans="1:17" x14ac:dyDescent="0.25">
      <c r="A17" s="198" t="s">
        <v>157</v>
      </c>
      <c r="B17" s="197">
        <f>SUM(B18:B24)</f>
        <v>0</v>
      </c>
      <c r="C17" s="197">
        <f t="shared" ref="C17:Q17" si="2">SUM(C18:C24)</f>
        <v>0</v>
      </c>
      <c r="D17" s="197">
        <f t="shared" si="2"/>
        <v>0</v>
      </c>
      <c r="E17" s="197">
        <f t="shared" si="2"/>
        <v>0</v>
      </c>
      <c r="F17" s="197">
        <f t="shared" si="2"/>
        <v>0</v>
      </c>
      <c r="G17" s="197">
        <f t="shared" si="2"/>
        <v>0</v>
      </c>
      <c r="H17" s="197">
        <f t="shared" si="2"/>
        <v>0</v>
      </c>
      <c r="I17" s="197">
        <f t="shared" si="2"/>
        <v>0</v>
      </c>
      <c r="J17" s="197">
        <f t="shared" si="2"/>
        <v>0</v>
      </c>
      <c r="K17" s="197">
        <f t="shared" si="2"/>
        <v>0</v>
      </c>
      <c r="L17" s="197">
        <f t="shared" si="2"/>
        <v>2.138387312505968</v>
      </c>
      <c r="M17" s="197">
        <f t="shared" si="2"/>
        <v>1.6741974192742644</v>
      </c>
      <c r="N17" s="197">
        <f t="shared" si="2"/>
        <v>1.9077147765754945</v>
      </c>
      <c r="O17" s="197">
        <f t="shared" si="2"/>
        <v>2.1438224747972372</v>
      </c>
      <c r="P17" s="197">
        <f t="shared" si="2"/>
        <v>2.3773669647053266</v>
      </c>
      <c r="Q17" s="197">
        <f t="shared" si="2"/>
        <v>2.1385465999201188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0</v>
      </c>
      <c r="C20" s="199">
        <v>0</v>
      </c>
      <c r="D20" s="199">
        <v>0</v>
      </c>
      <c r="E20" s="199">
        <v>0</v>
      </c>
      <c r="F20" s="199">
        <v>0</v>
      </c>
      <c r="G20" s="199">
        <v>0</v>
      </c>
      <c r="H20" s="199">
        <v>0</v>
      </c>
      <c r="I20" s="199">
        <v>0</v>
      </c>
      <c r="J20" s="199">
        <v>0</v>
      </c>
      <c r="K20" s="199">
        <v>0</v>
      </c>
      <c r="L20" s="199">
        <v>1.1113499570077383</v>
      </c>
      <c r="M20" s="199">
        <v>0.64712945898115448</v>
      </c>
      <c r="N20" s="199">
        <v>0.88067808442753504</v>
      </c>
      <c r="O20" s="199">
        <v>1.1169117247339428</v>
      </c>
      <c r="P20" s="199">
        <v>1.3503296092070967</v>
      </c>
      <c r="Q20" s="199">
        <v>1.1113540075840829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1.0270373554982297</v>
      </c>
      <c r="M21" s="199">
        <v>1.0270679602931099</v>
      </c>
      <c r="N21" s="199">
        <v>1.0270366921479595</v>
      </c>
      <c r="O21" s="199">
        <v>1.0269107500632941</v>
      </c>
      <c r="P21" s="199">
        <v>1.0270373554982297</v>
      </c>
      <c r="Q21" s="199">
        <v>1.0271925923360357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</v>
      </c>
      <c r="C25" s="197">
        <v>0</v>
      </c>
      <c r="D25" s="197">
        <v>0</v>
      </c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0.40723225374988042</v>
      </c>
      <c r="M25" s="197">
        <v>0.30091672840802514</v>
      </c>
      <c r="N25" s="197">
        <v>0.35707841545587704</v>
      </c>
      <c r="O25" s="197">
        <v>0.40843304598419217</v>
      </c>
      <c r="P25" s="197">
        <v>0.46458733715730938</v>
      </c>
      <c r="Q25" s="197">
        <v>0.41238588613282628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4.0015999999999996E-2</v>
      </c>
      <c r="L26" s="197">
        <v>0.37451036591191605</v>
      </c>
      <c r="M26" s="197">
        <v>0.33704990972034127</v>
      </c>
      <c r="N26" s="197">
        <v>0.37445691535939968</v>
      </c>
      <c r="O26" s="197">
        <v>0.37454832850224612</v>
      </c>
      <c r="P26" s="197">
        <v>0.41198214567394359</v>
      </c>
      <c r="Q26" s="197">
        <v>0.41012965693803333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3.2512999999999993E-2</v>
      </c>
      <c r="L27" s="195">
        <v>0.30428967230343174</v>
      </c>
      <c r="M27" s="195">
        <v>0.27385305164777718</v>
      </c>
      <c r="N27" s="195">
        <v>0.30424624372951203</v>
      </c>
      <c r="O27" s="195">
        <v>0.30432051690807493</v>
      </c>
      <c r="P27" s="195">
        <v>0.33473549336007907</v>
      </c>
      <c r="Q27" s="195">
        <v>0.33323034626215209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</v>
      </c>
      <c r="C31" s="194">
        <f t="shared" si="3"/>
        <v>0</v>
      </c>
      <c r="D31" s="194">
        <f t="shared" si="3"/>
        <v>0</v>
      </c>
      <c r="E31" s="194">
        <f t="shared" si="3"/>
        <v>0</v>
      </c>
      <c r="F31" s="194">
        <f t="shared" si="3"/>
        <v>0</v>
      </c>
      <c r="G31" s="194">
        <f t="shared" si="3"/>
        <v>0</v>
      </c>
      <c r="H31" s="194">
        <f t="shared" si="3"/>
        <v>0</v>
      </c>
      <c r="I31" s="194">
        <f t="shared" si="3"/>
        <v>0</v>
      </c>
      <c r="J31" s="194">
        <f t="shared" si="3"/>
        <v>0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0.09</v>
      </c>
      <c r="L32" s="193">
        <f t="shared" si="4"/>
        <v>1.0346041055718546E-2</v>
      </c>
      <c r="M32" s="193">
        <f t="shared" si="4"/>
        <v>1.260086637394372E-2</v>
      </c>
      <c r="N32" s="193">
        <f t="shared" si="4"/>
        <v>1.1797521539953689E-2</v>
      </c>
      <c r="O32" s="193">
        <f t="shared" si="4"/>
        <v>1.0316669371100184E-2</v>
      </c>
      <c r="P32" s="193">
        <f t="shared" si="4"/>
        <v>9.9761632919033293E-3</v>
      </c>
      <c r="Q32" s="193">
        <f t="shared" si="4"/>
        <v>1.1188449449181086E-2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0.10500000000000001</v>
      </c>
      <c r="L33" s="192">
        <f t="shared" si="5"/>
        <v>1.2070381231671637E-2</v>
      </c>
      <c r="M33" s="192">
        <f t="shared" si="5"/>
        <v>1.4701010769601003E-2</v>
      </c>
      <c r="N33" s="192">
        <f t="shared" si="5"/>
        <v>1.3763775129945977E-2</v>
      </c>
      <c r="O33" s="192">
        <f t="shared" si="5"/>
        <v>1.203611426628355E-2</v>
      </c>
      <c r="P33" s="192">
        <f t="shared" si="5"/>
        <v>1.1638857173887218E-2</v>
      </c>
      <c r="Q33" s="192">
        <f t="shared" si="5"/>
        <v>1.3053191024044602E-2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7.9999999999999988E-2</v>
      </c>
      <c r="L34" s="192">
        <f t="shared" si="6"/>
        <v>9.1964809384164851E-3</v>
      </c>
      <c r="M34" s="192">
        <f t="shared" si="6"/>
        <v>1.1200770110172195E-2</v>
      </c>
      <c r="N34" s="192">
        <f t="shared" si="6"/>
        <v>1.0486685813292172E-2</v>
      </c>
      <c r="O34" s="192">
        <f t="shared" si="6"/>
        <v>9.1703727743112761E-3</v>
      </c>
      <c r="P34" s="192">
        <f t="shared" si="6"/>
        <v>8.8677007039140721E-3</v>
      </c>
      <c r="Q34" s="192">
        <f t="shared" si="6"/>
        <v>9.9452883992720807E-3</v>
      </c>
    </row>
    <row r="35" spans="1:17" x14ac:dyDescent="0.25">
      <c r="A35" s="181" t="s">
        <v>159</v>
      </c>
      <c r="B35" s="191">
        <f t="shared" ref="B35:Q35" si="7">IF(B$9=0,0,B$9/B$5)</f>
        <v>0</v>
      </c>
      <c r="C35" s="191">
        <f t="shared" si="7"/>
        <v>0</v>
      </c>
      <c r="D35" s="191">
        <f t="shared" si="7"/>
        <v>0</v>
      </c>
      <c r="E35" s="191">
        <f t="shared" si="7"/>
        <v>0</v>
      </c>
      <c r="F35" s="191">
        <f t="shared" si="7"/>
        <v>0</v>
      </c>
      <c r="G35" s="191">
        <f t="shared" si="7"/>
        <v>0</v>
      </c>
      <c r="H35" s="191">
        <f t="shared" si="7"/>
        <v>0</v>
      </c>
      <c r="I35" s="191">
        <f t="shared" si="7"/>
        <v>0</v>
      </c>
      <c r="J35" s="191">
        <f t="shared" si="7"/>
        <v>0</v>
      </c>
      <c r="K35" s="191">
        <f t="shared" si="7"/>
        <v>0</v>
      </c>
      <c r="L35" s="191">
        <f t="shared" si="7"/>
        <v>0.19419354838709663</v>
      </c>
      <c r="M35" s="191">
        <f t="shared" si="7"/>
        <v>0.18856926754798617</v>
      </c>
      <c r="N35" s="191">
        <f t="shared" si="7"/>
        <v>0.19057307552392497</v>
      </c>
      <c r="O35" s="191">
        <f t="shared" si="7"/>
        <v>0.19426681109249389</v>
      </c>
      <c r="P35" s="191">
        <f t="shared" si="7"/>
        <v>0.19511614598391452</v>
      </c>
      <c r="Q35" s="191">
        <f t="shared" si="7"/>
        <v>0.19209230296122629</v>
      </c>
    </row>
    <row r="36" spans="1:17" x14ac:dyDescent="0.25">
      <c r="A36" s="179" t="s">
        <v>158</v>
      </c>
      <c r="B36" s="190">
        <f t="shared" ref="B36:Q36" si="8">IF(B$16=0,0,B$16/B$5)</f>
        <v>0</v>
      </c>
      <c r="C36" s="190">
        <f t="shared" si="8"/>
        <v>0</v>
      </c>
      <c r="D36" s="190">
        <f t="shared" si="8"/>
        <v>0</v>
      </c>
      <c r="E36" s="190">
        <f t="shared" si="8"/>
        <v>0</v>
      </c>
      <c r="F36" s="190">
        <f t="shared" si="8"/>
        <v>0</v>
      </c>
      <c r="G36" s="190">
        <f t="shared" si="8"/>
        <v>0</v>
      </c>
      <c r="H36" s="190">
        <f t="shared" si="8"/>
        <v>0</v>
      </c>
      <c r="I36" s="190">
        <f t="shared" si="8"/>
        <v>0</v>
      </c>
      <c r="J36" s="190">
        <f t="shared" si="8"/>
        <v>0</v>
      </c>
      <c r="K36" s="190">
        <f t="shared" si="8"/>
        <v>0</v>
      </c>
      <c r="L36" s="190">
        <f t="shared" si="8"/>
        <v>0.37829912023460377</v>
      </c>
      <c r="M36" s="190">
        <f t="shared" si="8"/>
        <v>0.34323826324464274</v>
      </c>
      <c r="N36" s="190">
        <f t="shared" si="8"/>
        <v>0.36121508333982488</v>
      </c>
      <c r="O36" s="190">
        <f t="shared" si="8"/>
        <v>0.37865874227077795</v>
      </c>
      <c r="P36" s="190">
        <f t="shared" si="8"/>
        <v>0.38817967846335549</v>
      </c>
      <c r="Q36" s="190">
        <f t="shared" si="8"/>
        <v>0.37430209259694941</v>
      </c>
    </row>
    <row r="37" spans="1:17" x14ac:dyDescent="0.25">
      <c r="A37" s="179" t="s">
        <v>157</v>
      </c>
      <c r="B37" s="190">
        <f t="shared" ref="B37:Q37" si="9">IF(B$17=0,0,B$17/B$5)</f>
        <v>0</v>
      </c>
      <c r="C37" s="190">
        <f t="shared" si="9"/>
        <v>0</v>
      </c>
      <c r="D37" s="190">
        <f t="shared" si="9"/>
        <v>0</v>
      </c>
      <c r="E37" s="190">
        <f t="shared" si="9"/>
        <v>0</v>
      </c>
      <c r="F37" s="190">
        <f t="shared" si="9"/>
        <v>0</v>
      </c>
      <c r="G37" s="190">
        <f t="shared" si="9"/>
        <v>0</v>
      </c>
      <c r="H37" s="190">
        <f t="shared" si="9"/>
        <v>0</v>
      </c>
      <c r="I37" s="190">
        <f t="shared" si="9"/>
        <v>0</v>
      </c>
      <c r="J37" s="190">
        <f t="shared" si="9"/>
        <v>0</v>
      </c>
      <c r="K37" s="190">
        <f t="shared" si="9"/>
        <v>0</v>
      </c>
      <c r="L37" s="190">
        <f t="shared" si="9"/>
        <v>0.26255131964809353</v>
      </c>
      <c r="M37" s="190">
        <f t="shared" si="9"/>
        <v>0.2781828428302186</v>
      </c>
      <c r="N37" s="190">
        <f t="shared" si="9"/>
        <v>0.26712826847009791</v>
      </c>
      <c r="O37" s="190">
        <f t="shared" si="9"/>
        <v>0.26244478695783735</v>
      </c>
      <c r="P37" s="190">
        <f t="shared" si="9"/>
        <v>0.25585791675380398</v>
      </c>
      <c r="Q37" s="190">
        <f t="shared" si="9"/>
        <v>0.25928949945092328</v>
      </c>
    </row>
    <row r="38" spans="1:17" x14ac:dyDescent="0.25">
      <c r="A38" s="179" t="s">
        <v>156</v>
      </c>
      <c r="B38" s="190">
        <f t="shared" ref="B38:Q38" si="10">IF(B$25=0,0,B$25/B$5)</f>
        <v>0</v>
      </c>
      <c r="C38" s="190">
        <f t="shared" si="10"/>
        <v>0</v>
      </c>
      <c r="D38" s="190">
        <f t="shared" si="10"/>
        <v>0</v>
      </c>
      <c r="E38" s="190">
        <f t="shared" si="10"/>
        <v>0</v>
      </c>
      <c r="F38" s="190">
        <f t="shared" si="10"/>
        <v>0</v>
      </c>
      <c r="G38" s="190">
        <f t="shared" si="10"/>
        <v>0</v>
      </c>
      <c r="H38" s="190">
        <f t="shared" si="10"/>
        <v>0</v>
      </c>
      <c r="I38" s="190">
        <f t="shared" si="10"/>
        <v>0</v>
      </c>
      <c r="J38" s="190">
        <f t="shared" si="10"/>
        <v>0</v>
      </c>
      <c r="K38" s="190">
        <f t="shared" si="10"/>
        <v>0</v>
      </c>
      <c r="L38" s="190">
        <f t="shared" si="10"/>
        <v>4.9999999999999996E-2</v>
      </c>
      <c r="M38" s="190">
        <f t="shared" si="10"/>
        <v>0.05</v>
      </c>
      <c r="N38" s="190">
        <f t="shared" si="10"/>
        <v>4.9999999999999982E-2</v>
      </c>
      <c r="O38" s="190">
        <f t="shared" si="10"/>
        <v>5.0000000000000017E-2</v>
      </c>
      <c r="P38" s="190">
        <f t="shared" si="10"/>
        <v>4.9999999999999996E-2</v>
      </c>
      <c r="Q38" s="190">
        <f t="shared" si="10"/>
        <v>5.0000000000000017E-2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0.4</v>
      </c>
      <c r="L39" s="190">
        <f t="shared" si="11"/>
        <v>4.5982404692082424E-2</v>
      </c>
      <c r="M39" s="190">
        <f t="shared" si="11"/>
        <v>5.600385055086099E-2</v>
      </c>
      <c r="N39" s="190">
        <f t="shared" si="11"/>
        <v>5.2433429066460882E-2</v>
      </c>
      <c r="O39" s="190">
        <f t="shared" si="11"/>
        <v>4.5851863871556389E-2</v>
      </c>
      <c r="P39" s="190">
        <f t="shared" si="11"/>
        <v>4.4338503519570346E-2</v>
      </c>
      <c r="Q39" s="190">
        <f t="shared" si="11"/>
        <v>4.9726441996360407E-2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0.32499999999999996</v>
      </c>
      <c r="L40" s="189">
        <f t="shared" si="12"/>
        <v>3.7360703812316966E-2</v>
      </c>
      <c r="M40" s="189">
        <f t="shared" si="12"/>
        <v>4.550312857257454E-2</v>
      </c>
      <c r="N40" s="189">
        <f t="shared" si="12"/>
        <v>4.2602161116499435E-2</v>
      </c>
      <c r="O40" s="189">
        <f t="shared" si="12"/>
        <v>3.7254639395639562E-2</v>
      </c>
      <c r="P40" s="189">
        <f t="shared" si="12"/>
        <v>3.6025034109650897E-2</v>
      </c>
      <c r="Q40" s="189">
        <f t="shared" si="12"/>
        <v>4.040273412204283E-2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0</v>
      </c>
      <c r="C44" s="186">
        <f t="shared" si="13"/>
        <v>0</v>
      </c>
      <c r="D44" s="186">
        <f t="shared" si="13"/>
        <v>0</v>
      </c>
      <c r="E44" s="186">
        <f t="shared" si="13"/>
        <v>0</v>
      </c>
      <c r="F44" s="186">
        <f t="shared" si="13"/>
        <v>0</v>
      </c>
      <c r="G44" s="186">
        <f t="shared" si="13"/>
        <v>0</v>
      </c>
      <c r="H44" s="186">
        <f t="shared" si="13"/>
        <v>0</v>
      </c>
      <c r="I44" s="186">
        <f t="shared" si="13"/>
        <v>0</v>
      </c>
      <c r="J44" s="186">
        <f t="shared" si="13"/>
        <v>0</v>
      </c>
      <c r="K44" s="186">
        <f t="shared" si="13"/>
        <v>126.07772041219525</v>
      </c>
      <c r="L44" s="186">
        <f t="shared" si="13"/>
        <v>146.39361845413845</v>
      </c>
      <c r="M44" s="186">
        <f t="shared" si="13"/>
        <v>146.47854662281233</v>
      </c>
      <c r="N44" s="186">
        <f t="shared" si="13"/>
        <v>146.24411932671939</v>
      </c>
      <c r="O44" s="186">
        <f t="shared" si="13"/>
        <v>146.392259720222</v>
      </c>
      <c r="P44" s="186">
        <f t="shared" si="13"/>
        <v>146.19543183943014</v>
      </c>
      <c r="Q44" s="186">
        <f t="shared" si="13"/>
        <v>146.0563562375869</v>
      </c>
    </row>
    <row r="45" spans="1:17" x14ac:dyDescent="0.25">
      <c r="A45" s="185" t="s">
        <v>162</v>
      </c>
      <c r="B45" s="184">
        <f>IF(B$6=0,0,B$6/AGR!B$5*1000)</f>
        <v>0</v>
      </c>
      <c r="C45" s="184">
        <f>IF(C$6=0,0,C$6/AGR!C$5*1000)</f>
        <v>0</v>
      </c>
      <c r="D45" s="184">
        <f>IF(D$6=0,0,D$6/AGR!D$5*1000)</f>
        <v>0</v>
      </c>
      <c r="E45" s="184">
        <f>IF(E$6=0,0,E$6/AGR!E$5*1000)</f>
        <v>0</v>
      </c>
      <c r="F45" s="184">
        <f>IF(F$6=0,0,F$6/AGR!F$5*1000)</f>
        <v>0</v>
      </c>
      <c r="G45" s="184">
        <f>IF(G$6=0,0,G$6/AGR!G$5*1000)</f>
        <v>0</v>
      </c>
      <c r="H45" s="184">
        <f>IF(H$6=0,0,H$6/AGR!H$5*1000)</f>
        <v>0</v>
      </c>
      <c r="I45" s="184">
        <f>IF(I$6=0,0,I$6/AGR!I$5*1000)</f>
        <v>0</v>
      </c>
      <c r="J45" s="184">
        <f>IF(J$6=0,0,J$6/AGR!J$5*1000)</f>
        <v>0</v>
      </c>
      <c r="K45" s="184">
        <f>IF(K$6=0,0,K$6/AGR!K$5*1000)</f>
        <v>11.346994837097574</v>
      </c>
      <c r="L45" s="184">
        <f>IF(L$6=0,0,L$6/AGR!L$5*1000)</f>
        <v>1.5145943868217127</v>
      </c>
      <c r="M45" s="184">
        <f>IF(M$6=0,0,M$6/AGR!M$5*1000)</f>
        <v>1.8457565926435435</v>
      </c>
      <c r="N45" s="184">
        <f>IF(N$6=0,0,N$6/AGR!N$5*1000)</f>
        <v>1.7253181478485295</v>
      </c>
      <c r="O45" s="184">
        <f>IF(O$6=0,0,O$6/AGR!O$5*1000)</f>
        <v>1.5102805420217575</v>
      </c>
      <c r="P45" s="184">
        <f>IF(P$6=0,0,P$6/AGR!P$5*1000)</f>
        <v>1.4584695005604784</v>
      </c>
      <c r="Q45" s="184">
        <f>IF(Q$6=0,0,Q$6/AGR!Q$5*1000)</f>
        <v>1.6341441584958252</v>
      </c>
    </row>
    <row r="46" spans="1:17" x14ac:dyDescent="0.25">
      <c r="A46" s="183" t="s">
        <v>161</v>
      </c>
      <c r="B46" s="182">
        <f>IF(B$7=0,0,B$7/AGR!B$5*1000)</f>
        <v>0</v>
      </c>
      <c r="C46" s="182">
        <f>IF(C$7=0,0,C$7/AGR!C$5*1000)</f>
        <v>0</v>
      </c>
      <c r="D46" s="182">
        <f>IF(D$7=0,0,D$7/AGR!D$5*1000)</f>
        <v>0</v>
      </c>
      <c r="E46" s="182">
        <f>IF(E$7=0,0,E$7/AGR!E$5*1000)</f>
        <v>0</v>
      </c>
      <c r="F46" s="182">
        <f>IF(F$7=0,0,F$7/AGR!F$5*1000)</f>
        <v>0</v>
      </c>
      <c r="G46" s="182">
        <f>IF(G$7=0,0,G$7/AGR!G$5*1000)</f>
        <v>0</v>
      </c>
      <c r="H46" s="182">
        <f>IF(H$7=0,0,H$7/AGR!H$5*1000)</f>
        <v>0</v>
      </c>
      <c r="I46" s="182">
        <f>IF(I$7=0,0,I$7/AGR!I$5*1000)</f>
        <v>0</v>
      </c>
      <c r="J46" s="182">
        <f>IF(J$7=0,0,J$7/AGR!J$5*1000)</f>
        <v>0</v>
      </c>
      <c r="K46" s="182">
        <f>IF(K$7=0,0,K$7/AGR!K$5*1000)</f>
        <v>13.238160643280505</v>
      </c>
      <c r="L46" s="182">
        <f>IF(L$7=0,0,L$7/AGR!L$5*1000)</f>
        <v>1.7670267846253314</v>
      </c>
      <c r="M46" s="182">
        <f>IF(M$7=0,0,M$7/AGR!M$5*1000)</f>
        <v>2.153382691417467</v>
      </c>
      <c r="N46" s="182">
        <f>IF(N$7=0,0,N$7/AGR!N$5*1000)</f>
        <v>2.0128711724899517</v>
      </c>
      <c r="O46" s="182">
        <f>IF(O$7=0,0,O$7/AGR!O$5*1000)</f>
        <v>1.7619939656920505</v>
      </c>
      <c r="P46" s="182">
        <f>IF(P$7=0,0,P$7/AGR!P$5*1000)</f>
        <v>1.7015477506538916</v>
      </c>
      <c r="Q46" s="182">
        <f>IF(Q$7=0,0,Q$7/AGR!Q$5*1000)</f>
        <v>1.9065015182451295</v>
      </c>
    </row>
    <row r="47" spans="1:17" x14ac:dyDescent="0.25">
      <c r="A47" s="183" t="s">
        <v>160</v>
      </c>
      <c r="B47" s="182">
        <f>IF(B$8=0,0,B$8/AGR!B$5*1000)</f>
        <v>0</v>
      </c>
      <c r="C47" s="182">
        <f>IF(C$8=0,0,C$8/AGR!C$5*1000)</f>
        <v>0</v>
      </c>
      <c r="D47" s="182">
        <f>IF(D$8=0,0,D$8/AGR!D$5*1000)</f>
        <v>0</v>
      </c>
      <c r="E47" s="182">
        <f>IF(E$8=0,0,E$8/AGR!E$5*1000)</f>
        <v>0</v>
      </c>
      <c r="F47" s="182">
        <f>IF(F$8=0,0,F$8/AGR!F$5*1000)</f>
        <v>0</v>
      </c>
      <c r="G47" s="182">
        <f>IF(G$8=0,0,G$8/AGR!G$5*1000)</f>
        <v>0</v>
      </c>
      <c r="H47" s="182">
        <f>IF(H$8=0,0,H$8/AGR!H$5*1000)</f>
        <v>0</v>
      </c>
      <c r="I47" s="182">
        <f>IF(I$8=0,0,I$8/AGR!I$5*1000)</f>
        <v>0</v>
      </c>
      <c r="J47" s="182">
        <f>IF(J$8=0,0,J$8/AGR!J$5*1000)</f>
        <v>0</v>
      </c>
      <c r="K47" s="182">
        <f>IF(K$8=0,0,K$8/AGR!K$5*1000)</f>
        <v>10.086217632975622</v>
      </c>
      <c r="L47" s="182">
        <f>IF(L$8=0,0,L$8/AGR!L$5*1000)</f>
        <v>1.3463061216193</v>
      </c>
      <c r="M47" s="182">
        <f>IF(M$8=0,0,M$8/AGR!M$5*1000)</f>
        <v>1.6406725267942606</v>
      </c>
      <c r="N47" s="182">
        <f>IF(N$8=0,0,N$8/AGR!N$5*1000)</f>
        <v>1.5336161314209156</v>
      </c>
      <c r="O47" s="182">
        <f>IF(O$8=0,0,O$8/AGR!O$5*1000)</f>
        <v>1.3424715929082291</v>
      </c>
      <c r="P47" s="182">
        <f>IF(P$8=0,0,P$8/AGR!P$5*1000)</f>
        <v>1.2964173338315366</v>
      </c>
      <c r="Q47" s="182">
        <f>IF(Q$8=0,0,Q$8/AGR!Q$5*1000)</f>
        <v>1.4525725853296232</v>
      </c>
    </row>
    <row r="48" spans="1:17" x14ac:dyDescent="0.25">
      <c r="A48" s="181" t="s">
        <v>159</v>
      </c>
      <c r="B48" s="180">
        <f>IF(B$9=0,0,B$9/AGR!B$5*1000)</f>
        <v>0</v>
      </c>
      <c r="C48" s="180">
        <f>IF(C$9=0,0,C$9/AGR!C$5*1000)</f>
        <v>0</v>
      </c>
      <c r="D48" s="180">
        <f>IF(D$9=0,0,D$9/AGR!D$5*1000)</f>
        <v>0</v>
      </c>
      <c r="E48" s="180">
        <f>IF(E$9=0,0,E$9/AGR!E$5*1000)</f>
        <v>0</v>
      </c>
      <c r="F48" s="180">
        <f>IF(F$9=0,0,F$9/AGR!F$5*1000)</f>
        <v>0</v>
      </c>
      <c r="G48" s="180">
        <f>IF(G$9=0,0,G$9/AGR!G$5*1000)</f>
        <v>0</v>
      </c>
      <c r="H48" s="180">
        <f>IF(H$9=0,0,H$9/AGR!H$5*1000)</f>
        <v>0</v>
      </c>
      <c r="I48" s="180">
        <f>IF(I$9=0,0,I$9/AGR!I$5*1000)</f>
        <v>0</v>
      </c>
      <c r="J48" s="180">
        <f>IF(J$9=0,0,J$9/AGR!J$5*1000)</f>
        <v>0</v>
      </c>
      <c r="K48" s="180">
        <f>IF(K$9=0,0,K$9/AGR!K$5*1000)</f>
        <v>0</v>
      </c>
      <c r="L48" s="180">
        <f>IF(L$9=0,0,L$9/AGR!L$5*1000)</f>
        <v>28.428696228835893</v>
      </c>
      <c r="M48" s="180">
        <f>IF(M$9=0,0,M$9/AGR!M$5*1000)</f>
        <v>27.621352248157265</v>
      </c>
      <c r="N48" s="180">
        <f>IF(N$9=0,0,N$9/AGR!N$5*1000)</f>
        <v>27.870191597380785</v>
      </c>
      <c r="O48" s="180">
        <f>IF(O$9=0,0,O$9/AGR!O$5*1000)</f>
        <v>28.439157464471666</v>
      </c>
      <c r="P48" s="180">
        <f>IF(P$9=0,0,P$9/AGR!P$5*1000)</f>
        <v>28.525089220963682</v>
      </c>
      <c r="Q48" s="180">
        <f>IF(Q$9=0,0,Q$9/AGR!Q$5*1000)</f>
        <v>28.056301831803331</v>
      </c>
    </row>
    <row r="49" spans="1:17" x14ac:dyDescent="0.25">
      <c r="A49" s="179" t="s">
        <v>158</v>
      </c>
      <c r="B49" s="178">
        <f>IF(B$16=0,0,B$16/AGR!B$5*1000)</f>
        <v>0</v>
      </c>
      <c r="C49" s="178">
        <f>IF(C$16=0,0,C$16/AGR!C$5*1000)</f>
        <v>0</v>
      </c>
      <c r="D49" s="178">
        <f>IF(D$16=0,0,D$16/AGR!D$5*1000)</f>
        <v>0</v>
      </c>
      <c r="E49" s="178">
        <f>IF(E$16=0,0,E$16/AGR!E$5*1000)</f>
        <v>0</v>
      </c>
      <c r="F49" s="178">
        <f>IF(F$16=0,0,F$16/AGR!F$5*1000)</f>
        <v>0</v>
      </c>
      <c r="G49" s="178">
        <f>IF(G$16=0,0,G$16/AGR!G$5*1000)</f>
        <v>0</v>
      </c>
      <c r="H49" s="178">
        <f>IF(H$16=0,0,H$16/AGR!H$5*1000)</f>
        <v>0</v>
      </c>
      <c r="I49" s="178">
        <f>IF(I$16=0,0,I$16/AGR!I$5*1000)</f>
        <v>0</v>
      </c>
      <c r="J49" s="178">
        <f>IF(J$16=0,0,J$16/AGR!J$5*1000)</f>
        <v>0</v>
      </c>
      <c r="K49" s="178">
        <f>IF(K$16=0,0,K$16/AGR!K$5*1000)</f>
        <v>0</v>
      </c>
      <c r="L49" s="178">
        <f>IF(L$16=0,0,L$16/AGR!L$5*1000)</f>
        <v>55.380577069160829</v>
      </c>
      <c r="M49" s="178">
        <f>IF(M$16=0,0,M$16/AGR!M$5*1000)</f>
        <v>50.277041945413536</v>
      </c>
      <c r="N49" s="178">
        <f>IF(N$16=0,0,N$16/AGR!N$5*1000)</f>
        <v>52.825581750560232</v>
      </c>
      <c r="O49" s="178">
        <f>IF(O$16=0,0,O$16/AGR!O$5*1000)</f>
        <v>55.432708943836317</v>
      </c>
      <c r="P49" s="178">
        <f>IF(P$16=0,0,P$16/AGR!P$5*1000)</f>
        <v>56.750095724241405</v>
      </c>
      <c r="Q49" s="178">
        <f>IF(Q$16=0,0,Q$16/AGR!Q$5*1000)</f>
        <v>54.669199776814267</v>
      </c>
    </row>
    <row r="50" spans="1:17" x14ac:dyDescent="0.25">
      <c r="A50" s="179" t="s">
        <v>157</v>
      </c>
      <c r="B50" s="178">
        <f>IF(B$17=0,0,B$17/AGR!B$5*1000)</f>
        <v>0</v>
      </c>
      <c r="C50" s="178">
        <f>IF(C$17=0,0,C$17/AGR!C$5*1000)</f>
        <v>0</v>
      </c>
      <c r="D50" s="178">
        <f>IF(D$17=0,0,D$17/AGR!D$5*1000)</f>
        <v>0</v>
      </c>
      <c r="E50" s="178">
        <f>IF(E$17=0,0,E$17/AGR!E$5*1000)</f>
        <v>0</v>
      </c>
      <c r="F50" s="178">
        <f>IF(F$17=0,0,F$17/AGR!F$5*1000)</f>
        <v>0</v>
      </c>
      <c r="G50" s="178">
        <f>IF(G$17=0,0,G$17/AGR!G$5*1000)</f>
        <v>0</v>
      </c>
      <c r="H50" s="178">
        <f>IF(H$17=0,0,H$17/AGR!H$5*1000)</f>
        <v>0</v>
      </c>
      <c r="I50" s="178">
        <f>IF(I$17=0,0,I$17/AGR!I$5*1000)</f>
        <v>0</v>
      </c>
      <c r="J50" s="178">
        <f>IF(J$17=0,0,J$17/AGR!J$5*1000)</f>
        <v>0</v>
      </c>
      <c r="K50" s="178">
        <f>IF(K$17=0,0,K$17/AGR!K$5*1000)</f>
        <v>0</v>
      </c>
      <c r="L50" s="178">
        <f>IF(L$17=0,0,L$17/AGR!L$5*1000)</f>
        <v>38.43583771319355</v>
      </c>
      <c r="M50" s="178">
        <f>IF(M$17=0,0,M$17/AGR!M$5*1000)</f>
        <v>40.747818513172639</v>
      </c>
      <c r="N50" s="178">
        <f>IF(N$17=0,0,N$17/AGR!N$5*1000)</f>
        <v>39.065938369680936</v>
      </c>
      <c r="O50" s="178">
        <f>IF(O$17=0,0,O$17/AGR!O$5*1000)</f>
        <v>38.419885414550045</v>
      </c>
      <c r="P50" s="178">
        <f>IF(P$17=0,0,P$17/AGR!P$5*1000)</f>
        <v>37.405258629359345</v>
      </c>
      <c r="Q50" s="178">
        <f>IF(Q$17=0,0,Q$17/AGR!Q$5*1000)</f>
        <v>37.870879500469634</v>
      </c>
    </row>
    <row r="51" spans="1:17" x14ac:dyDescent="0.25">
      <c r="A51" s="179" t="s">
        <v>156</v>
      </c>
      <c r="B51" s="178">
        <f>IF(B$25=0,0,B$25/AGR!B$5*1000)</f>
        <v>0</v>
      </c>
      <c r="C51" s="178">
        <f>IF(C$25=0,0,C$25/AGR!C$5*1000)</f>
        <v>0</v>
      </c>
      <c r="D51" s="178">
        <f>IF(D$25=0,0,D$25/AGR!D$5*1000)</f>
        <v>0</v>
      </c>
      <c r="E51" s="178">
        <f>IF(E$25=0,0,E$25/AGR!E$5*1000)</f>
        <v>0</v>
      </c>
      <c r="F51" s="178">
        <f>IF(F$25=0,0,F$25/AGR!F$5*1000)</f>
        <v>0</v>
      </c>
      <c r="G51" s="178">
        <f>IF(G$25=0,0,G$25/AGR!G$5*1000)</f>
        <v>0</v>
      </c>
      <c r="H51" s="178">
        <f>IF(H$25=0,0,H$25/AGR!H$5*1000)</f>
        <v>0</v>
      </c>
      <c r="I51" s="178">
        <f>IF(I$25=0,0,I$25/AGR!I$5*1000)</f>
        <v>0</v>
      </c>
      <c r="J51" s="178">
        <f>IF(J$25=0,0,J$25/AGR!J$5*1000)</f>
        <v>0</v>
      </c>
      <c r="K51" s="178">
        <f>IF(K$25=0,0,K$25/AGR!K$5*1000)</f>
        <v>0</v>
      </c>
      <c r="L51" s="178">
        <f>IF(L$25=0,0,L$25/AGR!L$5*1000)</f>
        <v>7.3196809227069224</v>
      </c>
      <c r="M51" s="178">
        <f>IF(M$25=0,0,M$25/AGR!M$5*1000)</f>
        <v>7.3239273311406166</v>
      </c>
      <c r="N51" s="178">
        <f>IF(N$25=0,0,N$25/AGR!N$5*1000)</f>
        <v>7.3122059663359655</v>
      </c>
      <c r="O51" s="178">
        <f>IF(O$25=0,0,O$25/AGR!O$5*1000)</f>
        <v>7.3196129860111006</v>
      </c>
      <c r="P51" s="178">
        <f>IF(P$25=0,0,P$25/AGR!P$5*1000)</f>
        <v>7.3097715919715078</v>
      </c>
      <c r="Q51" s="178">
        <f>IF(Q$25=0,0,Q$25/AGR!Q$5*1000)</f>
        <v>7.3028178118793452</v>
      </c>
    </row>
    <row r="52" spans="1:17" x14ac:dyDescent="0.25">
      <c r="A52" s="179" t="s">
        <v>155</v>
      </c>
      <c r="B52" s="178">
        <f>IF(B$26=0,0,B$26/AGR!B$5*1000)</f>
        <v>0</v>
      </c>
      <c r="C52" s="178">
        <f>IF(C$26=0,0,C$26/AGR!C$5*1000)</f>
        <v>0</v>
      </c>
      <c r="D52" s="178">
        <f>IF(D$26=0,0,D$26/AGR!D$5*1000)</f>
        <v>0</v>
      </c>
      <c r="E52" s="178">
        <f>IF(E$26=0,0,E$26/AGR!E$5*1000)</f>
        <v>0</v>
      </c>
      <c r="F52" s="178">
        <f>IF(F$26=0,0,F$26/AGR!F$5*1000)</f>
        <v>0</v>
      </c>
      <c r="G52" s="178">
        <f>IF(G$26=0,0,G$26/AGR!G$5*1000)</f>
        <v>0</v>
      </c>
      <c r="H52" s="178">
        <f>IF(H$26=0,0,H$26/AGR!H$5*1000)</f>
        <v>0</v>
      </c>
      <c r="I52" s="178">
        <f>IF(I$26=0,0,I$26/AGR!I$5*1000)</f>
        <v>0</v>
      </c>
      <c r="J52" s="178">
        <f>IF(J$26=0,0,J$26/AGR!J$5*1000)</f>
        <v>0</v>
      </c>
      <c r="K52" s="178">
        <f>IF(K$26=0,0,K$26/AGR!K$5*1000)</f>
        <v>50.431088164878112</v>
      </c>
      <c r="L52" s="178">
        <f>IF(L$26=0,0,L$26/AGR!L$5*1000)</f>
        <v>6.7315306080964996</v>
      </c>
      <c r="M52" s="178">
        <f>IF(M$26=0,0,M$26/AGR!M$5*1000)</f>
        <v>8.2033626339713042</v>
      </c>
      <c r="N52" s="178">
        <f>IF(N$26=0,0,N$26/AGR!N$5*1000)</f>
        <v>7.6680806571045803</v>
      </c>
      <c r="O52" s="178">
        <f>IF(O$26=0,0,O$26/AGR!O$5*1000)</f>
        <v>6.7123579645411464</v>
      </c>
      <c r="P52" s="178">
        <f>IF(P$26=0,0,P$26/AGR!P$5*1000)</f>
        <v>6.4820866691576811</v>
      </c>
      <c r="Q52" s="178">
        <f>IF(Q$26=0,0,Q$26/AGR!Q$5*1000)</f>
        <v>7.2628629266481148</v>
      </c>
    </row>
    <row r="53" spans="1:17" x14ac:dyDescent="0.25">
      <c r="A53" s="177" t="s">
        <v>45</v>
      </c>
      <c r="B53" s="176">
        <f>IF(B$27=0,0,B$27/AGR!B$5*1000)</f>
        <v>0</v>
      </c>
      <c r="C53" s="176">
        <f>IF(C$27=0,0,C$27/AGR!C$5*1000)</f>
        <v>0</v>
      </c>
      <c r="D53" s="176">
        <f>IF(D$27=0,0,D$27/AGR!D$5*1000)</f>
        <v>0</v>
      </c>
      <c r="E53" s="176">
        <f>IF(E$27=0,0,E$27/AGR!E$5*1000)</f>
        <v>0</v>
      </c>
      <c r="F53" s="176">
        <f>IF(F$27=0,0,F$27/AGR!F$5*1000)</f>
        <v>0</v>
      </c>
      <c r="G53" s="176">
        <f>IF(G$27=0,0,G$27/AGR!G$5*1000)</f>
        <v>0</v>
      </c>
      <c r="H53" s="176">
        <f>IF(H$27=0,0,H$27/AGR!H$5*1000)</f>
        <v>0</v>
      </c>
      <c r="I53" s="176">
        <f>IF(I$27=0,0,I$27/AGR!I$5*1000)</f>
        <v>0</v>
      </c>
      <c r="J53" s="176">
        <f>IF(J$27=0,0,J$27/AGR!J$5*1000)</f>
        <v>0</v>
      </c>
      <c r="K53" s="176">
        <f>IF(K$27=0,0,K$27/AGR!K$5*1000)</f>
        <v>40.975259133963455</v>
      </c>
      <c r="L53" s="176">
        <f>IF(L$27=0,0,L$27/AGR!L$5*1000)</f>
        <v>5.4693686190784057</v>
      </c>
      <c r="M53" s="176">
        <f>IF(M$27=0,0,M$27/AGR!M$5*1000)</f>
        <v>6.6652321401016827</v>
      </c>
      <c r="N53" s="176">
        <f>IF(N$27=0,0,N$27/AGR!N$5*1000)</f>
        <v>6.2303155338974676</v>
      </c>
      <c r="O53" s="176">
        <f>IF(O$27=0,0,O$27/AGR!O$5*1000)</f>
        <v>5.4537908461896798</v>
      </c>
      <c r="P53" s="176">
        <f>IF(P$27=0,0,P$27/AGR!P$5*1000)</f>
        <v>5.2666954186906141</v>
      </c>
      <c r="Q53" s="176">
        <f>IF(Q$27=0,0,Q$27/AGR!Q$5*1000)</f>
        <v>5.901076127901594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0</v>
      </c>
      <c r="C5" s="55">
        <f t="shared" ref="C5:Q5" si="0">SUM(C6:C9,C16:C17,C25:C27)</f>
        <v>0</v>
      </c>
      <c r="D5" s="55">
        <f t="shared" si="0"/>
        <v>0</v>
      </c>
      <c r="E5" s="55">
        <f t="shared" si="0"/>
        <v>0</v>
      </c>
      <c r="F5" s="55">
        <f t="shared" si="0"/>
        <v>0</v>
      </c>
      <c r="G5" s="55">
        <f t="shared" si="0"/>
        <v>0</v>
      </c>
      <c r="H5" s="55">
        <f t="shared" si="0"/>
        <v>0</v>
      </c>
      <c r="I5" s="55">
        <f t="shared" si="0"/>
        <v>0</v>
      </c>
      <c r="J5" s="55">
        <f t="shared" si="0"/>
        <v>0</v>
      </c>
      <c r="K5" s="55">
        <f t="shared" si="0"/>
        <v>4.3507796444348018E-2</v>
      </c>
      <c r="L5" s="55">
        <f t="shared" si="0"/>
        <v>3.0505754489146861</v>
      </c>
      <c r="M5" s="55">
        <f t="shared" si="0"/>
        <v>2.2528592405173749</v>
      </c>
      <c r="N5" s="55">
        <f t="shared" si="0"/>
        <v>2.6776076230642154</v>
      </c>
      <c r="O5" s="55">
        <f t="shared" si="0"/>
        <v>3.0595989768023868</v>
      </c>
      <c r="P5" s="55">
        <f t="shared" si="0"/>
        <v>3.4849400731184348</v>
      </c>
      <c r="Q5" s="55">
        <f t="shared" si="0"/>
        <v>3.0963145940518828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4.000324700183756E-3</v>
      </c>
      <c r="L6" s="206">
        <v>3.8515069738719057E-2</v>
      </c>
      <c r="M6" s="206">
        <v>3.466259404248672E-2</v>
      </c>
      <c r="N6" s="206">
        <v>3.8509572823426118E-2</v>
      </c>
      <c r="O6" s="206">
        <v>3.8519991833543682E-2</v>
      </c>
      <c r="P6" s="206">
        <v>4.2377598973965321E-2</v>
      </c>
      <c r="Q6" s="206">
        <v>4.2187046966849148E-2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1.2219283518620895E-3</v>
      </c>
      <c r="L7" s="205">
        <v>1.1764708921134478E-2</v>
      </c>
      <c r="M7" s="205">
        <v>1.0587942125711668E-2</v>
      </c>
      <c r="N7" s="205">
        <v>1.1763029848272233E-2</v>
      </c>
      <c r="O7" s="205">
        <v>1.1766212410892813E-2</v>
      </c>
      <c r="P7" s="205">
        <v>1.2944546643364072E-2</v>
      </c>
      <c r="Q7" s="205">
        <v>1.2886341143198362E-2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5.1052914122824656E-3</v>
      </c>
      <c r="L8" s="205">
        <v>4.9153673643419611E-2</v>
      </c>
      <c r="M8" s="205">
        <v>4.4237069976947617E-2</v>
      </c>
      <c r="N8" s="205">
        <v>4.9146658374274607E-2</v>
      </c>
      <c r="O8" s="205">
        <v>4.9159955315614234E-2</v>
      </c>
      <c r="P8" s="205">
        <v>5.408310782997125E-2</v>
      </c>
      <c r="Q8" s="205">
        <v>5.3839921689236542E-2</v>
      </c>
    </row>
    <row r="9" spans="1:17" x14ac:dyDescent="0.25">
      <c r="A9" s="181" t="s">
        <v>159</v>
      </c>
      <c r="B9" s="204">
        <f>SUM(B10:B15)</f>
        <v>0</v>
      </c>
      <c r="C9" s="204">
        <f t="shared" ref="C9:Q9" si="1">SUM(C10:C15)</f>
        <v>0</v>
      </c>
      <c r="D9" s="204">
        <f t="shared" si="1"/>
        <v>0</v>
      </c>
      <c r="E9" s="204">
        <f t="shared" si="1"/>
        <v>0</v>
      </c>
      <c r="F9" s="204">
        <f t="shared" si="1"/>
        <v>0</v>
      </c>
      <c r="G9" s="204">
        <f t="shared" si="1"/>
        <v>0</v>
      </c>
      <c r="H9" s="204">
        <f t="shared" si="1"/>
        <v>0</v>
      </c>
      <c r="I9" s="204">
        <f t="shared" si="1"/>
        <v>0</v>
      </c>
      <c r="J9" s="204">
        <f t="shared" si="1"/>
        <v>0</v>
      </c>
      <c r="K9" s="204">
        <f t="shared" si="1"/>
        <v>0</v>
      </c>
      <c r="L9" s="204">
        <f t="shared" si="1"/>
        <v>0.93406709493539397</v>
      </c>
      <c r="M9" s="204">
        <f t="shared" si="1"/>
        <v>0.67100504766202473</v>
      </c>
      <c r="N9" s="204">
        <f t="shared" si="1"/>
        <v>0.80435826697631052</v>
      </c>
      <c r="O9" s="204">
        <f t="shared" si="1"/>
        <v>0.93718569266704499</v>
      </c>
      <c r="P9" s="204">
        <f t="shared" si="1"/>
        <v>1.0707110661366794</v>
      </c>
      <c r="Q9" s="204">
        <f t="shared" si="1"/>
        <v>0.93625066831054682</v>
      </c>
    </row>
    <row r="10" spans="1:17" x14ac:dyDescent="0.25">
      <c r="A10" s="202" t="s">
        <v>35</v>
      </c>
      <c r="B10" s="203">
        <v>0</v>
      </c>
      <c r="C10" s="203">
        <v>0</v>
      </c>
      <c r="D10" s="203">
        <v>0</v>
      </c>
      <c r="E10" s="203">
        <v>0</v>
      </c>
      <c r="F10" s="203">
        <v>0</v>
      </c>
      <c r="G10" s="203">
        <v>0</v>
      </c>
      <c r="H10" s="203">
        <v>0</v>
      </c>
      <c r="I10" s="203">
        <v>0</v>
      </c>
      <c r="J10" s="203">
        <v>0</v>
      </c>
      <c r="K10" s="203">
        <v>0</v>
      </c>
      <c r="L10" s="203">
        <v>0.91853983444871778</v>
      </c>
      <c r="M10" s="203">
        <v>0.6570309037621751</v>
      </c>
      <c r="N10" s="203">
        <v>0.78883322255820709</v>
      </c>
      <c r="O10" s="203">
        <v>0.92165644784932632</v>
      </c>
      <c r="P10" s="203">
        <v>1.053626636002384</v>
      </c>
      <c r="Q10" s="203">
        <v>0.91924305877324941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1.5527260486676235E-2</v>
      </c>
      <c r="M15" s="201">
        <v>1.3974143899849608E-2</v>
      </c>
      <c r="N15" s="201">
        <v>1.5525044418103451E-2</v>
      </c>
      <c r="O15" s="201">
        <v>1.5529244817718621E-2</v>
      </c>
      <c r="P15" s="201">
        <v>1.7084430134295461E-2</v>
      </c>
      <c r="Q15" s="201">
        <v>1.7007609537297366E-2</v>
      </c>
    </row>
    <row r="16" spans="1:17" x14ac:dyDescent="0.25">
      <c r="A16" s="198" t="s">
        <v>158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1.030156209694336</v>
      </c>
      <c r="M16" s="197">
        <v>0.6906652617403557</v>
      </c>
      <c r="N16" s="197">
        <v>0.86249197221027807</v>
      </c>
      <c r="O16" s="197">
        <v>1.0342033120942666</v>
      </c>
      <c r="P16" s="197">
        <v>1.20619314514739</v>
      </c>
      <c r="Q16" s="197">
        <v>1.0323875056632235</v>
      </c>
    </row>
    <row r="17" spans="1:17" x14ac:dyDescent="0.25">
      <c r="A17" s="198" t="s">
        <v>157</v>
      </c>
      <c r="B17" s="197">
        <f>SUM(B18:B24)</f>
        <v>0</v>
      </c>
      <c r="C17" s="197">
        <f t="shared" ref="C17:Q17" si="2">SUM(C18:C24)</f>
        <v>0</v>
      </c>
      <c r="D17" s="197">
        <f t="shared" si="2"/>
        <v>0</v>
      </c>
      <c r="E17" s="197">
        <f t="shared" si="2"/>
        <v>0</v>
      </c>
      <c r="F17" s="197">
        <f t="shared" si="2"/>
        <v>0</v>
      </c>
      <c r="G17" s="197">
        <f t="shared" si="2"/>
        <v>0</v>
      </c>
      <c r="H17" s="197">
        <f t="shared" si="2"/>
        <v>0</v>
      </c>
      <c r="I17" s="197">
        <f t="shared" si="2"/>
        <v>0</v>
      </c>
      <c r="J17" s="197">
        <f t="shared" si="2"/>
        <v>0</v>
      </c>
      <c r="K17" s="197">
        <f t="shared" si="2"/>
        <v>0</v>
      </c>
      <c r="L17" s="197">
        <f t="shared" si="2"/>
        <v>0.57214995809369507</v>
      </c>
      <c r="M17" s="197">
        <f t="shared" si="2"/>
        <v>0.44376889842332168</v>
      </c>
      <c r="N17" s="197">
        <f t="shared" si="2"/>
        <v>0.50835312223738649</v>
      </c>
      <c r="O17" s="197">
        <f t="shared" si="2"/>
        <v>0.57367068989155712</v>
      </c>
      <c r="P17" s="197">
        <f t="shared" si="2"/>
        <v>0.63837820083515295</v>
      </c>
      <c r="Q17" s="197">
        <f t="shared" si="2"/>
        <v>0.57231114709973507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0</v>
      </c>
      <c r="C20" s="199">
        <v>0</v>
      </c>
      <c r="D20" s="199">
        <v>0</v>
      </c>
      <c r="E20" s="199">
        <v>0</v>
      </c>
      <c r="F20" s="199">
        <v>0</v>
      </c>
      <c r="G20" s="199">
        <v>0</v>
      </c>
      <c r="H20" s="199">
        <v>0</v>
      </c>
      <c r="I20" s="199">
        <v>0</v>
      </c>
      <c r="J20" s="199">
        <v>0</v>
      </c>
      <c r="K20" s="199">
        <v>0</v>
      </c>
      <c r="L20" s="199">
        <v>0.30736482922054975</v>
      </c>
      <c r="M20" s="199">
        <v>0.17897587919009059</v>
      </c>
      <c r="N20" s="199">
        <v>0.24356816438556383</v>
      </c>
      <c r="O20" s="199">
        <v>0.30891120485981527</v>
      </c>
      <c r="P20" s="199">
        <v>0.37353751969907584</v>
      </c>
      <c r="Q20" s="199">
        <v>0.30743043525820996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0.26478512887314537</v>
      </c>
      <c r="M21" s="199">
        <v>0.26479301923323106</v>
      </c>
      <c r="N21" s="199">
        <v>0.26478495785182271</v>
      </c>
      <c r="O21" s="199">
        <v>0.26475948503174185</v>
      </c>
      <c r="P21" s="199">
        <v>0.26484068113607712</v>
      </c>
      <c r="Q21" s="199">
        <v>0.26488071184152506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</v>
      </c>
      <c r="C25" s="197">
        <v>0</v>
      </c>
      <c r="D25" s="197">
        <v>0</v>
      </c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9.5309736247114391E-2</v>
      </c>
      <c r="M25" s="197">
        <v>7.0427363630506293E-2</v>
      </c>
      <c r="N25" s="197">
        <v>8.3571596510968113E-2</v>
      </c>
      <c r="O25" s="197">
        <v>9.5593299175990271E-2</v>
      </c>
      <c r="P25" s="197">
        <v>0.1087560872157641</v>
      </c>
      <c r="Q25" s="197">
        <v>9.6536155447615596E-2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1.7868580420503207E-2</v>
      </c>
      <c r="L26" s="197">
        <v>0.17203844002862514</v>
      </c>
      <c r="M26" s="197">
        <v>0.15483026895366225</v>
      </c>
      <c r="N26" s="197">
        <v>0.17201388650351454</v>
      </c>
      <c r="O26" s="197">
        <v>0.17206042595571924</v>
      </c>
      <c r="P26" s="197">
        <v>0.1892915180758577</v>
      </c>
      <c r="Q26" s="197">
        <v>0.18844036370249226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1.5311671559516505E-2</v>
      </c>
      <c r="L27" s="195">
        <v>0.14742055761224826</v>
      </c>
      <c r="M27" s="195">
        <v>0.13267479396235771</v>
      </c>
      <c r="N27" s="195">
        <v>0.14739951757978489</v>
      </c>
      <c r="O27" s="195">
        <v>0.1474393974577578</v>
      </c>
      <c r="P27" s="195">
        <v>0.16220480226029008</v>
      </c>
      <c r="Q27" s="195">
        <v>0.1614754440289857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</v>
      </c>
      <c r="C31" s="194">
        <f t="shared" si="3"/>
        <v>0</v>
      </c>
      <c r="D31" s="194">
        <f t="shared" si="3"/>
        <v>0</v>
      </c>
      <c r="E31" s="194">
        <f t="shared" si="3"/>
        <v>0</v>
      </c>
      <c r="F31" s="194">
        <f t="shared" si="3"/>
        <v>0</v>
      </c>
      <c r="G31" s="194">
        <f t="shared" si="3"/>
        <v>0</v>
      </c>
      <c r="H31" s="194">
        <f t="shared" si="3"/>
        <v>0</v>
      </c>
      <c r="I31" s="194">
        <f t="shared" si="3"/>
        <v>0</v>
      </c>
      <c r="J31" s="194">
        <f t="shared" si="3"/>
        <v>0</v>
      </c>
      <c r="K31" s="194">
        <f t="shared" si="3"/>
        <v>1</v>
      </c>
      <c r="L31" s="194">
        <f t="shared" si="3"/>
        <v>1</v>
      </c>
      <c r="M31" s="194">
        <f t="shared" si="3"/>
        <v>0.99999999999999978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9.1945008184927915E-2</v>
      </c>
      <c r="L32" s="193">
        <f t="shared" si="4"/>
        <v>1.2625509640294817E-2</v>
      </c>
      <c r="M32" s="193">
        <f t="shared" si="4"/>
        <v>1.5386045172767371E-2</v>
      </c>
      <c r="N32" s="193">
        <f t="shared" si="4"/>
        <v>1.4382082158608556E-2</v>
      </c>
      <c r="O32" s="193">
        <f t="shared" si="4"/>
        <v>1.2589882571408511E-2</v>
      </c>
      <c r="P32" s="193">
        <f t="shared" si="4"/>
        <v>1.2160208808424215E-2</v>
      </c>
      <c r="Q32" s="193">
        <f t="shared" si="4"/>
        <v>1.362492268966848E-2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2.8085273254992139E-2</v>
      </c>
      <c r="L33" s="192">
        <f t="shared" si="5"/>
        <v>3.856553990598741E-3</v>
      </c>
      <c r="M33" s="192">
        <f t="shared" si="5"/>
        <v>4.6997797000757667E-3</v>
      </c>
      <c r="N33" s="192">
        <f t="shared" si="5"/>
        <v>4.3931118760450766E-3</v>
      </c>
      <c r="O33" s="192">
        <f t="shared" si="5"/>
        <v>3.8456714425985925E-3</v>
      </c>
      <c r="P33" s="192">
        <f t="shared" si="5"/>
        <v>3.7144244583181257E-3</v>
      </c>
      <c r="Q33" s="192">
        <f t="shared" si="5"/>
        <v>4.1618319947053914E-3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0.11734198993076517</v>
      </c>
      <c r="L34" s="192">
        <f t="shared" si="6"/>
        <v>1.6112918518670694E-2</v>
      </c>
      <c r="M34" s="192">
        <f t="shared" si="6"/>
        <v>1.9635967121846662E-2</v>
      </c>
      <c r="N34" s="192">
        <f t="shared" si="6"/>
        <v>1.8354690190951834E-2</v>
      </c>
      <c r="O34" s="192">
        <f t="shared" si="6"/>
        <v>1.6067450567326221E-2</v>
      </c>
      <c r="P34" s="192">
        <f t="shared" si="6"/>
        <v>1.5519092637244684E-2</v>
      </c>
      <c r="Q34" s="192">
        <f t="shared" si="6"/>
        <v>1.7388388696892982E-2</v>
      </c>
    </row>
    <row r="35" spans="1:17" x14ac:dyDescent="0.25">
      <c r="A35" s="181" t="s">
        <v>159</v>
      </c>
      <c r="B35" s="191">
        <f t="shared" ref="B35:Q35" si="7">IF(B$9=0,0,B$9/B$5)</f>
        <v>0</v>
      </c>
      <c r="C35" s="191">
        <f t="shared" si="7"/>
        <v>0</v>
      </c>
      <c r="D35" s="191">
        <f t="shared" si="7"/>
        <v>0</v>
      </c>
      <c r="E35" s="191">
        <f t="shared" si="7"/>
        <v>0</v>
      </c>
      <c r="F35" s="191">
        <f t="shared" si="7"/>
        <v>0</v>
      </c>
      <c r="G35" s="191">
        <f t="shared" si="7"/>
        <v>0</v>
      </c>
      <c r="H35" s="191">
        <f t="shared" si="7"/>
        <v>0</v>
      </c>
      <c r="I35" s="191">
        <f t="shared" si="7"/>
        <v>0</v>
      </c>
      <c r="J35" s="191">
        <f t="shared" si="7"/>
        <v>0</v>
      </c>
      <c r="K35" s="191">
        <f t="shared" si="7"/>
        <v>0</v>
      </c>
      <c r="L35" s="191">
        <f t="shared" si="7"/>
        <v>0.30619373642035647</v>
      </c>
      <c r="M35" s="191">
        <f t="shared" si="7"/>
        <v>0.2978459708418919</v>
      </c>
      <c r="N35" s="191">
        <f t="shared" si="7"/>
        <v>0.30040184381302837</v>
      </c>
      <c r="O35" s="191">
        <f t="shared" si="7"/>
        <v>0.30630997714821628</v>
      </c>
      <c r="P35" s="191">
        <f t="shared" si="7"/>
        <v>0.30723944850465484</v>
      </c>
      <c r="Q35" s="191">
        <f t="shared" si="7"/>
        <v>0.30237582127769369</v>
      </c>
    </row>
    <row r="36" spans="1:17" x14ac:dyDescent="0.25">
      <c r="A36" s="179" t="s">
        <v>158</v>
      </c>
      <c r="B36" s="190">
        <f t="shared" ref="B36:Q36" si="8">IF(B$16=0,0,B$16/B$5)</f>
        <v>0</v>
      </c>
      <c r="C36" s="190">
        <f t="shared" si="8"/>
        <v>0</v>
      </c>
      <c r="D36" s="190">
        <f t="shared" si="8"/>
        <v>0</v>
      </c>
      <c r="E36" s="190">
        <f t="shared" si="8"/>
        <v>0</v>
      </c>
      <c r="F36" s="190">
        <f t="shared" si="8"/>
        <v>0</v>
      </c>
      <c r="G36" s="190">
        <f t="shared" si="8"/>
        <v>0</v>
      </c>
      <c r="H36" s="190">
        <f t="shared" si="8"/>
        <v>0</v>
      </c>
      <c r="I36" s="190">
        <f t="shared" si="8"/>
        <v>0</v>
      </c>
      <c r="J36" s="190">
        <f t="shared" si="8"/>
        <v>0</v>
      </c>
      <c r="K36" s="190">
        <f t="shared" si="8"/>
        <v>0</v>
      </c>
      <c r="L36" s="190">
        <f t="shared" si="8"/>
        <v>0.33769242129737792</v>
      </c>
      <c r="M36" s="190">
        <f t="shared" si="8"/>
        <v>0.3065727540002644</v>
      </c>
      <c r="N36" s="190">
        <f t="shared" si="8"/>
        <v>0.32211290585707802</v>
      </c>
      <c r="O36" s="190">
        <f t="shared" si="8"/>
        <v>0.338019237140392</v>
      </c>
      <c r="P36" s="190">
        <f t="shared" si="8"/>
        <v>0.34611589291062045</v>
      </c>
      <c r="Q36" s="190">
        <f t="shared" si="8"/>
        <v>0.33342461636374809</v>
      </c>
    </row>
    <row r="37" spans="1:17" x14ac:dyDescent="0.25">
      <c r="A37" s="179" t="s">
        <v>157</v>
      </c>
      <c r="B37" s="190">
        <f t="shared" ref="B37:Q37" si="9">IF(B$17=0,0,B$17/B$5)</f>
        <v>0</v>
      </c>
      <c r="C37" s="190">
        <f t="shared" si="9"/>
        <v>0</v>
      </c>
      <c r="D37" s="190">
        <f t="shared" si="9"/>
        <v>0</v>
      </c>
      <c r="E37" s="190">
        <f t="shared" si="9"/>
        <v>0</v>
      </c>
      <c r="F37" s="190">
        <f t="shared" si="9"/>
        <v>0</v>
      </c>
      <c r="G37" s="190">
        <f t="shared" si="9"/>
        <v>0</v>
      </c>
      <c r="H37" s="190">
        <f t="shared" si="9"/>
        <v>0</v>
      </c>
      <c r="I37" s="190">
        <f t="shared" si="9"/>
        <v>0</v>
      </c>
      <c r="J37" s="190">
        <f t="shared" si="9"/>
        <v>0</v>
      </c>
      <c r="K37" s="190">
        <f t="shared" si="9"/>
        <v>0</v>
      </c>
      <c r="L37" s="190">
        <f t="shared" si="9"/>
        <v>0.187554763904381</v>
      </c>
      <c r="M37" s="190">
        <f t="shared" si="9"/>
        <v>0.19698030415846532</v>
      </c>
      <c r="N37" s="190">
        <f t="shared" si="9"/>
        <v>0.18985347885125697</v>
      </c>
      <c r="O37" s="190">
        <f t="shared" si="9"/>
        <v>0.18749865398736187</v>
      </c>
      <c r="P37" s="190">
        <f t="shared" si="9"/>
        <v>0.1831819737043317</v>
      </c>
      <c r="Q37" s="190">
        <f t="shared" si="9"/>
        <v>0.18483623989602435</v>
      </c>
    </row>
    <row r="38" spans="1:17" x14ac:dyDescent="0.25">
      <c r="A38" s="179" t="s">
        <v>156</v>
      </c>
      <c r="B38" s="190">
        <f t="shared" ref="B38:Q38" si="10">IF(B$25=0,0,B$25/B$5)</f>
        <v>0</v>
      </c>
      <c r="C38" s="190">
        <f t="shared" si="10"/>
        <v>0</v>
      </c>
      <c r="D38" s="190">
        <f t="shared" si="10"/>
        <v>0</v>
      </c>
      <c r="E38" s="190">
        <f t="shared" si="10"/>
        <v>0</v>
      </c>
      <c r="F38" s="190">
        <f t="shared" si="10"/>
        <v>0</v>
      </c>
      <c r="G38" s="190">
        <f t="shared" si="10"/>
        <v>0</v>
      </c>
      <c r="H38" s="190">
        <f t="shared" si="10"/>
        <v>0</v>
      </c>
      <c r="I38" s="190">
        <f t="shared" si="10"/>
        <v>0</v>
      </c>
      <c r="J38" s="190">
        <f t="shared" si="10"/>
        <v>0</v>
      </c>
      <c r="K38" s="190">
        <f t="shared" si="10"/>
        <v>0</v>
      </c>
      <c r="L38" s="190">
        <f t="shared" si="10"/>
        <v>3.1243199141664589E-2</v>
      </c>
      <c r="M38" s="190">
        <f t="shared" si="10"/>
        <v>3.1261324437798638E-2</v>
      </c>
      <c r="N38" s="190">
        <f t="shared" si="10"/>
        <v>3.1211293167491803E-2</v>
      </c>
      <c r="O38" s="190">
        <f t="shared" si="10"/>
        <v>3.1243734849164987E-2</v>
      </c>
      <c r="P38" s="190">
        <f t="shared" si="10"/>
        <v>3.1207448315874686E-2</v>
      </c>
      <c r="Q38" s="190">
        <f t="shared" si="10"/>
        <v>3.1177760694299141E-2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0.41069835479623484</v>
      </c>
      <c r="L39" s="190">
        <f t="shared" si="11"/>
        <v>5.6395405689714004E-2</v>
      </c>
      <c r="M39" s="190">
        <f t="shared" si="11"/>
        <v>6.8726117535024112E-2</v>
      </c>
      <c r="N39" s="190">
        <f t="shared" si="11"/>
        <v>6.4241633098827355E-2</v>
      </c>
      <c r="O39" s="190">
        <f t="shared" si="11"/>
        <v>5.6236267321392905E-2</v>
      </c>
      <c r="P39" s="190">
        <f t="shared" si="11"/>
        <v>5.431700807023452E-2</v>
      </c>
      <c r="Q39" s="190">
        <f t="shared" si="11"/>
        <v>6.0859566422769858E-2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0.35192937383308004</v>
      </c>
      <c r="L40" s="189">
        <f t="shared" si="12"/>
        <v>4.8325491396941707E-2</v>
      </c>
      <c r="M40" s="189">
        <f t="shared" si="12"/>
        <v>5.8891737031865607E-2</v>
      </c>
      <c r="N40" s="189">
        <f t="shared" si="12"/>
        <v>5.5048960986712095E-2</v>
      </c>
      <c r="O40" s="189">
        <f t="shared" si="12"/>
        <v>4.8189124972138661E-2</v>
      </c>
      <c r="P40" s="189">
        <f t="shared" si="12"/>
        <v>4.6544502590296792E-2</v>
      </c>
      <c r="Q40" s="189">
        <f t="shared" si="12"/>
        <v>5.2150851964198046E-2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</v>
      </c>
      <c r="C44" s="213">
        <f>IF(C$5=0,0,C$5/AGR_fec!C$5)</f>
        <v>0</v>
      </c>
      <c r="D44" s="213">
        <f>IF(D$5=0,0,D$5/AGR_fec!D$5)</f>
        <v>0</v>
      </c>
      <c r="E44" s="213">
        <f>IF(E$5=0,0,E$5/AGR_fec!E$5)</f>
        <v>0</v>
      </c>
      <c r="F44" s="213">
        <f>IF(F$5=0,0,F$5/AGR_fec!F$5)</f>
        <v>0</v>
      </c>
      <c r="G44" s="213">
        <f>IF(G$5=0,0,G$5/AGR_fec!G$5)</f>
        <v>0</v>
      </c>
      <c r="H44" s="213">
        <f>IF(H$5=0,0,H$5/AGR_fec!H$5)</f>
        <v>0</v>
      </c>
      <c r="I44" s="213">
        <f>IF(I$5=0,0,I$5/AGR_fec!I$5)</f>
        <v>0</v>
      </c>
      <c r="J44" s="213">
        <f>IF(J$5=0,0,J$5/AGR_fec!J$5)</f>
        <v>0</v>
      </c>
      <c r="K44" s="213">
        <f>IF(K$5=0,0,K$5/AGR_fec!K$5)</f>
        <v>0.43490400284234326</v>
      </c>
      <c r="L44" s="213">
        <f>IF(L$5=0,0,L$5/AGR_fec!L$5)</f>
        <v>0.37454983253712648</v>
      </c>
      <c r="M44" s="213">
        <f>IF(M$5=0,0,M$5/AGR_fec!M$5)</f>
        <v>0.37433266878115068</v>
      </c>
      <c r="N44" s="213">
        <f>IF(N$5=0,0,N$5/AGR_fec!N$5)</f>
        <v>0.37493271886033075</v>
      </c>
      <c r="O44" s="213">
        <f>IF(O$5=0,0,O$5/AGR_fec!O$5)</f>
        <v>0.37455330890644989</v>
      </c>
      <c r="P44" s="213">
        <f>IF(P$5=0,0,P$5/AGR_fec!P$5)</f>
        <v>0.37505758276171364</v>
      </c>
      <c r="Q44" s="213">
        <f>IF(Q$5=0,0,Q$5/AGR_fec!Q$5)</f>
        <v>0.37541471449080888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0.44430280112219073</v>
      </c>
      <c r="L45" s="212">
        <f>IF(L$6=0,0,L$6/AGR_fec!L$6)</f>
        <v>0.45707169496050992</v>
      </c>
      <c r="M45" s="212">
        <f>IF(M$6=0,0,M$6/AGR_fec!M$6)</f>
        <v>0.45707169496050987</v>
      </c>
      <c r="N45" s="212">
        <f>IF(N$6=0,0,N$6/AGR_fec!N$6)</f>
        <v>0.45707169496051009</v>
      </c>
      <c r="O45" s="212">
        <f>IF(O$6=0,0,O$6/AGR_fec!O$6)</f>
        <v>0.45708377444704568</v>
      </c>
      <c r="P45" s="212">
        <f>IF(P$6=0,0,P$6/AGR_fec!P$6)</f>
        <v>0.45716758919401607</v>
      </c>
      <c r="Q45" s="212">
        <f>IF(Q$6=0,0,Q$6/AGR_fec!Q$6)</f>
        <v>0.45716758919401629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0.11632759770968656</v>
      </c>
      <c r="L46" s="211">
        <f>IF(L$7=0,0,L$7/AGR_fec!L$7)</f>
        <v>0.1196707563435508</v>
      </c>
      <c r="M46" s="211">
        <f>IF(M$7=0,0,M$7/AGR_fec!M$7)</f>
        <v>0.11967075634355079</v>
      </c>
      <c r="N46" s="211">
        <f>IF(N$7=0,0,N$7/AGR_fec!N$7)</f>
        <v>0.11967075634355077</v>
      </c>
      <c r="O46" s="211">
        <f>IF(O$7=0,0,O$7/AGR_fec!O$7)</f>
        <v>0.11967391900119485</v>
      </c>
      <c r="P46" s="211">
        <f>IF(P$7=0,0,P$7/AGR_fec!P$7)</f>
        <v>0.11969586342320411</v>
      </c>
      <c r="Q46" s="211">
        <f>IF(Q$7=0,0,Q$7/AGR_fec!Q$7)</f>
        <v>0.11969586342320424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0.63790626402969641</v>
      </c>
      <c r="L47" s="211">
        <f>IF(L$8=0,0,L$8/AGR_fec!L$8)</f>
        <v>0.65623916074702782</v>
      </c>
      <c r="M47" s="211">
        <f>IF(M$8=0,0,M$8/AGR_fec!M$8)</f>
        <v>0.65623916074702748</v>
      </c>
      <c r="N47" s="211">
        <f>IF(N$8=0,0,N$8/AGR_fec!N$8)</f>
        <v>0.65623916074702737</v>
      </c>
      <c r="O47" s="211">
        <f>IF(O$8=0,0,O$8/AGR_fec!O$8)</f>
        <v>0.65625650382951095</v>
      </c>
      <c r="P47" s="211">
        <f>IF(P$8=0,0,P$8/AGR_fec!P$8)</f>
        <v>0.65637684057277579</v>
      </c>
      <c r="Q47" s="211">
        <f>IF(Q$8=0,0,Q$8/AGR_fec!Q$8)</f>
        <v>0.65637684057277579</v>
      </c>
    </row>
    <row r="48" spans="1:17" x14ac:dyDescent="0.25">
      <c r="A48" s="181" t="s">
        <v>159</v>
      </c>
      <c r="B48" s="210">
        <f>IF(B$9=0,0,B$9/AGR_fec!B$9)</f>
        <v>0</v>
      </c>
      <c r="C48" s="210">
        <f>IF(C$9=0,0,C$9/AGR_fec!C$9)</f>
        <v>0</v>
      </c>
      <c r="D48" s="210">
        <f>IF(D$9=0,0,D$9/AGR_fec!D$9)</f>
        <v>0</v>
      </c>
      <c r="E48" s="210">
        <f>IF(E$9=0,0,E$9/AGR_fec!E$9)</f>
        <v>0</v>
      </c>
      <c r="F48" s="210">
        <f>IF(F$9=0,0,F$9/AGR_fec!F$9)</f>
        <v>0</v>
      </c>
      <c r="G48" s="210">
        <f>IF(G$9=0,0,G$9/AGR_fec!G$9)</f>
        <v>0</v>
      </c>
      <c r="H48" s="210">
        <f>IF(H$9=0,0,H$9/AGR_fec!H$9)</f>
        <v>0</v>
      </c>
      <c r="I48" s="210">
        <f>IF(I$9=0,0,I$9/AGR_fec!I$9)</f>
        <v>0</v>
      </c>
      <c r="J48" s="210">
        <f>IF(J$9=0,0,J$9/AGR_fec!J$9)</f>
        <v>0</v>
      </c>
      <c r="K48" s="210">
        <f>IF(K$9=0,0,K$9/AGR_fec!K$9)</f>
        <v>0</v>
      </c>
      <c r="L48" s="210">
        <f>IF(L$9=0,0,L$9/AGR_fec!L$9)</f>
        <v>0.59056963350581582</v>
      </c>
      <c r="M48" s="210">
        <f>IF(M$9=0,0,M$9/AGR_fec!M$9)</f>
        <v>0.5912600637459966</v>
      </c>
      <c r="N48" s="210">
        <f>IF(N$9=0,0,N$9/AGR_fec!N$9)</f>
        <v>0.59100940540436031</v>
      </c>
      <c r="O48" s="210">
        <f>IF(O$9=0,0,O$9/AGR_fec!O$9)</f>
        <v>0.59057651096819996</v>
      </c>
      <c r="P48" s="210">
        <f>IF(P$9=0,0,P$9/AGR_fec!P$9)</f>
        <v>0.59058405599451347</v>
      </c>
      <c r="Q48" s="210">
        <f>IF(Q$9=0,0,Q$9/AGR_fec!Q$9)</f>
        <v>0.59094680455157245</v>
      </c>
    </row>
    <row r="49" spans="1:17" x14ac:dyDescent="0.25">
      <c r="A49" s="179" t="s">
        <v>158</v>
      </c>
      <c r="B49" s="209">
        <f>IF(B$16=0,0,B$16/AGR_fec!B$16)</f>
        <v>0</v>
      </c>
      <c r="C49" s="209">
        <f>IF(C$16=0,0,C$16/AGR_fec!C$16)</f>
        <v>0</v>
      </c>
      <c r="D49" s="209">
        <f>IF(D$16=0,0,D$16/AGR_fec!D$16)</f>
        <v>0</v>
      </c>
      <c r="E49" s="209">
        <f>IF(E$16=0,0,E$16/AGR_fec!E$16)</f>
        <v>0</v>
      </c>
      <c r="F49" s="209">
        <f>IF(F$16=0,0,F$16/AGR_fec!F$16)</f>
        <v>0</v>
      </c>
      <c r="G49" s="209">
        <f>IF(G$16=0,0,G$16/AGR_fec!G$16)</f>
        <v>0</v>
      </c>
      <c r="H49" s="209">
        <f>IF(H$16=0,0,H$16/AGR_fec!H$16)</f>
        <v>0</v>
      </c>
      <c r="I49" s="209">
        <f>IF(I$16=0,0,I$16/AGR_fec!I$16)</f>
        <v>0</v>
      </c>
      <c r="J49" s="209">
        <f>IF(J$16=0,0,J$16/AGR_fec!J$16)</f>
        <v>0</v>
      </c>
      <c r="K49" s="209">
        <f>IF(K$16=0,0,K$16/AGR_fec!K$16)</f>
        <v>0</v>
      </c>
      <c r="L49" s="209">
        <f>IF(L$16=0,0,L$16/AGR_fec!L$16)</f>
        <v>0.33434558284870164</v>
      </c>
      <c r="M49" s="209">
        <f>IF(M$16=0,0,M$16/AGR_fec!M$16)</f>
        <v>0.33434558284870169</v>
      </c>
      <c r="N49" s="209">
        <f>IF(N$16=0,0,N$16/AGR_fec!N$16)</f>
        <v>0.33434558284870142</v>
      </c>
      <c r="O49" s="209">
        <f>IF(O$16=0,0,O$16/AGR_fec!O$16)</f>
        <v>0.33435441893067919</v>
      </c>
      <c r="P49" s="209">
        <f>IF(P$16=0,0,P$16/AGR_fec!P$16)</f>
        <v>0.33441572898495753</v>
      </c>
      <c r="Q49" s="209">
        <f>IF(Q$16=0,0,Q$16/AGR_fec!Q$16)</f>
        <v>0.33441572898495769</v>
      </c>
    </row>
    <row r="50" spans="1:17" x14ac:dyDescent="0.25">
      <c r="A50" s="179" t="s">
        <v>157</v>
      </c>
      <c r="B50" s="209">
        <f>IF(B$17=0,0,B$17/AGR_fec!B$17)</f>
        <v>0</v>
      </c>
      <c r="C50" s="209">
        <f>IF(C$17=0,0,C$17/AGR_fec!C$17)</f>
        <v>0</v>
      </c>
      <c r="D50" s="209">
        <f>IF(D$17=0,0,D$17/AGR_fec!D$17)</f>
        <v>0</v>
      </c>
      <c r="E50" s="209">
        <f>IF(E$17=0,0,E$17/AGR_fec!E$17)</f>
        <v>0</v>
      </c>
      <c r="F50" s="209">
        <f>IF(F$17=0,0,F$17/AGR_fec!F$17)</f>
        <v>0</v>
      </c>
      <c r="G50" s="209">
        <f>IF(G$17=0,0,G$17/AGR_fec!G$17)</f>
        <v>0</v>
      </c>
      <c r="H50" s="209">
        <f>IF(H$17=0,0,H$17/AGR_fec!H$17)</f>
        <v>0</v>
      </c>
      <c r="I50" s="209">
        <f>IF(I$17=0,0,I$17/AGR_fec!I$17)</f>
        <v>0</v>
      </c>
      <c r="J50" s="209">
        <f>IF(J$17=0,0,J$17/AGR_fec!J$17)</f>
        <v>0</v>
      </c>
      <c r="K50" s="209">
        <f>IF(K$17=0,0,K$17/AGR_fec!K$17)</f>
        <v>0</v>
      </c>
      <c r="L50" s="209">
        <f>IF(L$17=0,0,L$17/AGR_fec!L$17)</f>
        <v>0.26756142572843583</v>
      </c>
      <c r="M50" s="209">
        <f>IF(M$17=0,0,M$17/AGR_fec!M$17)</f>
        <v>0.26506366173691021</v>
      </c>
      <c r="N50" s="209">
        <f>IF(N$17=0,0,N$17/AGR_fec!N$17)</f>
        <v>0.26647228845704196</v>
      </c>
      <c r="O50" s="209">
        <f>IF(O$17=0,0,O$17/AGR_fec!O$17)</f>
        <v>0.26759244136845561</v>
      </c>
      <c r="P50" s="209">
        <f>IF(P$17=0,0,P$17/AGR_fec!P$17)</f>
        <v>0.26852320668731072</v>
      </c>
      <c r="Q50" s="209">
        <f>IF(Q$17=0,0,Q$17/AGR_fec!Q$17)</f>
        <v>0.26761686985035193</v>
      </c>
    </row>
    <row r="51" spans="1:17" x14ac:dyDescent="0.25">
      <c r="A51" s="179" t="s">
        <v>156</v>
      </c>
      <c r="B51" s="209">
        <f>IF(B$25=0,0,B$25/AGR_fec!B$25)</f>
        <v>0</v>
      </c>
      <c r="C51" s="209">
        <f>IF(C$25=0,0,C$25/AGR_fec!C$25)</f>
        <v>0</v>
      </c>
      <c r="D51" s="209">
        <f>IF(D$25=0,0,D$25/AGR_fec!D$25)</f>
        <v>0</v>
      </c>
      <c r="E51" s="209">
        <f>IF(E$25=0,0,E$25/AGR_fec!E$25)</f>
        <v>0</v>
      </c>
      <c r="F51" s="209">
        <f>IF(F$25=0,0,F$25/AGR_fec!F$25)</f>
        <v>0</v>
      </c>
      <c r="G51" s="209">
        <f>IF(G$25=0,0,G$25/AGR_fec!G$25)</f>
        <v>0</v>
      </c>
      <c r="H51" s="209">
        <f>IF(H$25=0,0,H$25/AGR_fec!H$25)</f>
        <v>0</v>
      </c>
      <c r="I51" s="209">
        <f>IF(I$25=0,0,I$25/AGR_fec!I$25)</f>
        <v>0</v>
      </c>
      <c r="J51" s="209">
        <f>IF(J$25=0,0,J$25/AGR_fec!J$25)</f>
        <v>0</v>
      </c>
      <c r="K51" s="209">
        <f>IF(K$25=0,0,K$25/AGR_fec!K$25)</f>
        <v>0</v>
      </c>
      <c r="L51" s="209">
        <f>IF(L$25=0,0,L$25/AGR_fec!L$25)</f>
        <v>0.2340427001286913</v>
      </c>
      <c r="M51" s="209">
        <f>IF(M$25=0,0,M$25/AGR_fec!M$25)</f>
        <v>0.23404270012869138</v>
      </c>
      <c r="N51" s="209">
        <f>IF(N$25=0,0,N$25/AGR_fec!N$25)</f>
        <v>0.23404270012869138</v>
      </c>
      <c r="O51" s="209">
        <f>IF(O$25=0,0,O$25/AGR_fec!O$25)</f>
        <v>0.23404888540701008</v>
      </c>
      <c r="P51" s="209">
        <f>IF(P$25=0,0,P$25/AGR_fec!P$25)</f>
        <v>0.23409180259026144</v>
      </c>
      <c r="Q51" s="209">
        <f>IF(Q$25=0,0,Q$25/AGR_fec!Q$25)</f>
        <v>0.23409180259026141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0.44653589615411859</v>
      </c>
      <c r="L52" s="209">
        <f>IF(L$26=0,0,L$26/AGR_fec!L$26)</f>
        <v>0.45936896729071625</v>
      </c>
      <c r="M52" s="209">
        <f>IF(M$26=0,0,M$26/AGR_fec!M$26)</f>
        <v>0.45936896729071608</v>
      </c>
      <c r="N52" s="209">
        <f>IF(N$26=0,0,N$26/AGR_fec!N$26)</f>
        <v>0.45936896729071613</v>
      </c>
      <c r="O52" s="209">
        <f>IF(O$26=0,0,O$26/AGR_fec!O$26)</f>
        <v>0.45938110748954369</v>
      </c>
      <c r="P52" s="209">
        <f>IF(P$26=0,0,P$26/AGR_fec!P$26)</f>
        <v>0.45946534349493223</v>
      </c>
      <c r="Q52" s="209">
        <f>IF(Q$26=0,0,Q$26/AGR_fec!Q$26)</f>
        <v>0.4594653434949324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0.47093997968555679</v>
      </c>
      <c r="L53" s="208">
        <f>IF(L$27=0,0,L$27/AGR_fec!L$27)</f>
        <v>0.48447440393324737</v>
      </c>
      <c r="M53" s="208">
        <f>IF(M$27=0,0,M$27/AGR_fec!M$27)</f>
        <v>0.48447440393324753</v>
      </c>
      <c r="N53" s="208">
        <f>IF(N$27=0,0,N$27/AGR_fec!N$27)</f>
        <v>0.48447440393324753</v>
      </c>
      <c r="O53" s="208">
        <f>IF(O$27=0,0,O$27/AGR_fec!O$27)</f>
        <v>0.48448720761832276</v>
      </c>
      <c r="P53" s="208">
        <f>IF(P$27=0,0,P$27/AGR_fec!P$27)</f>
        <v>0.48457604729058229</v>
      </c>
      <c r="Q53" s="208">
        <f>IF(Q$27=0,0,Q$27/AGR_fec!Q$27)</f>
        <v>0.48457604729058223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0</v>
      </c>
      <c r="C5" s="55">
        <f t="shared" ref="C5:Q5" si="0">SUM(C6:C9,C16:C17,C25:C27)</f>
        <v>0</v>
      </c>
      <c r="D5" s="55">
        <f t="shared" si="0"/>
        <v>0</v>
      </c>
      <c r="E5" s="55">
        <f t="shared" si="0"/>
        <v>0</v>
      </c>
      <c r="F5" s="55">
        <f t="shared" si="0"/>
        <v>0</v>
      </c>
      <c r="G5" s="55">
        <f t="shared" si="0"/>
        <v>0</v>
      </c>
      <c r="H5" s="55">
        <f t="shared" si="0"/>
        <v>0</v>
      </c>
      <c r="I5" s="55">
        <f t="shared" si="0"/>
        <v>0</v>
      </c>
      <c r="J5" s="55">
        <f t="shared" si="0"/>
        <v>0</v>
      </c>
      <c r="K5" s="55">
        <f t="shared" si="0"/>
        <v>0</v>
      </c>
      <c r="L5" s="55">
        <f t="shared" si="0"/>
        <v>22.097699999999978</v>
      </c>
      <c r="M5" s="55">
        <f t="shared" si="0"/>
        <v>15.723357856872868</v>
      </c>
      <c r="N5" s="55">
        <f t="shared" si="0"/>
        <v>18.911391815598488</v>
      </c>
      <c r="O5" s="55">
        <f t="shared" si="0"/>
        <v>22.098421270883769</v>
      </c>
      <c r="P5" s="55">
        <f t="shared" si="0"/>
        <v>25.285827223268228</v>
      </c>
      <c r="Q5" s="55">
        <f t="shared" si="0"/>
        <v>22.061755560738174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0</v>
      </c>
      <c r="C9" s="204">
        <f t="shared" ref="C9:Q9" si="1">SUM(C10:C15)</f>
        <v>0</v>
      </c>
      <c r="D9" s="204">
        <f t="shared" si="1"/>
        <v>0</v>
      </c>
      <c r="E9" s="204">
        <f t="shared" si="1"/>
        <v>0</v>
      </c>
      <c r="F9" s="204">
        <f t="shared" si="1"/>
        <v>0</v>
      </c>
      <c r="G9" s="204">
        <f t="shared" si="1"/>
        <v>0</v>
      </c>
      <c r="H9" s="204">
        <f t="shared" si="1"/>
        <v>0</v>
      </c>
      <c r="I9" s="204">
        <f t="shared" si="1"/>
        <v>0</v>
      </c>
      <c r="J9" s="204">
        <f t="shared" si="1"/>
        <v>0</v>
      </c>
      <c r="K9" s="204">
        <f t="shared" si="1"/>
        <v>0</v>
      </c>
      <c r="L9" s="204">
        <f t="shared" si="1"/>
        <v>4.8476219999999932</v>
      </c>
      <c r="M9" s="204">
        <f t="shared" si="1"/>
        <v>3.4474531156365877</v>
      </c>
      <c r="N9" s="204">
        <f t="shared" si="1"/>
        <v>4.1436451090150381</v>
      </c>
      <c r="O9" s="204">
        <f t="shared" si="1"/>
        <v>4.8453115579409758</v>
      </c>
      <c r="P9" s="204">
        <f t="shared" si="1"/>
        <v>5.5409737089490347</v>
      </c>
      <c r="Q9" s="204">
        <f t="shared" si="1"/>
        <v>4.8316325185486466</v>
      </c>
    </row>
    <row r="10" spans="1:17" x14ac:dyDescent="0.25">
      <c r="A10" s="202" t="s">
        <v>35</v>
      </c>
      <c r="B10" s="203">
        <v>0</v>
      </c>
      <c r="C10" s="203">
        <v>0</v>
      </c>
      <c r="D10" s="203">
        <v>0</v>
      </c>
      <c r="E10" s="203">
        <v>0</v>
      </c>
      <c r="F10" s="203">
        <v>0</v>
      </c>
      <c r="G10" s="203">
        <v>0</v>
      </c>
      <c r="H10" s="203">
        <v>0</v>
      </c>
      <c r="I10" s="203">
        <v>0</v>
      </c>
      <c r="J10" s="203">
        <v>0</v>
      </c>
      <c r="K10" s="203">
        <v>0</v>
      </c>
      <c r="L10" s="203">
        <v>4.8476219999999932</v>
      </c>
      <c r="M10" s="203">
        <v>3.4474531156365877</v>
      </c>
      <c r="N10" s="203">
        <v>4.1436451090150381</v>
      </c>
      <c r="O10" s="203">
        <v>4.8453115579409758</v>
      </c>
      <c r="P10" s="203">
        <v>5.5409737089490347</v>
      </c>
      <c r="Q10" s="203">
        <v>4.8316325185486466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9.5588999999999942</v>
      </c>
      <c r="M16" s="197">
        <v>6.3716845292586584</v>
      </c>
      <c r="N16" s="197">
        <v>7.9657468701388661</v>
      </c>
      <c r="O16" s="197">
        <v>9.5594443052634084</v>
      </c>
      <c r="P16" s="197">
        <v>11.152963611634117</v>
      </c>
      <c r="Q16" s="197">
        <v>9.5407025742212799</v>
      </c>
    </row>
    <row r="17" spans="1:17" x14ac:dyDescent="0.25">
      <c r="A17" s="198" t="s">
        <v>157</v>
      </c>
      <c r="B17" s="197">
        <f>SUM(B18:B24)</f>
        <v>0</v>
      </c>
      <c r="C17" s="197">
        <f t="shared" ref="C17:Q17" si="2">SUM(C18:C24)</f>
        <v>0</v>
      </c>
      <c r="D17" s="197">
        <f t="shared" si="2"/>
        <v>0</v>
      </c>
      <c r="E17" s="197">
        <f t="shared" si="2"/>
        <v>0</v>
      </c>
      <c r="F17" s="197">
        <f t="shared" si="2"/>
        <v>0</v>
      </c>
      <c r="G17" s="197">
        <f t="shared" si="2"/>
        <v>0</v>
      </c>
      <c r="H17" s="197">
        <f t="shared" si="2"/>
        <v>0</v>
      </c>
      <c r="I17" s="197">
        <f t="shared" si="2"/>
        <v>0</v>
      </c>
      <c r="J17" s="197">
        <f t="shared" si="2"/>
        <v>0</v>
      </c>
      <c r="K17" s="197">
        <f t="shared" si="2"/>
        <v>0</v>
      </c>
      <c r="L17" s="197">
        <f t="shared" si="2"/>
        <v>6.4277729999999913</v>
      </c>
      <c r="M17" s="197">
        <f t="shared" si="2"/>
        <v>4.976047975434569</v>
      </c>
      <c r="N17" s="197">
        <f t="shared" si="2"/>
        <v>5.6993677430548368</v>
      </c>
      <c r="O17" s="197">
        <f t="shared" si="2"/>
        <v>6.4313884234037246</v>
      </c>
      <c r="P17" s="197">
        <f t="shared" si="2"/>
        <v>7.1553175844503691</v>
      </c>
      <c r="Q17" s="197">
        <f t="shared" si="2"/>
        <v>6.4149549008608293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0</v>
      </c>
      <c r="C20" s="199">
        <v>0</v>
      </c>
      <c r="D20" s="199">
        <v>0</v>
      </c>
      <c r="E20" s="199">
        <v>0</v>
      </c>
      <c r="F20" s="199">
        <v>0</v>
      </c>
      <c r="G20" s="199">
        <v>0</v>
      </c>
      <c r="H20" s="199">
        <v>0</v>
      </c>
      <c r="I20" s="199">
        <v>0</v>
      </c>
      <c r="J20" s="199">
        <v>0</v>
      </c>
      <c r="K20" s="199">
        <v>0</v>
      </c>
      <c r="L20" s="199">
        <v>3.4478729999999991</v>
      </c>
      <c r="M20" s="199">
        <v>1.9960591770790201</v>
      </c>
      <c r="N20" s="199">
        <v>2.7194696677340797</v>
      </c>
      <c r="O20" s="199">
        <v>3.4518557630467783</v>
      </c>
      <c r="P20" s="199">
        <v>4.1754175844503756</v>
      </c>
      <c r="Q20" s="199">
        <v>3.4346044885652161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2.9798999999999927</v>
      </c>
      <c r="M21" s="199">
        <v>2.9799887983555489</v>
      </c>
      <c r="N21" s="199">
        <v>2.9798980753207571</v>
      </c>
      <c r="O21" s="199">
        <v>2.9795326603569463</v>
      </c>
      <c r="P21" s="199">
        <v>2.9798999999999931</v>
      </c>
      <c r="Q21" s="199">
        <v>2.9803504122956133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</v>
      </c>
      <c r="C25" s="197">
        <v>0</v>
      </c>
      <c r="D25" s="197">
        <v>0</v>
      </c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1.263404999999999</v>
      </c>
      <c r="M25" s="197">
        <v>0.92817223654305281</v>
      </c>
      <c r="N25" s="197">
        <v>1.1026320933897475</v>
      </c>
      <c r="O25" s="197">
        <v>1.2622769842756565</v>
      </c>
      <c r="P25" s="197">
        <v>1.4365723182347072</v>
      </c>
      <c r="Q25" s="197">
        <v>1.274465567107417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</v>
      </c>
      <c r="C31" s="194">
        <f t="shared" si="3"/>
        <v>0</v>
      </c>
      <c r="D31" s="194">
        <f t="shared" si="3"/>
        <v>0</v>
      </c>
      <c r="E31" s="194">
        <f t="shared" si="3"/>
        <v>0</v>
      </c>
      <c r="F31" s="194">
        <f t="shared" si="3"/>
        <v>0</v>
      </c>
      <c r="G31" s="194">
        <f t="shared" si="3"/>
        <v>0</v>
      </c>
      <c r="H31" s="194">
        <f t="shared" si="3"/>
        <v>0</v>
      </c>
      <c r="I31" s="194">
        <f t="shared" si="3"/>
        <v>0</v>
      </c>
      <c r="J31" s="194">
        <f t="shared" si="3"/>
        <v>0</v>
      </c>
      <c r="K31" s="194">
        <f t="shared" si="3"/>
        <v>0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0.99999999999999978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</v>
      </c>
      <c r="C35" s="191">
        <f t="shared" si="7"/>
        <v>0</v>
      </c>
      <c r="D35" s="191">
        <f t="shared" si="7"/>
        <v>0</v>
      </c>
      <c r="E35" s="191">
        <f t="shared" si="7"/>
        <v>0</v>
      </c>
      <c r="F35" s="191">
        <f t="shared" si="7"/>
        <v>0</v>
      </c>
      <c r="G35" s="191">
        <f t="shared" si="7"/>
        <v>0</v>
      </c>
      <c r="H35" s="191">
        <f t="shared" si="7"/>
        <v>0</v>
      </c>
      <c r="I35" s="191">
        <f t="shared" si="7"/>
        <v>0</v>
      </c>
      <c r="J35" s="191">
        <f t="shared" si="7"/>
        <v>0</v>
      </c>
      <c r="K35" s="191">
        <f t="shared" si="7"/>
        <v>0</v>
      </c>
      <c r="L35" s="191">
        <f t="shared" si="7"/>
        <v>0.21937224236006453</v>
      </c>
      <c r="M35" s="191">
        <f t="shared" si="7"/>
        <v>0.21925679915309343</v>
      </c>
      <c r="N35" s="191">
        <f t="shared" si="7"/>
        <v>0.21910841620854568</v>
      </c>
      <c r="O35" s="191">
        <f t="shared" si="7"/>
        <v>0.21926052990604428</v>
      </c>
      <c r="P35" s="191">
        <f t="shared" si="7"/>
        <v>0.21913357471058667</v>
      </c>
      <c r="Q35" s="191">
        <f t="shared" si="7"/>
        <v>0.21900489764954059</v>
      </c>
    </row>
    <row r="36" spans="1:17" x14ac:dyDescent="0.25">
      <c r="A36" s="179" t="s">
        <v>158</v>
      </c>
      <c r="B36" s="190">
        <f t="shared" ref="B36:Q36" si="8">IF(B$16=0,0,B$16/B$5)</f>
        <v>0</v>
      </c>
      <c r="C36" s="190">
        <f t="shared" si="8"/>
        <v>0</v>
      </c>
      <c r="D36" s="190">
        <f t="shared" si="8"/>
        <v>0</v>
      </c>
      <c r="E36" s="190">
        <f t="shared" si="8"/>
        <v>0</v>
      </c>
      <c r="F36" s="190">
        <f t="shared" si="8"/>
        <v>0</v>
      </c>
      <c r="G36" s="190">
        <f t="shared" si="8"/>
        <v>0</v>
      </c>
      <c r="H36" s="190">
        <f t="shared" si="8"/>
        <v>0</v>
      </c>
      <c r="I36" s="190">
        <f t="shared" si="8"/>
        <v>0</v>
      </c>
      <c r="J36" s="190">
        <f t="shared" si="8"/>
        <v>0</v>
      </c>
      <c r="K36" s="190">
        <f t="shared" si="8"/>
        <v>0</v>
      </c>
      <c r="L36" s="190">
        <f t="shared" si="8"/>
        <v>0.43257443082311747</v>
      </c>
      <c r="M36" s="190">
        <f t="shared" si="8"/>
        <v>0.40523688306652123</v>
      </c>
      <c r="N36" s="190">
        <f t="shared" si="8"/>
        <v>0.42121420505753371</v>
      </c>
      <c r="O36" s="190">
        <f t="shared" si="8"/>
        <v>0.43258494297321826</v>
      </c>
      <c r="P36" s="190">
        <f t="shared" si="8"/>
        <v>0.44107568691172055</v>
      </c>
      <c r="Q36" s="190">
        <f t="shared" si="8"/>
        <v>0.43245436873574233</v>
      </c>
    </row>
    <row r="37" spans="1:17" x14ac:dyDescent="0.25">
      <c r="A37" s="179" t="s">
        <v>157</v>
      </c>
      <c r="B37" s="190">
        <f t="shared" ref="B37:Q37" si="9">IF(B$17=0,0,B$17/B$5)</f>
        <v>0</v>
      </c>
      <c r="C37" s="190">
        <f t="shared" si="9"/>
        <v>0</v>
      </c>
      <c r="D37" s="190">
        <f t="shared" si="9"/>
        <v>0</v>
      </c>
      <c r="E37" s="190">
        <f t="shared" si="9"/>
        <v>0</v>
      </c>
      <c r="F37" s="190">
        <f t="shared" si="9"/>
        <v>0</v>
      </c>
      <c r="G37" s="190">
        <f t="shared" si="9"/>
        <v>0</v>
      </c>
      <c r="H37" s="190">
        <f t="shared" si="9"/>
        <v>0</v>
      </c>
      <c r="I37" s="190">
        <f t="shared" si="9"/>
        <v>0</v>
      </c>
      <c r="J37" s="190">
        <f t="shared" si="9"/>
        <v>0</v>
      </c>
      <c r="K37" s="190">
        <f t="shared" si="9"/>
        <v>0</v>
      </c>
      <c r="L37" s="190">
        <f t="shared" si="9"/>
        <v>0.29087972956461522</v>
      </c>
      <c r="M37" s="190">
        <f t="shared" si="9"/>
        <v>0.31647489173309623</v>
      </c>
      <c r="N37" s="190">
        <f t="shared" si="9"/>
        <v>0.30137219928751546</v>
      </c>
      <c r="O37" s="190">
        <f t="shared" si="9"/>
        <v>0.29103384104083185</v>
      </c>
      <c r="P37" s="190">
        <f t="shared" si="9"/>
        <v>0.28297739762557528</v>
      </c>
      <c r="Q37" s="190">
        <f t="shared" si="9"/>
        <v>0.29077263970221362</v>
      </c>
    </row>
    <row r="38" spans="1:17" x14ac:dyDescent="0.25">
      <c r="A38" s="179" t="s">
        <v>156</v>
      </c>
      <c r="B38" s="190">
        <f t="shared" ref="B38:Q38" si="10">IF(B$25=0,0,B$25/B$5)</f>
        <v>0</v>
      </c>
      <c r="C38" s="190">
        <f t="shared" si="10"/>
        <v>0</v>
      </c>
      <c r="D38" s="190">
        <f t="shared" si="10"/>
        <v>0</v>
      </c>
      <c r="E38" s="190">
        <f t="shared" si="10"/>
        <v>0</v>
      </c>
      <c r="F38" s="190">
        <f t="shared" si="10"/>
        <v>0</v>
      </c>
      <c r="G38" s="190">
        <f t="shared" si="10"/>
        <v>0</v>
      </c>
      <c r="H38" s="190">
        <f t="shared" si="10"/>
        <v>0</v>
      </c>
      <c r="I38" s="190">
        <f t="shared" si="10"/>
        <v>0</v>
      </c>
      <c r="J38" s="190">
        <f t="shared" si="10"/>
        <v>0</v>
      </c>
      <c r="K38" s="190">
        <f t="shared" si="10"/>
        <v>0</v>
      </c>
      <c r="L38" s="190">
        <f t="shared" si="10"/>
        <v>5.7173597252202731E-2</v>
      </c>
      <c r="M38" s="190">
        <f t="shared" si="10"/>
        <v>5.9031426047289108E-2</v>
      </c>
      <c r="N38" s="190">
        <f t="shared" si="10"/>
        <v>5.8305179446405148E-2</v>
      </c>
      <c r="O38" s="190">
        <f t="shared" si="10"/>
        <v>5.7120686079905426E-2</v>
      </c>
      <c r="P38" s="190">
        <f t="shared" si="10"/>
        <v>5.6813340752117511E-2</v>
      </c>
      <c r="Q38" s="190">
        <f t="shared" si="10"/>
        <v>5.7768093912503399E-2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</v>
      </c>
      <c r="C44" s="213">
        <f>IF(C$5=0,0,C$5/AGR_fec!C$5)</f>
        <v>0</v>
      </c>
      <c r="D44" s="213">
        <f>IF(D$5=0,0,D$5/AGR_fec!D$5)</f>
        <v>0</v>
      </c>
      <c r="E44" s="213">
        <f>IF(E$5=0,0,E$5/AGR_fec!E$5)</f>
        <v>0</v>
      </c>
      <c r="F44" s="213">
        <f>IF(F$5=0,0,F$5/AGR_fec!F$5)</f>
        <v>0</v>
      </c>
      <c r="G44" s="213">
        <f>IF(G$5=0,0,G$5/AGR_fec!G$5)</f>
        <v>0</v>
      </c>
      <c r="H44" s="213">
        <f>IF(H$5=0,0,H$5/AGR_fec!H$5)</f>
        <v>0</v>
      </c>
      <c r="I44" s="213">
        <f>IF(I$5=0,0,I$5/AGR_fec!I$5)</f>
        <v>0</v>
      </c>
      <c r="J44" s="213">
        <f>IF(J$5=0,0,J$5/AGR_fec!J$5)</f>
        <v>0</v>
      </c>
      <c r="K44" s="213">
        <f>IF(K$5=0,0,K$5/AGR_fec!K$5)</f>
        <v>0</v>
      </c>
      <c r="L44" s="213">
        <f>IF(L$5=0,0,L$5/AGR_fec!L$5)</f>
        <v>2.7131569020527841</v>
      </c>
      <c r="M44" s="213">
        <f>IF(M$5=0,0,M$5/AGR_fec!M$5)</f>
        <v>2.6125762333081286</v>
      </c>
      <c r="N44" s="213">
        <f>IF(N$5=0,0,N$5/AGR_fec!N$5)</f>
        <v>2.6480726637389398</v>
      </c>
      <c r="O44" s="213">
        <f>IF(O$5=0,0,O$5/AGR_fec!O$5)</f>
        <v>2.7052685242000551</v>
      </c>
      <c r="P44" s="213">
        <f>IF(P$5=0,0,P$5/AGR_fec!P$5)</f>
        <v>2.7213211812859246</v>
      </c>
      <c r="Q44" s="213">
        <f>IF(Q$5=0,0,Q$5/AGR_fec!Q$5)</f>
        <v>2.6748921704891062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0</v>
      </c>
      <c r="C48" s="210">
        <f>IF(C$9=0,0,C$9/AGR_fec!C$9)</f>
        <v>0</v>
      </c>
      <c r="D48" s="210">
        <f>IF(D$9=0,0,D$9/AGR_fec!D$9)</f>
        <v>0</v>
      </c>
      <c r="E48" s="210">
        <f>IF(E$9=0,0,E$9/AGR_fec!E$9)</f>
        <v>0</v>
      </c>
      <c r="F48" s="210">
        <f>IF(F$9=0,0,F$9/AGR_fec!F$9)</f>
        <v>0</v>
      </c>
      <c r="G48" s="210">
        <f>IF(G$9=0,0,G$9/AGR_fec!G$9)</f>
        <v>0</v>
      </c>
      <c r="H48" s="210">
        <f>IF(H$9=0,0,H$9/AGR_fec!H$9)</f>
        <v>0</v>
      </c>
      <c r="I48" s="210">
        <f>IF(I$9=0,0,I$9/AGR_fec!I$9)</f>
        <v>0</v>
      </c>
      <c r="J48" s="210">
        <f>IF(J$9=0,0,J$9/AGR_fec!J$9)</f>
        <v>0</v>
      </c>
      <c r="K48" s="210">
        <f>IF(K$9=0,0,K$9/AGR_fec!K$9)</f>
        <v>0</v>
      </c>
      <c r="L48" s="210">
        <f>IF(L$9=0,0,L$9/AGR_fec!L$9)</f>
        <v>3.06493865744488</v>
      </c>
      <c r="M48" s="210">
        <f>IF(M$9=0,0,M$9/AGR_fec!M$9)</f>
        <v>3.0377436891343708</v>
      </c>
      <c r="N48" s="210">
        <f>IF(N$9=0,0,N$9/AGR_fec!N$9)</f>
        <v>3.0445801735730629</v>
      </c>
      <c r="O48" s="210">
        <f>IF(O$9=0,0,O$9/AGR_fec!O$9)</f>
        <v>3.0533193334389632</v>
      </c>
      <c r="P48" s="210">
        <f>IF(P$9=0,0,P$9/AGR_fec!P$9)</f>
        <v>3.0562967271810666</v>
      </c>
      <c r="Q48" s="210">
        <f>IF(Q$9=0,0,Q$9/AGR_fec!Q$9)</f>
        <v>3.0496510114711386</v>
      </c>
    </row>
    <row r="49" spans="1:17" x14ac:dyDescent="0.25">
      <c r="A49" s="179" t="s">
        <v>158</v>
      </c>
      <c r="B49" s="209">
        <f>IF(B$16=0,0,B$16/AGR_fec!B$16)</f>
        <v>0</v>
      </c>
      <c r="C49" s="209">
        <f>IF(C$16=0,0,C$16/AGR_fec!C$16)</f>
        <v>0</v>
      </c>
      <c r="D49" s="209">
        <f>IF(D$16=0,0,D$16/AGR_fec!D$16)</f>
        <v>0</v>
      </c>
      <c r="E49" s="209">
        <f>IF(E$16=0,0,E$16/AGR_fec!E$16)</f>
        <v>0</v>
      </c>
      <c r="F49" s="209">
        <f>IF(F$16=0,0,F$16/AGR_fec!F$16)</f>
        <v>0</v>
      </c>
      <c r="G49" s="209">
        <f>IF(G$16=0,0,G$16/AGR_fec!G$16)</f>
        <v>0</v>
      </c>
      <c r="H49" s="209">
        <f>IF(H$16=0,0,H$16/AGR_fec!H$16)</f>
        <v>0</v>
      </c>
      <c r="I49" s="209">
        <f>IF(I$16=0,0,I$16/AGR_fec!I$16)</f>
        <v>0</v>
      </c>
      <c r="J49" s="209">
        <f>IF(J$16=0,0,J$16/AGR_fec!J$16)</f>
        <v>0</v>
      </c>
      <c r="K49" s="209">
        <f>IF(K$16=0,0,K$16/AGR_fec!K$16)</f>
        <v>0</v>
      </c>
      <c r="L49" s="209">
        <f>IF(L$16=0,0,L$16/AGR_fec!L$16)</f>
        <v>3.1024188000000019</v>
      </c>
      <c r="M49" s="209">
        <f>IF(M$16=0,0,M$16/AGR_fec!M$16)</f>
        <v>3.084482014188676</v>
      </c>
      <c r="N49" s="209">
        <f>IF(N$16=0,0,N$16/AGR_fec!N$16)</f>
        <v>3.0879270369283796</v>
      </c>
      <c r="O49" s="209">
        <f>IF(O$16=0,0,O$16/AGR_fec!O$16)</f>
        <v>3.0905358826536062</v>
      </c>
      <c r="P49" s="209">
        <f>IF(P$16=0,0,P$16/AGR_fec!P$16)</f>
        <v>3.0921469513670439</v>
      </c>
      <c r="Q49" s="209">
        <f>IF(Q$16=0,0,Q$16/AGR_fec!Q$16)</f>
        <v>3.0904684422126945</v>
      </c>
    </row>
    <row r="50" spans="1:17" x14ac:dyDescent="0.25">
      <c r="A50" s="179" t="s">
        <v>157</v>
      </c>
      <c r="B50" s="209">
        <f>IF(B$17=0,0,B$17/AGR_fec!B$17)</f>
        <v>0</v>
      </c>
      <c r="C50" s="209">
        <f>IF(C$17=0,0,C$17/AGR_fec!C$17)</f>
        <v>0</v>
      </c>
      <c r="D50" s="209">
        <f>IF(D$17=0,0,D$17/AGR_fec!D$17)</f>
        <v>0</v>
      </c>
      <c r="E50" s="209">
        <f>IF(E$17=0,0,E$17/AGR_fec!E$17)</f>
        <v>0</v>
      </c>
      <c r="F50" s="209">
        <f>IF(F$17=0,0,F$17/AGR_fec!F$17)</f>
        <v>0</v>
      </c>
      <c r="G50" s="209">
        <f>IF(G$17=0,0,G$17/AGR_fec!G$17)</f>
        <v>0</v>
      </c>
      <c r="H50" s="209">
        <f>IF(H$17=0,0,H$17/AGR_fec!H$17)</f>
        <v>0</v>
      </c>
      <c r="I50" s="209">
        <f>IF(I$17=0,0,I$17/AGR_fec!I$17)</f>
        <v>0</v>
      </c>
      <c r="J50" s="209">
        <f>IF(J$17=0,0,J$17/AGR_fec!J$17)</f>
        <v>0</v>
      </c>
      <c r="K50" s="209">
        <f>IF(K$17=0,0,K$17/AGR_fec!K$17)</f>
        <v>0</v>
      </c>
      <c r="L50" s="209">
        <f>IF(L$17=0,0,L$17/AGR_fec!L$17)</f>
        <v>3.005897464134927</v>
      </c>
      <c r="M50" s="209">
        <f>IF(M$17=0,0,M$17/AGR_fec!M$17)</f>
        <v>2.9721990478229263</v>
      </c>
      <c r="N50" s="209">
        <f>IF(N$17=0,0,N$17/AGR_fec!N$17)</f>
        <v>2.9875366134583663</v>
      </c>
      <c r="O50" s="209">
        <f>IF(O$17=0,0,O$17/AGR_fec!O$17)</f>
        <v>2.9999631494730017</v>
      </c>
      <c r="P50" s="209">
        <f>IF(P$17=0,0,P$17/AGR_fec!P$17)</f>
        <v>3.0097657158861324</v>
      </c>
      <c r="Q50" s="209">
        <f>IF(Q$17=0,0,Q$17/AGR_fec!Q$17)</f>
        <v>2.9996797362753038</v>
      </c>
    </row>
    <row r="51" spans="1:17" x14ac:dyDescent="0.25">
      <c r="A51" s="179" t="s">
        <v>156</v>
      </c>
      <c r="B51" s="209">
        <f>IF(B$25=0,0,B$25/AGR_fec!B$25)</f>
        <v>0</v>
      </c>
      <c r="C51" s="209">
        <f>IF(C$25=0,0,C$25/AGR_fec!C$25)</f>
        <v>0</v>
      </c>
      <c r="D51" s="209">
        <f>IF(D$25=0,0,D$25/AGR_fec!D$25)</f>
        <v>0</v>
      </c>
      <c r="E51" s="209">
        <f>IF(E$25=0,0,E$25/AGR_fec!E$25)</f>
        <v>0</v>
      </c>
      <c r="F51" s="209">
        <f>IF(F$25=0,0,F$25/AGR_fec!F$25)</f>
        <v>0</v>
      </c>
      <c r="G51" s="209">
        <f>IF(G$25=0,0,G$25/AGR_fec!G$25)</f>
        <v>0</v>
      </c>
      <c r="H51" s="209">
        <f>IF(H$25=0,0,H$25/AGR_fec!H$25)</f>
        <v>0</v>
      </c>
      <c r="I51" s="209">
        <f>IF(I$25=0,0,I$25/AGR_fec!I$25)</f>
        <v>0</v>
      </c>
      <c r="J51" s="209">
        <f>IF(J$25=0,0,J$25/AGR_fec!J$25)</f>
        <v>0</v>
      </c>
      <c r="K51" s="209">
        <f>IF(K$25=0,0,K$25/AGR_fec!K$25)</f>
        <v>0</v>
      </c>
      <c r="L51" s="209">
        <f>IF(L$25=0,0,L$25/AGR_fec!L$25)</f>
        <v>3.1024187999999988</v>
      </c>
      <c r="M51" s="209">
        <f>IF(M$25=0,0,M$25/AGR_fec!M$25)</f>
        <v>3.0844820141886782</v>
      </c>
      <c r="N51" s="209">
        <f>IF(N$25=0,0,N$25/AGR_fec!N$25)</f>
        <v>3.0879270369283804</v>
      </c>
      <c r="O51" s="209">
        <f>IF(O$25=0,0,O$25/AGR_fec!O$25)</f>
        <v>3.0905358826536067</v>
      </c>
      <c r="P51" s="209">
        <f>IF(P$25=0,0,P$25/AGR_fec!P$25)</f>
        <v>3.0921469513670439</v>
      </c>
      <c r="Q51" s="209">
        <f>IF(Q$25=0,0,Q$25/AGR_fec!Q$25)</f>
        <v>3.090468442212694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6772.7850448513291</v>
      </c>
      <c r="C3" s="98">
        <f t="shared" si="0"/>
        <v>7095.7623043139383</v>
      </c>
      <c r="D3" s="98">
        <f t="shared" si="0"/>
        <v>7264.8266331393961</v>
      </c>
      <c r="E3" s="98">
        <f t="shared" si="0"/>
        <v>7364.3646745587521</v>
      </c>
      <c r="F3" s="98">
        <f t="shared" si="0"/>
        <v>7418.249943182127</v>
      </c>
      <c r="G3" s="98">
        <f t="shared" si="0"/>
        <v>7722.215667122282</v>
      </c>
      <c r="H3" s="98">
        <f t="shared" si="0"/>
        <v>7958.9259933778485</v>
      </c>
      <c r="I3" s="98">
        <f t="shared" si="0"/>
        <v>8229.2333846687088</v>
      </c>
      <c r="J3" s="98">
        <f t="shared" si="0"/>
        <v>8755.5555555555566</v>
      </c>
      <c r="K3" s="98">
        <f t="shared" si="0"/>
        <v>8831.5924201651724</v>
      </c>
      <c r="L3" s="98">
        <f t="shared" si="0"/>
        <v>8957.8718767198043</v>
      </c>
      <c r="M3" s="98">
        <f t="shared" si="0"/>
        <v>9178.4102144007411</v>
      </c>
      <c r="N3" s="98">
        <f t="shared" si="0"/>
        <v>9576.6074182388911</v>
      </c>
      <c r="O3" s="98">
        <f t="shared" si="0"/>
        <v>9816.727345750629</v>
      </c>
      <c r="P3" s="98">
        <f t="shared" si="0"/>
        <v>10150.493103474453</v>
      </c>
      <c r="Q3" s="98">
        <f t="shared" si="0"/>
        <v>10473.341966981759</v>
      </c>
    </row>
    <row r="4" spans="1:17" ht="12.95" customHeight="1" x14ac:dyDescent="0.25">
      <c r="A4" s="90" t="s">
        <v>44</v>
      </c>
      <c r="B4" s="89">
        <f t="shared" ref="B4" si="1">SUM(B5:B14)</f>
        <v>6772.7850448513291</v>
      </c>
      <c r="C4" s="89">
        <f t="shared" ref="C4:Q4" si="2">SUM(C5:C14)</f>
        <v>7095.7623043139383</v>
      </c>
      <c r="D4" s="89">
        <f t="shared" si="2"/>
        <v>7264.8266331393961</v>
      </c>
      <c r="E4" s="89">
        <f t="shared" si="2"/>
        <v>7364.3646745587521</v>
      </c>
      <c r="F4" s="89">
        <f t="shared" si="2"/>
        <v>7418.249943182127</v>
      </c>
      <c r="G4" s="89">
        <f t="shared" si="2"/>
        <v>7722.215667122282</v>
      </c>
      <c r="H4" s="89">
        <f t="shared" si="2"/>
        <v>7958.9259933778485</v>
      </c>
      <c r="I4" s="89">
        <f t="shared" si="2"/>
        <v>8229.2333846687088</v>
      </c>
      <c r="J4" s="89">
        <f t="shared" si="2"/>
        <v>8755.5555555555566</v>
      </c>
      <c r="K4" s="89">
        <f t="shared" si="2"/>
        <v>8831.5924201651724</v>
      </c>
      <c r="L4" s="89">
        <f t="shared" si="2"/>
        <v>8957.8718767198043</v>
      </c>
      <c r="M4" s="89">
        <f t="shared" si="2"/>
        <v>9178.4102144007411</v>
      </c>
      <c r="N4" s="89">
        <f t="shared" si="2"/>
        <v>9576.6074182388911</v>
      </c>
      <c r="O4" s="89">
        <f t="shared" si="2"/>
        <v>9816.727345750629</v>
      </c>
      <c r="P4" s="89">
        <f t="shared" si="2"/>
        <v>10150.493103474453</v>
      </c>
      <c r="Q4" s="89">
        <f t="shared" si="2"/>
        <v>10473.341966981759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1023.2627806230955</v>
      </c>
      <c r="C6" s="87">
        <v>1018.0300393395125</v>
      </c>
      <c r="D6" s="87">
        <v>897.32600926971429</v>
      </c>
      <c r="E6" s="87">
        <v>798.84828842544823</v>
      </c>
      <c r="F6" s="87">
        <v>828.72431561333042</v>
      </c>
      <c r="G6" s="87">
        <v>1168.6464613547666</v>
      </c>
      <c r="H6" s="87">
        <v>1588.1312786293568</v>
      </c>
      <c r="I6" s="87">
        <v>1735.4740175912834</v>
      </c>
      <c r="J6" s="87">
        <v>1848.7943498111649</v>
      </c>
      <c r="K6" s="87">
        <v>1587.7571647548136</v>
      </c>
      <c r="L6" s="87">
        <v>807.47472439440446</v>
      </c>
      <c r="M6" s="87">
        <v>799.21412837340324</v>
      </c>
      <c r="N6" s="87">
        <v>683.22714945936161</v>
      </c>
      <c r="O6" s="87">
        <v>547.11161641981778</v>
      </c>
      <c r="P6" s="87">
        <v>479.43938051890859</v>
      </c>
      <c r="Q6" s="87">
        <v>469.04758747633184</v>
      </c>
    </row>
    <row r="7" spans="1:17" ht="12" customHeight="1" x14ac:dyDescent="0.25">
      <c r="A7" s="88" t="s">
        <v>99</v>
      </c>
      <c r="B7" s="87">
        <v>4818.0954995490811</v>
      </c>
      <c r="C7" s="87">
        <v>4768.979404585908</v>
      </c>
      <c r="D7" s="87">
        <v>4752.5341250481051</v>
      </c>
      <c r="E7" s="87">
        <v>4749.3472857330553</v>
      </c>
      <c r="F7" s="87">
        <v>4723.0218412156664</v>
      </c>
      <c r="G7" s="87">
        <v>1177.3554745430454</v>
      </c>
      <c r="H7" s="87">
        <v>1400.98605700453</v>
      </c>
      <c r="I7" s="87">
        <v>1553.417173790202</v>
      </c>
      <c r="J7" s="87">
        <v>1568.2324621792488</v>
      </c>
      <c r="K7" s="87">
        <v>3485.3698570600932</v>
      </c>
      <c r="L7" s="87">
        <v>4586.4206484351926</v>
      </c>
      <c r="M7" s="87">
        <v>3956.4687045818719</v>
      </c>
      <c r="N7" s="87">
        <v>3898.7161078345175</v>
      </c>
      <c r="O7" s="87">
        <v>4926.325642727521</v>
      </c>
      <c r="P7" s="87">
        <v>5482.7540219910852</v>
      </c>
      <c r="Q7" s="87">
        <v>5342.6728780811036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0</v>
      </c>
      <c r="L9" s="87">
        <v>39.858117099339722</v>
      </c>
      <c r="M9" s="87">
        <v>218.98577511519591</v>
      </c>
      <c r="N9" s="87">
        <v>208.19258977250223</v>
      </c>
      <c r="O9" s="87">
        <v>123.84892979686765</v>
      </c>
      <c r="P9" s="87">
        <v>121.37725361819474</v>
      </c>
      <c r="Q9" s="87">
        <v>94.874203815719753</v>
      </c>
    </row>
    <row r="10" spans="1:17" ht="12" customHeight="1" x14ac:dyDescent="0.25">
      <c r="A10" s="88" t="s">
        <v>34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34.857762834664776</v>
      </c>
      <c r="N12" s="87">
        <v>44.153282428365884</v>
      </c>
      <c r="O12" s="87">
        <v>4.8064872504204494</v>
      </c>
      <c r="P12" s="87">
        <v>4.1305674907271444</v>
      </c>
      <c r="Q12" s="87">
        <v>23.440833491714862</v>
      </c>
    </row>
    <row r="13" spans="1:17" ht="12" customHeight="1" x14ac:dyDescent="0.25">
      <c r="A13" s="88" t="s">
        <v>105</v>
      </c>
      <c r="B13" s="87">
        <v>10.098643711642257</v>
      </c>
      <c r="C13" s="87">
        <v>19.854538204757088</v>
      </c>
      <c r="D13" s="87">
        <v>31.215522481661129</v>
      </c>
      <c r="E13" s="87">
        <v>47.704593031251854</v>
      </c>
      <c r="F13" s="87">
        <v>55.097034779295022</v>
      </c>
      <c r="G13" s="87">
        <v>80.184715902465484</v>
      </c>
      <c r="H13" s="87">
        <v>98.507586763589998</v>
      </c>
      <c r="I13" s="87">
        <v>148.95689360646978</v>
      </c>
      <c r="J13" s="87">
        <v>221.82844753488132</v>
      </c>
      <c r="K13" s="87">
        <v>268.63205856633152</v>
      </c>
      <c r="L13" s="87">
        <v>282.8273355004136</v>
      </c>
      <c r="M13" s="87">
        <v>345.20138423645625</v>
      </c>
      <c r="N13" s="87">
        <v>407.00443479713681</v>
      </c>
      <c r="O13" s="87">
        <v>450.75796573085313</v>
      </c>
      <c r="P13" s="87">
        <v>571.7772306221234</v>
      </c>
      <c r="Q13" s="87">
        <v>696.1103862712273</v>
      </c>
    </row>
    <row r="14" spans="1:17" ht="12" customHeight="1" x14ac:dyDescent="0.25">
      <c r="A14" s="51" t="s">
        <v>104</v>
      </c>
      <c r="B14" s="94">
        <v>921.32812096750922</v>
      </c>
      <c r="C14" s="94">
        <v>1288.8983221837609</v>
      </c>
      <c r="D14" s="94">
        <v>1583.7509763399148</v>
      </c>
      <c r="E14" s="94">
        <v>1768.4645073689967</v>
      </c>
      <c r="F14" s="94">
        <v>1811.4067515738352</v>
      </c>
      <c r="G14" s="94">
        <v>5296.0290153220049</v>
      </c>
      <c r="H14" s="94">
        <v>4871.3010709803721</v>
      </c>
      <c r="I14" s="94">
        <v>4791.3852996807536</v>
      </c>
      <c r="J14" s="94">
        <v>5116.7002960302616</v>
      </c>
      <c r="K14" s="94">
        <v>3489.8333397839338</v>
      </c>
      <c r="L14" s="94">
        <v>3241.2910512904537</v>
      </c>
      <c r="M14" s="94">
        <v>3823.6824592591488</v>
      </c>
      <c r="N14" s="94">
        <v>4335.3138539470074</v>
      </c>
      <c r="O14" s="94">
        <v>3763.8767038251485</v>
      </c>
      <c r="P14" s="94">
        <v>3491.0146492334147</v>
      </c>
      <c r="Q14" s="94">
        <v>3847.1960778456632</v>
      </c>
    </row>
    <row r="15" spans="1:17" ht="12" hidden="1" customHeight="1" x14ac:dyDescent="0.25">
      <c r="A15" s="97" t="s">
        <v>103</v>
      </c>
      <c r="B15" s="96">
        <f t="shared" ref="B15" si="3">SUM(B5:B12)</f>
        <v>5841.3582801721768</v>
      </c>
      <c r="C15" s="96">
        <f t="shared" ref="C15:Q15" si="4">SUM(C5:C12)</f>
        <v>5787.0094439254208</v>
      </c>
      <c r="D15" s="96">
        <f t="shared" si="4"/>
        <v>5649.8601343178198</v>
      </c>
      <c r="E15" s="96">
        <f t="shared" si="4"/>
        <v>5548.1955741585034</v>
      </c>
      <c r="F15" s="96">
        <f t="shared" si="4"/>
        <v>5551.7461568289964</v>
      </c>
      <c r="G15" s="96">
        <f t="shared" si="4"/>
        <v>2346.001935897812</v>
      </c>
      <c r="H15" s="96">
        <f t="shared" si="4"/>
        <v>2989.1173356338868</v>
      </c>
      <c r="I15" s="96">
        <f t="shared" si="4"/>
        <v>3288.8911913814854</v>
      </c>
      <c r="J15" s="96">
        <f t="shared" si="4"/>
        <v>3417.026811990414</v>
      </c>
      <c r="K15" s="96">
        <f t="shared" si="4"/>
        <v>5073.1270218149066</v>
      </c>
      <c r="L15" s="96">
        <f t="shared" si="4"/>
        <v>5433.7534899289367</v>
      </c>
      <c r="M15" s="96">
        <f t="shared" si="4"/>
        <v>5009.526370905136</v>
      </c>
      <c r="N15" s="96">
        <f t="shared" si="4"/>
        <v>4834.2891294947476</v>
      </c>
      <c r="O15" s="96">
        <f t="shared" si="4"/>
        <v>5602.0926761946266</v>
      </c>
      <c r="P15" s="96">
        <f t="shared" si="4"/>
        <v>6087.7012236189157</v>
      </c>
      <c r="Q15" s="96">
        <f t="shared" si="4"/>
        <v>5930.0355028648701</v>
      </c>
    </row>
    <row r="16" spans="1:17" ht="12.95" customHeight="1" x14ac:dyDescent="0.25">
      <c r="A16" s="90" t="s">
        <v>102</v>
      </c>
      <c r="B16" s="89">
        <f t="shared" ref="B16" si="5">SUM(B17:B18)</f>
        <v>3723.9999999999991</v>
      </c>
      <c r="C16" s="89">
        <f t="shared" ref="C16:Q16" si="6">SUM(C17:C18)</f>
        <v>4075.0000000000009</v>
      </c>
      <c r="D16" s="89">
        <f t="shared" si="6"/>
        <v>4332.9999999999991</v>
      </c>
      <c r="E16" s="89">
        <f t="shared" si="6"/>
        <v>4471</v>
      </c>
      <c r="F16" s="89">
        <f t="shared" si="6"/>
        <v>4600.9999999999991</v>
      </c>
      <c r="G16" s="89">
        <f t="shared" si="6"/>
        <v>4915</v>
      </c>
      <c r="H16" s="89">
        <f t="shared" si="6"/>
        <v>5195</v>
      </c>
      <c r="I16" s="89">
        <f t="shared" si="6"/>
        <v>5453.0000000000018</v>
      </c>
      <c r="J16" s="89">
        <f t="shared" si="6"/>
        <v>5910</v>
      </c>
      <c r="K16" s="89">
        <f t="shared" si="6"/>
        <v>6115</v>
      </c>
      <c r="L16" s="89">
        <f t="shared" si="6"/>
        <v>6300.9999999999982</v>
      </c>
      <c r="M16" s="89">
        <f t="shared" si="6"/>
        <v>6467</v>
      </c>
      <c r="N16" s="89">
        <f t="shared" si="6"/>
        <v>6766.9999999999982</v>
      </c>
      <c r="O16" s="89">
        <f t="shared" si="6"/>
        <v>6967</v>
      </c>
      <c r="P16" s="89">
        <f t="shared" si="6"/>
        <v>7240</v>
      </c>
      <c r="Q16" s="89">
        <f t="shared" si="6"/>
        <v>7494.9999999999991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3723.9999999999991</v>
      </c>
      <c r="C18" s="95">
        <v>4075.0000000000009</v>
      </c>
      <c r="D18" s="95">
        <v>4332.9999999999991</v>
      </c>
      <c r="E18" s="95">
        <v>4471</v>
      </c>
      <c r="F18" s="95">
        <v>4600.9999999999991</v>
      </c>
      <c r="G18" s="95">
        <v>4915</v>
      </c>
      <c r="H18" s="95">
        <v>5195</v>
      </c>
      <c r="I18" s="95">
        <v>5453.0000000000018</v>
      </c>
      <c r="J18" s="95">
        <v>5910</v>
      </c>
      <c r="K18" s="95">
        <v>6115</v>
      </c>
      <c r="L18" s="95">
        <v>6300.9999999999982</v>
      </c>
      <c r="M18" s="95">
        <v>6467</v>
      </c>
      <c r="N18" s="95">
        <v>6766.9999999999982</v>
      </c>
      <c r="O18" s="95">
        <v>6967</v>
      </c>
      <c r="P18" s="95">
        <v>7240</v>
      </c>
      <c r="Q18" s="95">
        <v>7494.9999999999991</v>
      </c>
    </row>
    <row r="19" spans="1:17" ht="12.95" customHeight="1" x14ac:dyDescent="0.25">
      <c r="A19" s="90" t="s">
        <v>47</v>
      </c>
      <c r="B19" s="89">
        <f t="shared" ref="B19" si="7">SUM(B20:B26)</f>
        <v>6772.78504485133</v>
      </c>
      <c r="C19" s="89">
        <f t="shared" ref="C19:Q19" si="8">SUM(C20:C26)</f>
        <v>7095.7623043139356</v>
      </c>
      <c r="D19" s="89">
        <f t="shared" si="8"/>
        <v>7264.8266331393979</v>
      </c>
      <c r="E19" s="89">
        <f t="shared" si="8"/>
        <v>7364.364674558753</v>
      </c>
      <c r="F19" s="89">
        <f t="shared" si="8"/>
        <v>7418.249943182127</v>
      </c>
      <c r="G19" s="89">
        <f t="shared" si="8"/>
        <v>7722.2156671222829</v>
      </c>
      <c r="H19" s="89">
        <f t="shared" si="8"/>
        <v>7958.9259933778512</v>
      </c>
      <c r="I19" s="89">
        <f t="shared" si="8"/>
        <v>8229.2333846687088</v>
      </c>
      <c r="J19" s="89">
        <f t="shared" si="8"/>
        <v>8755.5555555555566</v>
      </c>
      <c r="K19" s="89">
        <f t="shared" si="8"/>
        <v>8831.592420165176</v>
      </c>
      <c r="L19" s="89">
        <f t="shared" si="8"/>
        <v>8957.8718767198061</v>
      </c>
      <c r="M19" s="89">
        <f t="shared" si="8"/>
        <v>9178.4102144007447</v>
      </c>
      <c r="N19" s="89">
        <f t="shared" si="8"/>
        <v>9576.6074182388911</v>
      </c>
      <c r="O19" s="89">
        <f t="shared" si="8"/>
        <v>9816.7273457506344</v>
      </c>
      <c r="P19" s="89">
        <f t="shared" si="8"/>
        <v>10150.493103474459</v>
      </c>
      <c r="Q19" s="89">
        <f t="shared" si="8"/>
        <v>10473.341966981761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856.38377586485115</v>
      </c>
      <c r="C21" s="87">
        <v>875.64852876771135</v>
      </c>
      <c r="D21" s="87">
        <v>873.56996988807157</v>
      </c>
      <c r="E21" s="87">
        <v>754.2835134224199</v>
      </c>
      <c r="F21" s="87">
        <v>704.96889451122649</v>
      </c>
      <c r="G21" s="87">
        <v>996.81175274356428</v>
      </c>
      <c r="H21" s="87">
        <v>1226.9828851922928</v>
      </c>
      <c r="I21" s="87">
        <v>1486.3612090711063</v>
      </c>
      <c r="J21" s="87">
        <v>1519.0050345741681</v>
      </c>
      <c r="K21" s="87">
        <v>980.63779423680944</v>
      </c>
      <c r="L21" s="87">
        <v>605.9486742836657</v>
      </c>
      <c r="M21" s="87">
        <v>563.77935469959698</v>
      </c>
      <c r="N21" s="87">
        <v>495.99053069000007</v>
      </c>
      <c r="O21" s="87">
        <v>363.25182697392842</v>
      </c>
      <c r="P21" s="87">
        <v>287.52688773857432</v>
      </c>
      <c r="Q21" s="87">
        <v>211.77014795026497</v>
      </c>
    </row>
    <row r="22" spans="1:17" ht="12" customHeight="1" x14ac:dyDescent="0.25">
      <c r="A22" s="88" t="s">
        <v>99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33.108540393463606</v>
      </c>
      <c r="N25" s="87">
        <v>35.567790567011343</v>
      </c>
      <c r="O25" s="87">
        <v>3.9404306857244666</v>
      </c>
      <c r="P25" s="87">
        <v>3.4444700925555809</v>
      </c>
      <c r="Q25" s="87">
        <v>19.683451430197927</v>
      </c>
    </row>
    <row r="26" spans="1:17" ht="12" customHeight="1" x14ac:dyDescent="0.25">
      <c r="A26" s="88" t="s">
        <v>30</v>
      </c>
      <c r="B26" s="94">
        <v>5916.4012689864785</v>
      </c>
      <c r="C26" s="94">
        <v>6220.1137755462241</v>
      </c>
      <c r="D26" s="94">
        <v>6391.2566632513262</v>
      </c>
      <c r="E26" s="94">
        <v>6610.0811611363333</v>
      </c>
      <c r="F26" s="94">
        <v>6713.2810486709004</v>
      </c>
      <c r="G26" s="94">
        <v>6725.4039143787186</v>
      </c>
      <c r="H26" s="94">
        <v>6731.9431081855582</v>
      </c>
      <c r="I26" s="94">
        <v>6742.872175597603</v>
      </c>
      <c r="J26" s="94">
        <v>7236.5505209813891</v>
      </c>
      <c r="K26" s="94">
        <v>7850.954625928367</v>
      </c>
      <c r="L26" s="94">
        <v>8351.9232024361409</v>
      </c>
      <c r="M26" s="94">
        <v>8581.5223193076836</v>
      </c>
      <c r="N26" s="94">
        <v>9045.0490969818802</v>
      </c>
      <c r="O26" s="94">
        <v>9449.5350880909809</v>
      </c>
      <c r="P26" s="94">
        <v>9859.5217456433293</v>
      </c>
      <c r="Q26" s="94">
        <v>10241.888367601299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6772.7850448513291</v>
      </c>
      <c r="C29" s="89">
        <f t="shared" ref="C29:Q29" si="10">SUM(C30:C33)</f>
        <v>7095.7623043139374</v>
      </c>
      <c r="D29" s="89">
        <f t="shared" si="10"/>
        <v>7264.8266331393961</v>
      </c>
      <c r="E29" s="89">
        <f t="shared" si="10"/>
        <v>7364.3646745587512</v>
      </c>
      <c r="F29" s="89">
        <f t="shared" si="10"/>
        <v>7418.249943182127</v>
      </c>
      <c r="G29" s="89">
        <f t="shared" si="10"/>
        <v>7722.2156671222801</v>
      </c>
      <c r="H29" s="89">
        <f t="shared" si="10"/>
        <v>7958.9259933778485</v>
      </c>
      <c r="I29" s="89">
        <f t="shared" si="10"/>
        <v>8229.233384668707</v>
      </c>
      <c r="J29" s="89">
        <f t="shared" si="10"/>
        <v>8755.5555555555547</v>
      </c>
      <c r="K29" s="89">
        <f t="shared" si="10"/>
        <v>8831.5924201651724</v>
      </c>
      <c r="L29" s="89">
        <f t="shared" si="10"/>
        <v>8957.8718767198061</v>
      </c>
      <c r="M29" s="89">
        <f t="shared" si="10"/>
        <v>9178.4102144007429</v>
      </c>
      <c r="N29" s="89">
        <f t="shared" si="10"/>
        <v>9576.6074182388929</v>
      </c>
      <c r="O29" s="89">
        <f t="shared" si="10"/>
        <v>9816.7273457506344</v>
      </c>
      <c r="P29" s="89">
        <f t="shared" si="10"/>
        <v>10150.493103474459</v>
      </c>
      <c r="Q29" s="89">
        <f t="shared" si="10"/>
        <v>10473.341966981759</v>
      </c>
    </row>
    <row r="30" spans="1:17" ht="12" customHeight="1" x14ac:dyDescent="0.25">
      <c r="A30" s="88" t="s">
        <v>66</v>
      </c>
      <c r="B30" s="87">
        <v>987.17048438035954</v>
      </c>
      <c r="C30" s="87">
        <v>990.17713208555188</v>
      </c>
      <c r="D30" s="87">
        <v>1156.8592521201547</v>
      </c>
      <c r="E30" s="87">
        <v>1165.8987478267009</v>
      </c>
      <c r="F30" s="87">
        <v>1181.2505256213135</v>
      </c>
      <c r="G30" s="87">
        <v>1269.7526596810442</v>
      </c>
      <c r="H30" s="87">
        <v>1601.9847693240536</v>
      </c>
      <c r="I30" s="87">
        <v>1638.275026553463</v>
      </c>
      <c r="J30" s="87">
        <v>2637.966675164867</v>
      </c>
      <c r="K30" s="87">
        <v>2815.7750023297554</v>
      </c>
      <c r="L30" s="87">
        <v>2819.9025949177626</v>
      </c>
      <c r="M30" s="87">
        <v>3199.8698945167457</v>
      </c>
      <c r="N30" s="87">
        <v>3311.0578568912374</v>
      </c>
      <c r="O30" s="87">
        <v>4255.3380318190639</v>
      </c>
      <c r="P30" s="87">
        <v>4308.4883145062176</v>
      </c>
      <c r="Q30" s="87">
        <v>4310.0890742088732</v>
      </c>
    </row>
    <row r="31" spans="1:17" ht="12" customHeight="1" x14ac:dyDescent="0.25">
      <c r="A31" s="88" t="s">
        <v>98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5785.6145604709691</v>
      </c>
      <c r="C33" s="86">
        <v>6105.5851722283851</v>
      </c>
      <c r="D33" s="86">
        <v>6107.9673810192417</v>
      </c>
      <c r="E33" s="86">
        <v>6198.4659267320503</v>
      </c>
      <c r="F33" s="86">
        <v>6236.9994175608135</v>
      </c>
      <c r="G33" s="86">
        <v>6452.4630074412362</v>
      </c>
      <c r="H33" s="86">
        <v>6356.9412240537949</v>
      </c>
      <c r="I33" s="86">
        <v>6590.9583581152438</v>
      </c>
      <c r="J33" s="86">
        <v>6117.5888803906873</v>
      </c>
      <c r="K33" s="86">
        <v>6015.8174178354175</v>
      </c>
      <c r="L33" s="86">
        <v>6137.969281802043</v>
      </c>
      <c r="M33" s="86">
        <v>5978.5403198839977</v>
      </c>
      <c r="N33" s="86">
        <v>6265.5495613476551</v>
      </c>
      <c r="O33" s="86">
        <v>5561.3893139315696</v>
      </c>
      <c r="P33" s="86">
        <v>5842.0047889682401</v>
      </c>
      <c r="Q33" s="86">
        <v>6163.2528927728863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44.171081016701734</v>
      </c>
      <c r="C3" s="106">
        <f t="shared" ref="C3:Q3" si="1">SUM(C4,C16,C19,C29)</f>
        <v>46.796211421582612</v>
      </c>
      <c r="D3" s="106">
        <f t="shared" si="1"/>
        <v>51.086171617674907</v>
      </c>
      <c r="E3" s="106">
        <f t="shared" si="1"/>
        <v>57.422482855148942</v>
      </c>
      <c r="F3" s="106">
        <f t="shared" si="1"/>
        <v>58.257044634420737</v>
      </c>
      <c r="G3" s="106">
        <f t="shared" si="1"/>
        <v>52.435468322154371</v>
      </c>
      <c r="H3" s="106">
        <f t="shared" si="1"/>
        <v>43.746184073276197</v>
      </c>
      <c r="I3" s="106">
        <f t="shared" si="1"/>
        <v>42.86221291114164</v>
      </c>
      <c r="J3" s="106">
        <f t="shared" si="1"/>
        <v>39.838299423939148</v>
      </c>
      <c r="K3" s="106">
        <f t="shared" si="1"/>
        <v>36.087103752403415</v>
      </c>
      <c r="L3" s="106">
        <f t="shared" si="1"/>
        <v>67.065575680389941</v>
      </c>
      <c r="M3" s="106">
        <f t="shared" si="1"/>
        <v>62.267581546797103</v>
      </c>
      <c r="N3" s="106">
        <f t="shared" si="1"/>
        <v>73.847507403116026</v>
      </c>
      <c r="O3" s="106">
        <f t="shared" si="1"/>
        <v>81.892517250855022</v>
      </c>
      <c r="P3" s="106">
        <f t="shared" si="1"/>
        <v>92.530243287706014</v>
      </c>
      <c r="Q3" s="106">
        <f t="shared" si="1"/>
        <v>98.053780848525534</v>
      </c>
    </row>
    <row r="4" spans="1:17" ht="12.95" customHeight="1" x14ac:dyDescent="0.25">
      <c r="A4" s="90" t="s">
        <v>44</v>
      </c>
      <c r="B4" s="101">
        <f t="shared" ref="B4" si="2">SUM(B5:B15)</f>
        <v>19.284705150910288</v>
      </c>
      <c r="C4" s="101">
        <f t="shared" ref="C4:Q4" si="3">SUM(C5:C15)</f>
        <v>20.670447293599061</v>
      </c>
      <c r="D4" s="101">
        <f t="shared" si="3"/>
        <v>24.049345649961971</v>
      </c>
      <c r="E4" s="101">
        <f t="shared" si="3"/>
        <v>29.878973435002436</v>
      </c>
      <c r="F4" s="101">
        <f t="shared" si="3"/>
        <v>30.405090175016554</v>
      </c>
      <c r="G4" s="101">
        <f t="shared" si="3"/>
        <v>23.250435929164748</v>
      </c>
      <c r="H4" s="101">
        <f t="shared" si="3"/>
        <v>13.472772620842397</v>
      </c>
      <c r="I4" s="101">
        <f t="shared" si="3"/>
        <v>11.628082772525012</v>
      </c>
      <c r="J4" s="101">
        <f t="shared" si="3"/>
        <v>6.4805465937822957</v>
      </c>
      <c r="K4" s="101">
        <f t="shared" si="3"/>
        <v>2.7178378927910209</v>
      </c>
      <c r="L4" s="101">
        <f t="shared" si="3"/>
        <v>32.957530905403331</v>
      </c>
      <c r="M4" s="101">
        <f t="shared" si="3"/>
        <v>27.515969235698311</v>
      </c>
      <c r="N4" s="101">
        <f t="shared" si="3"/>
        <v>39.796424486456914</v>
      </c>
      <c r="O4" s="101">
        <f t="shared" si="3"/>
        <v>46.994513856911958</v>
      </c>
      <c r="P4" s="101">
        <f t="shared" si="3"/>
        <v>56.937911970699197</v>
      </c>
      <c r="Q4" s="101">
        <f t="shared" si="3"/>
        <v>61.994656651621099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2.751786691891402</v>
      </c>
      <c r="C6" s="100">
        <v>2.7775967461423074</v>
      </c>
      <c r="D6" s="100">
        <v>2.7721331482497855</v>
      </c>
      <c r="E6" s="100">
        <v>3.0091721526029755</v>
      </c>
      <c r="F6" s="100">
        <v>3.1720196151716737</v>
      </c>
      <c r="G6" s="100">
        <v>3.016405023080611</v>
      </c>
      <c r="H6" s="100">
        <v>2.3473843019098091</v>
      </c>
      <c r="I6" s="100">
        <v>2.1724719640114527</v>
      </c>
      <c r="J6" s="100">
        <v>1.2172283716207326</v>
      </c>
      <c r="K6" s="100">
        <v>0.44941300512452254</v>
      </c>
      <c r="L6" s="100">
        <v>2.7537832689921902</v>
      </c>
      <c r="M6" s="100">
        <v>2.1717083387811855</v>
      </c>
      <c r="N6" s="100">
        <v>2.6130761425461477</v>
      </c>
      <c r="O6" s="100">
        <v>2.4456251435373466</v>
      </c>
      <c r="P6" s="100">
        <v>2.5453948266098085</v>
      </c>
      <c r="Q6" s="100">
        <v>2.644682026236747</v>
      </c>
    </row>
    <row r="7" spans="1:17" ht="12" customHeight="1" x14ac:dyDescent="0.25">
      <c r="A7" s="88" t="s">
        <v>99</v>
      </c>
      <c r="B7" s="100">
        <v>13.137543044587041</v>
      </c>
      <c r="C7" s="100">
        <v>13.193050000000001</v>
      </c>
      <c r="D7" s="100">
        <v>15.199999999999998</v>
      </c>
      <c r="E7" s="100">
        <v>18.292379999999998</v>
      </c>
      <c r="F7" s="100">
        <v>19.29999999999999</v>
      </c>
      <c r="G7" s="100">
        <v>3.0812382061975199</v>
      </c>
      <c r="H7" s="100">
        <v>2.0996300000000008</v>
      </c>
      <c r="I7" s="100">
        <v>2.0985999999999989</v>
      </c>
      <c r="J7" s="100">
        <v>1.0001699999999996</v>
      </c>
      <c r="K7" s="100">
        <v>1.0002799999999998</v>
      </c>
      <c r="L7" s="100">
        <v>15.859367536065733</v>
      </c>
      <c r="M7" s="100">
        <v>8.1455946083732336</v>
      </c>
      <c r="N7" s="100">
        <v>15.118924437256096</v>
      </c>
      <c r="O7" s="100">
        <v>22.328603562007046</v>
      </c>
      <c r="P7" s="100">
        <v>29.515671961477064</v>
      </c>
      <c r="Q7" s="100">
        <v>30.546375763250516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0.14330753797649998</v>
      </c>
      <c r="M9" s="100">
        <v>0.64492614210760435</v>
      </c>
      <c r="N9" s="100">
        <v>0.85984522785898976</v>
      </c>
      <c r="O9" s="100">
        <v>0.59711474156873978</v>
      </c>
      <c r="P9" s="100">
        <v>0.69265310021973991</v>
      </c>
      <c r="Q9" s="100">
        <v>0.57326963497483741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8.7685229752024862E-2</v>
      </c>
      <c r="N12" s="100">
        <v>0.15636886929682026</v>
      </c>
      <c r="O12" s="100">
        <v>1.9976629394826011E-2</v>
      </c>
      <c r="P12" s="100">
        <v>2.045799371472258E-2</v>
      </c>
      <c r="Q12" s="100">
        <v>0.12363548327075287</v>
      </c>
    </row>
    <row r="13" spans="1:17" ht="12" customHeight="1" x14ac:dyDescent="0.25">
      <c r="A13" s="88" t="s">
        <v>105</v>
      </c>
      <c r="B13" s="100">
        <v>2.0825835972894842E-2</v>
      </c>
      <c r="C13" s="100">
        <v>4.1177805065338871E-2</v>
      </c>
      <c r="D13" s="100">
        <v>7.2938073013945948E-2</v>
      </c>
      <c r="E13" s="100">
        <v>0.13545061442167286</v>
      </c>
      <c r="F13" s="100">
        <v>0.15857987930598347</v>
      </c>
      <c r="G13" s="100">
        <v>0.15442512646114684</v>
      </c>
      <c r="H13" s="100">
        <v>0.10797998061265943</v>
      </c>
      <c r="I13" s="100">
        <v>0.13706979402675104</v>
      </c>
      <c r="J13" s="100">
        <v>0.10638611887601696</v>
      </c>
      <c r="K13" s="100">
        <v>5.5314398178540239E-2</v>
      </c>
      <c r="L13" s="100">
        <v>0.69612818299109946</v>
      </c>
      <c r="M13" s="100">
        <v>0.61939470156289811</v>
      </c>
      <c r="N13" s="100">
        <v>1.0823877521970307</v>
      </c>
      <c r="O13" s="100">
        <v>1.3609113851412054</v>
      </c>
      <c r="P13" s="100">
        <v>1.97890268304401</v>
      </c>
      <c r="Q13" s="100">
        <v>2.4649300900731386</v>
      </c>
    </row>
    <row r="14" spans="1:17" ht="12" customHeight="1" x14ac:dyDescent="0.25">
      <c r="A14" s="51" t="s">
        <v>104</v>
      </c>
      <c r="B14" s="22">
        <v>3.1500008655642864</v>
      </c>
      <c r="C14" s="22">
        <v>4.4317883778039837</v>
      </c>
      <c r="D14" s="22">
        <v>5.7477999910508064</v>
      </c>
      <c r="E14" s="22">
        <v>8.1365107596309425</v>
      </c>
      <c r="F14" s="22">
        <v>7.4506276913137812</v>
      </c>
      <c r="G14" s="22">
        <v>16.909613436198445</v>
      </c>
      <c r="H14" s="22">
        <v>8.8526947615001106</v>
      </c>
      <c r="I14" s="22">
        <v>7.1571349961809627</v>
      </c>
      <c r="J14" s="22">
        <v>4.1239731808852733</v>
      </c>
      <c r="K14" s="22">
        <v>1.1913571939369896</v>
      </c>
      <c r="L14" s="22">
        <v>13.226435476830886</v>
      </c>
      <c r="M14" s="22">
        <v>15.683159428433234</v>
      </c>
      <c r="N14" s="22">
        <v>19.688348127465741</v>
      </c>
      <c r="O14" s="22">
        <v>19.862512674731736</v>
      </c>
      <c r="P14" s="22">
        <v>21.692822729537884</v>
      </c>
      <c r="Q14" s="22">
        <v>25.132472647890317</v>
      </c>
    </row>
    <row r="15" spans="1:17" ht="12" customHeight="1" x14ac:dyDescent="0.25">
      <c r="A15" s="105" t="s">
        <v>108</v>
      </c>
      <c r="B15" s="104">
        <v>0.22454871289466236</v>
      </c>
      <c r="C15" s="104">
        <v>0.22683436458743061</v>
      </c>
      <c r="D15" s="104">
        <v>0.25647443764743422</v>
      </c>
      <c r="E15" s="104">
        <v>0.30545990834684683</v>
      </c>
      <c r="F15" s="104">
        <v>0.32386298922512813</v>
      </c>
      <c r="G15" s="104">
        <v>8.8754137227022467E-2</v>
      </c>
      <c r="H15" s="104">
        <v>6.5083576819816399E-2</v>
      </c>
      <c r="I15" s="104">
        <v>6.2806018305846381E-2</v>
      </c>
      <c r="J15" s="104">
        <v>3.278892240027239E-2</v>
      </c>
      <c r="K15" s="104">
        <v>2.1473295550968829E-2</v>
      </c>
      <c r="L15" s="104">
        <v>0.27850890254691474</v>
      </c>
      <c r="M15" s="104">
        <v>0.16350078668813364</v>
      </c>
      <c r="N15" s="104">
        <v>0.27747392983608909</v>
      </c>
      <c r="O15" s="104">
        <v>0.37976972053106534</v>
      </c>
      <c r="P15" s="104">
        <v>0.49200867609597021</v>
      </c>
      <c r="Q15" s="104">
        <v>0.50929100592479204</v>
      </c>
    </row>
    <row r="16" spans="1:17" ht="12.95" customHeight="1" x14ac:dyDescent="0.25">
      <c r="A16" s="90" t="s">
        <v>102</v>
      </c>
      <c r="B16" s="101">
        <f t="shared" ref="B16" si="4">SUM(B17:B18)</f>
        <v>9.0331851239998553</v>
      </c>
      <c r="C16" s="101">
        <f t="shared" ref="C16:Q16" si="5">SUM(C17:C18)</f>
        <v>9.65704096951049</v>
      </c>
      <c r="D16" s="101">
        <f t="shared" si="5"/>
        <v>10.068641935391494</v>
      </c>
      <c r="E16" s="101">
        <f t="shared" si="5"/>
        <v>10.245650178837385</v>
      </c>
      <c r="F16" s="101">
        <f t="shared" si="5"/>
        <v>10.418173958551735</v>
      </c>
      <c r="G16" s="101">
        <f t="shared" si="5"/>
        <v>10.983778636819586</v>
      </c>
      <c r="H16" s="101">
        <f t="shared" si="5"/>
        <v>11.450371965635558</v>
      </c>
      <c r="I16" s="101">
        <f t="shared" si="5"/>
        <v>11.871275652755152</v>
      </c>
      <c r="J16" s="101">
        <f t="shared" si="5"/>
        <v>12.69922715786506</v>
      </c>
      <c r="K16" s="101">
        <f t="shared" si="5"/>
        <v>12.771960856678708</v>
      </c>
      <c r="L16" s="101">
        <f t="shared" si="5"/>
        <v>12.950568208859387</v>
      </c>
      <c r="M16" s="101">
        <f t="shared" si="5"/>
        <v>13.060729744914571</v>
      </c>
      <c r="N16" s="101">
        <f t="shared" si="5"/>
        <v>13.454038445566619</v>
      </c>
      <c r="O16" s="101">
        <f t="shared" si="5"/>
        <v>13.521383377014224</v>
      </c>
      <c r="P16" s="101">
        <f t="shared" si="5"/>
        <v>13.576041089135961</v>
      </c>
      <c r="Q16" s="101">
        <f t="shared" si="5"/>
        <v>13.432352410440775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9.0331851239998553</v>
      </c>
      <c r="C18" s="103">
        <v>9.65704096951049</v>
      </c>
      <c r="D18" s="103">
        <v>10.068641935391494</v>
      </c>
      <c r="E18" s="103">
        <v>10.245650178837385</v>
      </c>
      <c r="F18" s="103">
        <v>10.418173958551735</v>
      </c>
      <c r="G18" s="103">
        <v>10.983778636819586</v>
      </c>
      <c r="H18" s="103">
        <v>11.450371965635558</v>
      </c>
      <c r="I18" s="103">
        <v>11.871275652755152</v>
      </c>
      <c r="J18" s="103">
        <v>12.69922715786506</v>
      </c>
      <c r="K18" s="103">
        <v>12.771960856678708</v>
      </c>
      <c r="L18" s="103">
        <v>12.950568208859387</v>
      </c>
      <c r="M18" s="103">
        <v>13.060729744914571</v>
      </c>
      <c r="N18" s="103">
        <v>13.454038445566619</v>
      </c>
      <c r="O18" s="103">
        <v>13.521383377014224</v>
      </c>
      <c r="P18" s="103">
        <v>13.576041089135961</v>
      </c>
      <c r="Q18" s="103">
        <v>13.432352410440775</v>
      </c>
    </row>
    <row r="19" spans="1:17" ht="12.95" customHeight="1" x14ac:dyDescent="0.25">
      <c r="A19" s="90" t="s">
        <v>47</v>
      </c>
      <c r="B19" s="101">
        <f t="shared" ref="B19" si="6">SUM(B20:B27)</f>
        <v>8.7548731504748378</v>
      </c>
      <c r="C19" s="101">
        <f t="shared" ref="C19:Q19" si="7">SUM(C20:C27)</f>
        <v>9.0472834935722375</v>
      </c>
      <c r="D19" s="101">
        <f t="shared" si="7"/>
        <v>9.2587821130494472</v>
      </c>
      <c r="E19" s="101">
        <f t="shared" si="7"/>
        <v>9.3613773075533384</v>
      </c>
      <c r="F19" s="101">
        <f t="shared" si="7"/>
        <v>9.410566497832189</v>
      </c>
      <c r="G19" s="101">
        <f t="shared" si="7"/>
        <v>9.8022962446705897</v>
      </c>
      <c r="H19" s="101">
        <f t="shared" si="7"/>
        <v>10.215008291458044</v>
      </c>
      <c r="I19" s="101">
        <f t="shared" si="7"/>
        <v>10.410364272216883</v>
      </c>
      <c r="J19" s="101">
        <f t="shared" si="7"/>
        <v>11.05148295992965</v>
      </c>
      <c r="K19" s="101">
        <f t="shared" si="7"/>
        <v>10.936772053523963</v>
      </c>
      <c r="L19" s="101">
        <f t="shared" si="7"/>
        <v>11.315899932293194</v>
      </c>
      <c r="M19" s="101">
        <f t="shared" si="7"/>
        <v>11.584979655547734</v>
      </c>
      <c r="N19" s="101">
        <f t="shared" si="7"/>
        <v>10.063341570032607</v>
      </c>
      <c r="O19" s="101">
        <f t="shared" si="7"/>
        <v>10.442409182042494</v>
      </c>
      <c r="P19" s="101">
        <f t="shared" si="7"/>
        <v>10.798051304630972</v>
      </c>
      <c r="Q19" s="101">
        <f t="shared" si="7"/>
        <v>11.158115159789945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1.3664478079208084</v>
      </c>
      <c r="C21" s="100">
        <v>1.3792642417517416</v>
      </c>
      <c r="D21" s="100">
        <v>1.3765511966652182</v>
      </c>
      <c r="E21" s="100">
        <v>1.1912134889385957</v>
      </c>
      <c r="F21" s="100">
        <v>1.1132708069430408</v>
      </c>
      <c r="G21" s="100">
        <v>1.3328837530230404</v>
      </c>
      <c r="H21" s="100">
        <v>2.2589273113475836</v>
      </c>
      <c r="I21" s="100">
        <v>2.3609854990338399</v>
      </c>
      <c r="J21" s="100">
        <v>2.3372661206957623</v>
      </c>
      <c r="K21" s="100">
        <v>1.5052866932259816</v>
      </c>
      <c r="L21" s="100">
        <v>0.96000935339375948</v>
      </c>
      <c r="M21" s="100">
        <v>0.89195094180765877</v>
      </c>
      <c r="N21" s="100">
        <v>0.65001267296084198</v>
      </c>
      <c r="O21" s="100">
        <v>0.48348321523812637</v>
      </c>
      <c r="P21" s="100">
        <v>0.3834376831708165</v>
      </c>
      <c r="Q21" s="100">
        <v>0.28333030708882229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3.1737718561725088E-2</v>
      </c>
      <c r="N25" s="100">
        <v>3.4707848005179738E-2</v>
      </c>
      <c r="O25" s="100">
        <v>3.9079602679239853E-3</v>
      </c>
      <c r="P25" s="100">
        <v>3.4265959480274189E-3</v>
      </c>
      <c r="Q25" s="100">
        <v>1.9672054705747143E-2</v>
      </c>
    </row>
    <row r="26" spans="1:17" ht="12" customHeight="1" x14ac:dyDescent="0.25">
      <c r="A26" s="88" t="s">
        <v>30</v>
      </c>
      <c r="B26" s="22">
        <v>7.3884253425540294</v>
      </c>
      <c r="C26" s="22">
        <v>7.6680192518204953</v>
      </c>
      <c r="D26" s="22">
        <v>7.8822309163842297</v>
      </c>
      <c r="E26" s="22">
        <v>8.1701638186147427</v>
      </c>
      <c r="F26" s="22">
        <v>8.2972956908891486</v>
      </c>
      <c r="G26" s="22">
        <v>8.4694124916475495</v>
      </c>
      <c r="H26" s="22">
        <v>7.9560809801104604</v>
      </c>
      <c r="I26" s="22">
        <v>8.0493787731830437</v>
      </c>
      <c r="J26" s="22">
        <v>8.7142168392338881</v>
      </c>
      <c r="K26" s="22">
        <v>9.431485360297982</v>
      </c>
      <c r="L26" s="22">
        <v>10.355890578899434</v>
      </c>
      <c r="M26" s="22">
        <v>10.66129099517835</v>
      </c>
      <c r="N26" s="22">
        <v>9.3786210490665862</v>
      </c>
      <c r="O26" s="22">
        <v>9.9550180065364433</v>
      </c>
      <c r="P26" s="22">
        <v>10.411187025512127</v>
      </c>
      <c r="Q26" s="22">
        <v>10.855112797995377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7.0983175913167562</v>
      </c>
      <c r="C29" s="101">
        <f t="shared" ref="C29:Q29" si="9">SUM(C30:C33)</f>
        <v>7.4214396649008272</v>
      </c>
      <c r="D29" s="101">
        <f t="shared" si="9"/>
        <v>7.7094019192720005</v>
      </c>
      <c r="E29" s="101">
        <f t="shared" si="9"/>
        <v>7.9364819337557773</v>
      </c>
      <c r="F29" s="101">
        <f t="shared" si="9"/>
        <v>8.0232140030202572</v>
      </c>
      <c r="G29" s="101">
        <f t="shared" si="9"/>
        <v>8.3989575114994555</v>
      </c>
      <c r="H29" s="101">
        <f t="shared" si="9"/>
        <v>8.6080311953402031</v>
      </c>
      <c r="I29" s="101">
        <f t="shared" si="9"/>
        <v>8.9524902136445945</v>
      </c>
      <c r="J29" s="101">
        <f t="shared" si="9"/>
        <v>9.6070427123621442</v>
      </c>
      <c r="K29" s="101">
        <f t="shared" si="9"/>
        <v>9.6605329494097223</v>
      </c>
      <c r="L29" s="101">
        <f t="shared" si="9"/>
        <v>9.8415766338340323</v>
      </c>
      <c r="M29" s="101">
        <f t="shared" si="9"/>
        <v>10.105902910636487</v>
      </c>
      <c r="N29" s="101">
        <f t="shared" si="9"/>
        <v>10.533702901059883</v>
      </c>
      <c r="O29" s="101">
        <f t="shared" si="9"/>
        <v>10.934210834886349</v>
      </c>
      <c r="P29" s="101">
        <f t="shared" si="9"/>
        <v>11.218238923239888</v>
      </c>
      <c r="Q29" s="101">
        <f t="shared" si="9"/>
        <v>11.46865662667372</v>
      </c>
    </row>
    <row r="30" spans="1:17" ht="12" customHeight="1" x14ac:dyDescent="0.25">
      <c r="A30" s="88" t="s">
        <v>66</v>
      </c>
      <c r="B30" s="100">
        <v>1.4195981901096972</v>
      </c>
      <c r="C30" s="100">
        <v>1.3842252621059359</v>
      </c>
      <c r="D30" s="100">
        <v>1.7418156550849853</v>
      </c>
      <c r="E30" s="100">
        <v>1.687666808458427</v>
      </c>
      <c r="F30" s="100">
        <v>1.6052095778852746</v>
      </c>
      <c r="G30" s="100">
        <v>1.8805449366129157</v>
      </c>
      <c r="H30" s="100">
        <v>2.3224724867425741</v>
      </c>
      <c r="I30" s="100">
        <v>2.3919088869546821</v>
      </c>
      <c r="J30" s="100">
        <v>3.7232466076834649</v>
      </c>
      <c r="K30" s="100">
        <v>3.9341276516494861</v>
      </c>
      <c r="L30" s="100">
        <v>3.9770452490194192</v>
      </c>
      <c r="M30" s="100">
        <v>4.6287279746707073</v>
      </c>
      <c r="N30" s="100">
        <v>4.4277490558983796</v>
      </c>
      <c r="O30" s="100">
        <v>5.8591628822412591</v>
      </c>
      <c r="P30" s="100">
        <v>5.8601281197293362</v>
      </c>
      <c r="Q30" s="100">
        <v>5.8629968133984107</v>
      </c>
    </row>
    <row r="31" spans="1:17" ht="12" customHeight="1" x14ac:dyDescent="0.25">
      <c r="A31" s="88" t="s">
        <v>98</v>
      </c>
      <c r="B31" s="100">
        <v>0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5.6787194012070588</v>
      </c>
      <c r="C33" s="18">
        <v>6.0372144027948913</v>
      </c>
      <c r="D33" s="18">
        <v>5.9675862641870152</v>
      </c>
      <c r="E33" s="18">
        <v>6.2488151252973498</v>
      </c>
      <c r="F33" s="18">
        <v>6.418004425134983</v>
      </c>
      <c r="G33" s="18">
        <v>6.5184125748865398</v>
      </c>
      <c r="H33" s="18">
        <v>6.2855587085976286</v>
      </c>
      <c r="I33" s="18">
        <v>6.5605813266899133</v>
      </c>
      <c r="J33" s="18">
        <v>5.8837961046786784</v>
      </c>
      <c r="K33" s="18">
        <v>5.7264052977602358</v>
      </c>
      <c r="L33" s="18">
        <v>5.8645313848146134</v>
      </c>
      <c r="M33" s="18">
        <v>5.4771749359657811</v>
      </c>
      <c r="N33" s="18">
        <v>6.1059538451615039</v>
      </c>
      <c r="O33" s="18">
        <v>5.0750479526450896</v>
      </c>
      <c r="P33" s="18">
        <v>5.3581108035105514</v>
      </c>
      <c r="Q33" s="18">
        <v>5.6056598132753104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35.481654313970594</v>
      </c>
      <c r="C3" s="106">
        <f t="shared" ref="C3:Q3" si="1">SUM(C4,C16,C19,C29)</f>
        <v>38.217442699873892</v>
      </c>
      <c r="D3" s="106">
        <f t="shared" si="1"/>
        <v>41.862465265491323</v>
      </c>
      <c r="E3" s="106">
        <f t="shared" si="1"/>
        <v>46.759597697438352</v>
      </c>
      <c r="F3" s="106">
        <f t="shared" si="1"/>
        <v>48.027329795763393</v>
      </c>
      <c r="G3" s="106">
        <f t="shared" si="1"/>
        <v>44.351053740240417</v>
      </c>
      <c r="H3" s="106">
        <f t="shared" si="1"/>
        <v>39.378274682509641</v>
      </c>
      <c r="I3" s="106">
        <f t="shared" si="1"/>
        <v>39.727240476784765</v>
      </c>
      <c r="J3" s="106">
        <f t="shared" si="1"/>
        <v>38.837325703588789</v>
      </c>
      <c r="K3" s="106">
        <f t="shared" si="1"/>
        <v>37.042655536025663</v>
      </c>
      <c r="L3" s="106">
        <f t="shared" si="1"/>
        <v>60.13874218163452</v>
      </c>
      <c r="M3" s="106">
        <f t="shared" si="1"/>
        <v>57.626305980471088</v>
      </c>
      <c r="N3" s="106">
        <f t="shared" si="1"/>
        <v>68.113081495946531</v>
      </c>
      <c r="O3" s="106">
        <f t="shared" si="1"/>
        <v>74.957748999844696</v>
      </c>
      <c r="P3" s="106">
        <f t="shared" si="1"/>
        <v>84.583558930123473</v>
      </c>
      <c r="Q3" s="106">
        <f t="shared" si="1"/>
        <v>90.956889611601824</v>
      </c>
    </row>
    <row r="4" spans="1:17" ht="12.95" customHeight="1" x14ac:dyDescent="0.25">
      <c r="A4" s="90" t="s">
        <v>44</v>
      </c>
      <c r="B4" s="101">
        <f t="shared" ref="B4" si="2">SUM(B5:B15)</f>
        <v>13.33244827102533</v>
      </c>
      <c r="C4" s="101">
        <f t="shared" ref="C4:Q4" si="3">SUM(C5:C15)</f>
        <v>14.264558551798201</v>
      </c>
      <c r="D4" s="101">
        <f t="shared" si="3"/>
        <v>16.617336496387136</v>
      </c>
      <c r="E4" s="101">
        <f t="shared" si="3"/>
        <v>20.631552527314152</v>
      </c>
      <c r="F4" s="101">
        <f t="shared" si="3"/>
        <v>21.13982430481591</v>
      </c>
      <c r="G4" s="101">
        <f t="shared" si="3"/>
        <v>15.662490067404489</v>
      </c>
      <c r="H4" s="101">
        <f t="shared" si="3"/>
        <v>9.2328200972216887</v>
      </c>
      <c r="I4" s="101">
        <f t="shared" si="3"/>
        <v>8.0413416908286681</v>
      </c>
      <c r="J4" s="101">
        <f t="shared" si="3"/>
        <v>4.4933426832814529</v>
      </c>
      <c r="K4" s="101">
        <f t="shared" si="3"/>
        <v>1.9383659765950463</v>
      </c>
      <c r="L4" s="101">
        <f t="shared" si="3"/>
        <v>23.691238131000397</v>
      </c>
      <c r="M4" s="101">
        <f t="shared" si="3"/>
        <v>19.745234810453045</v>
      </c>
      <c r="N4" s="101">
        <f t="shared" si="3"/>
        <v>28.953336253983501</v>
      </c>
      <c r="O4" s="101">
        <f t="shared" si="3"/>
        <v>34.417227943758107</v>
      </c>
      <c r="P4" s="101">
        <f t="shared" si="3"/>
        <v>42.209915741858786</v>
      </c>
      <c r="Q4" s="101">
        <f t="shared" si="3"/>
        <v>46.180078807377413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1.974952292279303</v>
      </c>
      <c r="C6" s="100">
        <v>1.995628598045545</v>
      </c>
      <c r="D6" s="100">
        <v>1.9919921212520049</v>
      </c>
      <c r="E6" s="100">
        <v>2.1626491205995402</v>
      </c>
      <c r="F6" s="100">
        <v>2.2871760125833127</v>
      </c>
      <c r="G6" s="100">
        <v>2.1968099032773081</v>
      </c>
      <c r="H6" s="100">
        <v>1.7218513885105498</v>
      </c>
      <c r="I6" s="100">
        <v>1.5982997591779151</v>
      </c>
      <c r="J6" s="100">
        <v>0.89786815865345426</v>
      </c>
      <c r="K6" s="100">
        <v>0.33297492111568505</v>
      </c>
      <c r="L6" s="100">
        <v>2.0540688718116762</v>
      </c>
      <c r="M6" s="100">
        <v>1.6199357298139074</v>
      </c>
      <c r="N6" s="100">
        <v>1.9499861829207306</v>
      </c>
      <c r="O6" s="100">
        <v>1.8263466456723987</v>
      </c>
      <c r="P6" s="100">
        <v>1.9018256537234064</v>
      </c>
      <c r="Q6" s="100">
        <v>1.9761904677174742</v>
      </c>
    </row>
    <row r="7" spans="1:17" ht="12" customHeight="1" x14ac:dyDescent="0.25">
      <c r="A7" s="88" t="s">
        <v>99</v>
      </c>
      <c r="B7" s="100">
        <v>9.2991838767562474</v>
      </c>
      <c r="C7" s="100">
        <v>9.3477113485164498</v>
      </c>
      <c r="D7" s="100">
        <v>10.784110693459201</v>
      </c>
      <c r="E7" s="100">
        <v>12.999148275063119</v>
      </c>
      <c r="F7" s="100">
        <v>13.738944386229743</v>
      </c>
      <c r="G7" s="100">
        <v>2.2308095627228774</v>
      </c>
      <c r="H7" s="100">
        <v>1.526075064615583</v>
      </c>
      <c r="I7" s="100">
        <v>1.5273021480380817</v>
      </c>
      <c r="J7" s="100">
        <v>0.72800185540461093</v>
      </c>
      <c r="K7" s="100">
        <v>0.7356377254476989</v>
      </c>
      <c r="L7" s="100">
        <v>11.696933221783208</v>
      </c>
      <c r="M7" s="100">
        <v>6.0265943064628322</v>
      </c>
      <c r="N7" s="100">
        <v>11.188945423937486</v>
      </c>
      <c r="O7" s="100">
        <v>16.57370208865121</v>
      </c>
      <c r="P7" s="100">
        <v>21.938594625693625</v>
      </c>
      <c r="Q7" s="100">
        <v>22.772656731294425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0.15442612389300825</v>
      </c>
      <c r="M9" s="100">
        <v>0.70017930511201099</v>
      </c>
      <c r="N9" s="100">
        <v>0.93387182859539797</v>
      </c>
      <c r="O9" s="100">
        <v>0.64934636192712281</v>
      </c>
      <c r="P9" s="100">
        <v>0.75324177983546448</v>
      </c>
      <c r="Q9" s="100">
        <v>0.6234154442347607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6.8686235193929121E-2</v>
      </c>
      <c r="N12" s="100">
        <v>0.12263622152752926</v>
      </c>
      <c r="O12" s="100">
        <v>1.5738179904186037E-2</v>
      </c>
      <c r="P12" s="100">
        <v>1.6117412962789533E-2</v>
      </c>
      <c r="Q12" s="100">
        <v>9.8306400130228386E-2</v>
      </c>
    </row>
    <row r="13" spans="1:17" ht="12" customHeight="1" x14ac:dyDescent="0.25">
      <c r="A13" s="88" t="s">
        <v>105</v>
      </c>
      <c r="B13" s="100">
        <v>1.9881888539357427E-2</v>
      </c>
      <c r="C13" s="100">
        <v>4.0339691883215949E-2</v>
      </c>
      <c r="D13" s="100">
        <v>7.2128149241116074E-2</v>
      </c>
      <c r="E13" s="100">
        <v>0.13466469826442848</v>
      </c>
      <c r="F13" s="100">
        <v>0.15792116195974823</v>
      </c>
      <c r="G13" s="100">
        <v>0.1541587253063173</v>
      </c>
      <c r="H13" s="100">
        <v>0.10790973876734115</v>
      </c>
      <c r="I13" s="100">
        <v>0.13715033515038169</v>
      </c>
      <c r="J13" s="100">
        <v>0.10652669685648351</v>
      </c>
      <c r="K13" s="100">
        <v>5.5404165264955882E-2</v>
      </c>
      <c r="L13" s="100">
        <v>0.70258526129440746</v>
      </c>
      <c r="M13" s="100">
        <v>0.65141767097446812</v>
      </c>
      <c r="N13" s="100">
        <v>1.1801183039557335</v>
      </c>
      <c r="O13" s="100">
        <v>1.5175646177841291</v>
      </c>
      <c r="P13" s="100">
        <v>2.3117487326948045</v>
      </c>
      <c r="Q13" s="100">
        <v>2.9728547741064411</v>
      </c>
    </row>
    <row r="14" spans="1:17" ht="12" customHeight="1" x14ac:dyDescent="0.25">
      <c r="A14" s="51" t="s">
        <v>104</v>
      </c>
      <c r="B14" s="22">
        <v>1.8138815005557589</v>
      </c>
      <c r="C14" s="22">
        <v>2.65404454876556</v>
      </c>
      <c r="D14" s="22">
        <v>3.51263109478738</v>
      </c>
      <c r="E14" s="22">
        <v>5.0296305250402176</v>
      </c>
      <c r="F14" s="22">
        <v>4.6319197548179787</v>
      </c>
      <c r="G14" s="22">
        <v>10.991957738870964</v>
      </c>
      <c r="H14" s="22">
        <v>5.8119003285083988</v>
      </c>
      <c r="I14" s="22">
        <v>4.715783430156443</v>
      </c>
      <c r="J14" s="22">
        <v>2.7281570499666317</v>
      </c>
      <c r="K14" s="22">
        <v>0.79287586921573727</v>
      </c>
      <c r="L14" s="22">
        <v>8.8047157496711819</v>
      </c>
      <c r="M14" s="22">
        <v>10.514920776207765</v>
      </c>
      <c r="N14" s="22">
        <v>13.300304363210536</v>
      </c>
      <c r="O14" s="22">
        <v>13.454760329287998</v>
      </c>
      <c r="P14" s="22">
        <v>14.796378860852725</v>
      </c>
      <c r="Q14" s="22">
        <v>17.22736398396929</v>
      </c>
    </row>
    <row r="15" spans="1:17" ht="12" customHeight="1" x14ac:dyDescent="0.25">
      <c r="A15" s="105" t="s">
        <v>108</v>
      </c>
      <c r="B15" s="104">
        <v>0.22454871289466244</v>
      </c>
      <c r="C15" s="104">
        <v>0.22683436458743045</v>
      </c>
      <c r="D15" s="104">
        <v>0.25647443764743427</v>
      </c>
      <c r="E15" s="104">
        <v>0.30545990834684689</v>
      </c>
      <c r="F15" s="104">
        <v>0.32386298922512818</v>
      </c>
      <c r="G15" s="104">
        <v>8.8754137227022467E-2</v>
      </c>
      <c r="H15" s="104">
        <v>6.5083576819816399E-2</v>
      </c>
      <c r="I15" s="104">
        <v>6.2806018305846395E-2</v>
      </c>
      <c r="J15" s="104">
        <v>3.2788922400272397E-2</v>
      </c>
      <c r="K15" s="104">
        <v>2.1473295550968829E-2</v>
      </c>
      <c r="L15" s="104">
        <v>0.27850890254691474</v>
      </c>
      <c r="M15" s="104">
        <v>0.16350078668813378</v>
      </c>
      <c r="N15" s="104">
        <v>0.27747392983608909</v>
      </c>
      <c r="O15" s="104">
        <v>0.37976972053106534</v>
      </c>
      <c r="P15" s="104">
        <v>0.49200867609597038</v>
      </c>
      <c r="Q15" s="104">
        <v>0.50929100592479204</v>
      </c>
    </row>
    <row r="16" spans="1:17" ht="12.95" customHeight="1" x14ac:dyDescent="0.25">
      <c r="A16" s="90" t="s">
        <v>102</v>
      </c>
      <c r="B16" s="101">
        <f t="shared" ref="B16:Q16" si="4">SUM(B17:B18)</f>
        <v>13.633238604268771</v>
      </c>
      <c r="C16" s="101">
        <f t="shared" si="4"/>
        <v>14.982506903262019</v>
      </c>
      <c r="D16" s="101">
        <f t="shared" si="4"/>
        <v>15.964339458790473</v>
      </c>
      <c r="E16" s="101">
        <f t="shared" si="4"/>
        <v>16.534519615936613</v>
      </c>
      <c r="F16" s="101">
        <f t="shared" si="4"/>
        <v>17.109907043047507</v>
      </c>
      <c r="G16" s="101">
        <f t="shared" si="4"/>
        <v>18.424156015548359</v>
      </c>
      <c r="H16" s="101">
        <f t="shared" si="4"/>
        <v>19.593319693310754</v>
      </c>
      <c r="I16" s="101">
        <f t="shared" si="4"/>
        <v>20.715723805103689</v>
      </c>
      <c r="J16" s="101">
        <f t="shared" si="4"/>
        <v>22.672983642594346</v>
      </c>
      <c r="K16" s="101">
        <f t="shared" si="4"/>
        <v>23.248688877252299</v>
      </c>
      <c r="L16" s="101">
        <f t="shared" si="4"/>
        <v>24.061143270065664</v>
      </c>
      <c r="M16" s="101">
        <f t="shared" si="4"/>
        <v>25.150336620827524</v>
      </c>
      <c r="N16" s="101">
        <f t="shared" si="4"/>
        <v>26.893036518429081</v>
      </c>
      <c r="O16" s="101">
        <f t="shared" si="4"/>
        <v>27.901111038955445</v>
      </c>
      <c r="P16" s="101">
        <f t="shared" si="4"/>
        <v>29.195499515529534</v>
      </c>
      <c r="Q16" s="101">
        <f t="shared" si="4"/>
        <v>31.086311305531105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13.633238604268771</v>
      </c>
      <c r="C18" s="103">
        <v>14.982506903262019</v>
      </c>
      <c r="D18" s="103">
        <v>15.964339458790473</v>
      </c>
      <c r="E18" s="103">
        <v>16.534519615936613</v>
      </c>
      <c r="F18" s="103">
        <v>17.109907043047507</v>
      </c>
      <c r="G18" s="103">
        <v>18.424156015548359</v>
      </c>
      <c r="H18" s="103">
        <v>19.593319693310754</v>
      </c>
      <c r="I18" s="103">
        <v>20.715723805103689</v>
      </c>
      <c r="J18" s="103">
        <v>22.672983642594346</v>
      </c>
      <c r="K18" s="103">
        <v>23.248688877252299</v>
      </c>
      <c r="L18" s="103">
        <v>24.061143270065664</v>
      </c>
      <c r="M18" s="103">
        <v>25.150336620827524</v>
      </c>
      <c r="N18" s="103">
        <v>26.893036518429081</v>
      </c>
      <c r="O18" s="103">
        <v>27.901111038955445</v>
      </c>
      <c r="P18" s="103">
        <v>29.195499515529534</v>
      </c>
      <c r="Q18" s="103">
        <v>31.086311305531105</v>
      </c>
    </row>
    <row r="19" spans="1:17" ht="12.95" customHeight="1" x14ac:dyDescent="0.25">
      <c r="A19" s="90" t="s">
        <v>47</v>
      </c>
      <c r="B19" s="101">
        <f t="shared" ref="B19" si="5">SUM(B20:B27)</f>
        <v>4.585612999899138</v>
      </c>
      <c r="C19" s="101">
        <f t="shared" ref="C19:Q19" si="6">SUM(C20:C27)</f>
        <v>4.8031171232578584</v>
      </c>
      <c r="D19" s="101">
        <f t="shared" si="6"/>
        <v>4.9692817486772185</v>
      </c>
      <c r="E19" s="101">
        <f t="shared" si="6"/>
        <v>5.1005717693104984</v>
      </c>
      <c r="F19" s="101">
        <f t="shared" si="6"/>
        <v>5.1817409656921445</v>
      </c>
      <c r="G19" s="101">
        <f t="shared" si="6"/>
        <v>5.4397727119550199</v>
      </c>
      <c r="H19" s="101">
        <f t="shared" si="6"/>
        <v>5.6285433826281146</v>
      </c>
      <c r="I19" s="101">
        <f t="shared" si="6"/>
        <v>5.7916510012979892</v>
      </c>
      <c r="J19" s="101">
        <f t="shared" si="6"/>
        <v>6.2552380032855153</v>
      </c>
      <c r="K19" s="101">
        <f t="shared" si="6"/>
        <v>6.3958918972785064</v>
      </c>
      <c r="L19" s="101">
        <f t="shared" si="6"/>
        <v>6.7647397326188585</v>
      </c>
      <c r="M19" s="101">
        <f t="shared" si="6"/>
        <v>7.0003072579967665</v>
      </c>
      <c r="N19" s="101">
        <f t="shared" si="6"/>
        <v>6.1590025658815737</v>
      </c>
      <c r="O19" s="101">
        <f t="shared" si="6"/>
        <v>6.4776508298425544</v>
      </c>
      <c r="P19" s="101">
        <f t="shared" si="6"/>
        <v>6.7851981262363283</v>
      </c>
      <c r="Q19" s="101">
        <f t="shared" si="6"/>
        <v>7.0985571624541475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0.5797980041862123</v>
      </c>
      <c r="C21" s="100">
        <v>0.59113458428831434</v>
      </c>
      <c r="D21" s="100">
        <v>0.59442793951266049</v>
      </c>
      <c r="E21" s="100">
        <v>0.51581011994738235</v>
      </c>
      <c r="F21" s="100">
        <v>0.48313742718810149</v>
      </c>
      <c r="G21" s="100">
        <v>0.60444775219820468</v>
      </c>
      <c r="H21" s="100">
        <v>1.0477014299276446</v>
      </c>
      <c r="I21" s="100">
        <v>1.1150890158578561</v>
      </c>
      <c r="J21" s="100">
        <v>1.1118212758895145</v>
      </c>
      <c r="K21" s="100">
        <v>0.74335232635800119</v>
      </c>
      <c r="L21" s="100">
        <v>0.47660690831002295</v>
      </c>
      <c r="M21" s="100">
        <v>0.4434154683003525</v>
      </c>
      <c r="N21" s="100">
        <v>0.32354306871450628</v>
      </c>
      <c r="O21" s="100">
        <v>0.24126176404588096</v>
      </c>
      <c r="P21" s="100">
        <v>0.19150121492314773</v>
      </c>
      <c r="Q21" s="100">
        <v>0.14171093492782036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1.8915238063252571E-2</v>
      </c>
      <c r="N25" s="100">
        <v>2.0691603362077732E-2</v>
      </c>
      <c r="O25" s="100">
        <v>2.3354008182741664E-3</v>
      </c>
      <c r="P25" s="100">
        <v>2.0485338057097181E-3</v>
      </c>
      <c r="Q25" s="100">
        <v>1.18095194880592E-2</v>
      </c>
    </row>
    <row r="26" spans="1:17" ht="12" customHeight="1" x14ac:dyDescent="0.25">
      <c r="A26" s="88" t="s">
        <v>30</v>
      </c>
      <c r="B26" s="22">
        <v>4.0058149957129254</v>
      </c>
      <c r="C26" s="22">
        <v>4.2119825389695444</v>
      </c>
      <c r="D26" s="22">
        <v>4.3748538091645583</v>
      </c>
      <c r="E26" s="22">
        <v>4.5847616493631156</v>
      </c>
      <c r="F26" s="22">
        <v>4.6986035385040426</v>
      </c>
      <c r="G26" s="22">
        <v>4.8353249597568153</v>
      </c>
      <c r="H26" s="22">
        <v>4.58084195270047</v>
      </c>
      <c r="I26" s="22">
        <v>4.6765619854401335</v>
      </c>
      <c r="J26" s="22">
        <v>5.1434167273960005</v>
      </c>
      <c r="K26" s="22">
        <v>5.6525395709205055</v>
      </c>
      <c r="L26" s="22">
        <v>6.2881328243088355</v>
      </c>
      <c r="M26" s="22">
        <v>6.5379765516331609</v>
      </c>
      <c r="N26" s="22">
        <v>5.8147678938049898</v>
      </c>
      <c r="O26" s="22">
        <v>6.2340536649783989</v>
      </c>
      <c r="P26" s="22">
        <v>6.5916483775074708</v>
      </c>
      <c r="Q26" s="22">
        <v>6.945036708038268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3.9303544387773584</v>
      </c>
      <c r="C29" s="101">
        <f t="shared" ref="C29:Q29" si="8">SUM(C30:C33)</f>
        <v>4.1672601215558132</v>
      </c>
      <c r="D29" s="101">
        <f t="shared" si="8"/>
        <v>4.3115075616364997</v>
      </c>
      <c r="E29" s="101">
        <f t="shared" si="8"/>
        <v>4.4929537848770913</v>
      </c>
      <c r="F29" s="101">
        <f t="shared" si="8"/>
        <v>4.595857482207836</v>
      </c>
      <c r="G29" s="101">
        <f t="shared" si="8"/>
        <v>4.8246349453325514</v>
      </c>
      <c r="H29" s="101">
        <f t="shared" si="8"/>
        <v>4.9235915093490812</v>
      </c>
      <c r="I29" s="101">
        <f t="shared" si="8"/>
        <v>5.1785239795544209</v>
      </c>
      <c r="J29" s="101">
        <f t="shared" si="8"/>
        <v>5.415761374427472</v>
      </c>
      <c r="K29" s="101">
        <f t="shared" si="8"/>
        <v>5.4597087848998118</v>
      </c>
      <c r="L29" s="101">
        <f t="shared" si="8"/>
        <v>5.6216210479496054</v>
      </c>
      <c r="M29" s="101">
        <f t="shared" si="8"/>
        <v>5.7304272911937479</v>
      </c>
      <c r="N29" s="101">
        <f t="shared" si="8"/>
        <v>6.1077061576523821</v>
      </c>
      <c r="O29" s="101">
        <f t="shared" si="8"/>
        <v>6.1617591872885775</v>
      </c>
      <c r="P29" s="101">
        <f t="shared" si="8"/>
        <v>6.3929455464988303</v>
      </c>
      <c r="Q29" s="101">
        <f t="shared" si="8"/>
        <v>6.5919423362391711</v>
      </c>
    </row>
    <row r="30" spans="1:17" ht="12" customHeight="1" x14ac:dyDescent="0.25">
      <c r="A30" s="88" t="s">
        <v>66</v>
      </c>
      <c r="B30" s="100">
        <v>0.57284251936847352</v>
      </c>
      <c r="C30" s="100">
        <v>0.56421061154286101</v>
      </c>
      <c r="D30" s="100">
        <v>0.72787176527456166</v>
      </c>
      <c r="E30" s="100">
        <v>0.71208594331136499</v>
      </c>
      <c r="F30" s="100">
        <v>0.6842814819850318</v>
      </c>
      <c r="G30" s="100">
        <v>0.81376329565439531</v>
      </c>
      <c r="H30" s="100">
        <v>1.0289649782133885</v>
      </c>
      <c r="I30" s="100">
        <v>1.0693760609996195</v>
      </c>
      <c r="J30" s="100">
        <v>1.7138773422374687</v>
      </c>
      <c r="K30" s="100">
        <v>1.8239576070901373</v>
      </c>
      <c r="L30" s="100">
        <v>1.8531304948263567</v>
      </c>
      <c r="M30" s="100">
        <v>2.1767615611255411</v>
      </c>
      <c r="N30" s="100">
        <v>2.093612696243266</v>
      </c>
      <c r="O30" s="100">
        <v>2.7923461897110813</v>
      </c>
      <c r="P30" s="100">
        <v>2.8111039198322048</v>
      </c>
      <c r="Q30" s="100">
        <v>2.8158226554499755</v>
      </c>
    </row>
    <row r="31" spans="1:17" ht="12" customHeight="1" x14ac:dyDescent="0.25">
      <c r="A31" s="88" t="s">
        <v>98</v>
      </c>
      <c r="B31" s="100">
        <v>0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3.3575119194088847</v>
      </c>
      <c r="C33" s="18">
        <v>3.6030495100129518</v>
      </c>
      <c r="D33" s="18">
        <v>3.5836357963619383</v>
      </c>
      <c r="E33" s="18">
        <v>3.7808678415657266</v>
      </c>
      <c r="F33" s="18">
        <v>3.9115760002228042</v>
      </c>
      <c r="G33" s="18">
        <v>4.0108716496781565</v>
      </c>
      <c r="H33" s="18">
        <v>3.8946265311356929</v>
      </c>
      <c r="I33" s="18">
        <v>4.1091479185548012</v>
      </c>
      <c r="J33" s="18">
        <v>3.7018840321900037</v>
      </c>
      <c r="K33" s="18">
        <v>3.6357511778096741</v>
      </c>
      <c r="L33" s="18">
        <v>3.7684905531232489</v>
      </c>
      <c r="M33" s="18">
        <v>3.5536657300682069</v>
      </c>
      <c r="N33" s="18">
        <v>4.0140934614091162</v>
      </c>
      <c r="O33" s="18">
        <v>3.3694129975774962</v>
      </c>
      <c r="P33" s="18">
        <v>3.5818416266666255</v>
      </c>
      <c r="Q33" s="18">
        <v>3.7761196807891952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0.80327792522339359</v>
      </c>
      <c r="C3" s="115">
        <f>IF(SER_hh_tes!C3=0,"",SER_hh_tes!C3/SER_hh_fec!C3)</f>
        <v>0.81667813566309011</v>
      </c>
      <c r="D3" s="115">
        <f>IF(SER_hh_tes!D3=0,"",SER_hh_tes!D3/SER_hh_fec!D3)</f>
        <v>0.8194480803687324</v>
      </c>
      <c r="E3" s="115">
        <f>IF(SER_hh_tes!E3=0,"",SER_hh_tes!E3/SER_hh_fec!E3)</f>
        <v>0.81430818335375277</v>
      </c>
      <c r="F3" s="115">
        <f>IF(SER_hh_tes!F3=0,"",SER_hh_tes!F3/SER_hh_fec!F3)</f>
        <v>0.82440381411635844</v>
      </c>
      <c r="G3" s="115">
        <f>IF(SER_hh_tes!G3=0,"",SER_hh_tes!G3/SER_hh_fec!G3)</f>
        <v>0.84582163866174087</v>
      </c>
      <c r="H3" s="115">
        <f>IF(SER_hh_tes!H3=0,"",SER_hh_tes!H3/SER_hh_fec!H3)</f>
        <v>0.90015336232641063</v>
      </c>
      <c r="I3" s="115">
        <f>IF(SER_hh_tes!I3=0,"",SER_hh_tes!I3/SER_hh_fec!I3)</f>
        <v>0.9268592958357974</v>
      </c>
      <c r="J3" s="115">
        <f>IF(SER_hh_tes!J3=0,"",SER_hh_tes!J3/SER_hh_fec!J3)</f>
        <v>0.97487408511848106</v>
      </c>
      <c r="K3" s="115">
        <f>IF(SER_hh_tes!K3=0,"",SER_hh_tes!K3/SER_hh_fec!K3)</f>
        <v>1.0264790377797666</v>
      </c>
      <c r="L3" s="115">
        <f>IF(SER_hh_tes!L3=0,"",SER_hh_tes!L3/SER_hh_fec!L3)</f>
        <v>0.89671551420409512</v>
      </c>
      <c r="M3" s="115">
        <f>IF(SER_hh_tes!M3=0,"",SER_hh_tes!M3/SER_hh_fec!M3)</f>
        <v>0.92546240835067806</v>
      </c>
      <c r="N3" s="115">
        <f>IF(SER_hh_tes!N3=0,"",SER_hh_tes!N3/SER_hh_fec!N3)</f>
        <v>0.92234773916109825</v>
      </c>
      <c r="O3" s="115">
        <f>IF(SER_hh_tes!O3=0,"",SER_hh_tes!O3/SER_hh_fec!O3)</f>
        <v>0.91531865811661905</v>
      </c>
      <c r="P3" s="115">
        <f>IF(SER_hh_tes!P3=0,"",SER_hh_tes!P3/SER_hh_fec!P3)</f>
        <v>0.91411797834710362</v>
      </c>
      <c r="Q3" s="115">
        <f>IF(SER_hh_tes!Q3=0,"",SER_hh_tes!Q3/SER_hh_fec!Q3)</f>
        <v>0.92762246212731914</v>
      </c>
    </row>
    <row r="4" spans="1:17" ht="12.95" customHeight="1" x14ac:dyDescent="0.25">
      <c r="A4" s="90" t="s">
        <v>44</v>
      </c>
      <c r="B4" s="110">
        <f>IF(SER_hh_tes!B4=0,"",SER_hh_tes!B4/SER_hh_fec!B4)</f>
        <v>0.69134830772333611</v>
      </c>
      <c r="C4" s="110">
        <f>IF(SER_hh_tes!C4=0,"",SER_hh_tes!C4/SER_hh_fec!C4)</f>
        <v>0.69009433367295603</v>
      </c>
      <c r="D4" s="110">
        <f>IF(SER_hh_tes!D4=0,"",SER_hh_tes!D4/SER_hh_fec!D4)</f>
        <v>0.69096834226811543</v>
      </c>
      <c r="E4" s="110">
        <f>IF(SER_hh_tes!E4=0,"",SER_hh_tes!E4/SER_hh_fec!E4)</f>
        <v>0.69050406206877335</v>
      </c>
      <c r="F4" s="110">
        <f>IF(SER_hh_tes!F4=0,"",SER_hh_tes!F4/SER_hh_fec!F4)</f>
        <v>0.69527254098349012</v>
      </c>
      <c r="G4" s="110">
        <f>IF(SER_hh_tes!G4=0,"",SER_hh_tes!G4/SER_hh_fec!G4)</f>
        <v>0.67364285620803632</v>
      </c>
      <c r="H4" s="110">
        <f>IF(SER_hh_tes!H4=0,"",SER_hh_tes!H4/SER_hh_fec!H4)</f>
        <v>0.68529473160843701</v>
      </c>
      <c r="I4" s="110">
        <f>IF(SER_hh_tes!I4=0,"",SER_hh_tes!I4/SER_hh_fec!I4)</f>
        <v>0.69154493033269915</v>
      </c>
      <c r="J4" s="110">
        <f>IF(SER_hh_tes!J4=0,"",SER_hh_tes!J4/SER_hh_fec!J4)</f>
        <v>0.69335859533708954</v>
      </c>
      <c r="K4" s="110">
        <f>IF(SER_hh_tes!K4=0,"",SER_hh_tes!K4/SER_hh_fec!K4)</f>
        <v>0.71320146861462952</v>
      </c>
      <c r="L4" s="110">
        <f>IF(SER_hh_tes!L4=0,"",SER_hh_tes!L4/SER_hh_fec!L4)</f>
        <v>0.71884141439479798</v>
      </c>
      <c r="M4" s="110">
        <f>IF(SER_hh_tes!M4=0,"",SER_hh_tes!M4/SER_hh_fec!M4)</f>
        <v>0.71759183335748999</v>
      </c>
      <c r="N4" s="110">
        <f>IF(SER_hh_tes!N4=0,"",SER_hh_tes!N4/SER_hh_fec!N4)</f>
        <v>0.72753611982997579</v>
      </c>
      <c r="O4" s="110">
        <f>IF(SER_hh_tes!O4=0,"",SER_hh_tes!O4/SER_hh_fec!O4)</f>
        <v>0.73236693220300264</v>
      </c>
      <c r="P4" s="110">
        <f>IF(SER_hh_tes!P4=0,"",SER_hh_tes!P4/SER_hh_fec!P4)</f>
        <v>0.74133234396759085</v>
      </c>
      <c r="Q4" s="110">
        <f>IF(SER_hh_tes!Q4=0,"",SER_hh_tes!Q4/SER_hh_fec!Q4)</f>
        <v>0.74490417886958082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>
        <f>IF(SER_hh_tes!B6=0,"",SER_hh_tes!B6/SER_hh_fec!B6)</f>
        <v>0.71769817700580829</v>
      </c>
      <c r="C6" s="109">
        <f>IF(SER_hh_tes!C6=0,"",SER_hh_tes!C6/SER_hh_fec!C6)</f>
        <v>0.71847311918736712</v>
      </c>
      <c r="D6" s="109">
        <f>IF(SER_hh_tes!D6=0,"",SER_hh_tes!D6/SER_hh_fec!D6)</f>
        <v>0.71857736072658318</v>
      </c>
      <c r="E6" s="109">
        <f>IF(SER_hh_tes!E6=0,"",SER_hh_tes!E6/SER_hh_fec!E6)</f>
        <v>0.71868574176748867</v>
      </c>
      <c r="F6" s="109">
        <f>IF(SER_hh_tes!F6=0,"",SER_hh_tes!F6/SER_hh_fec!F6)</f>
        <v>0.72104724751505922</v>
      </c>
      <c r="G6" s="109">
        <f>IF(SER_hh_tes!G6=0,"",SER_hh_tes!G6/SER_hh_fec!G6)</f>
        <v>0.72828744365162801</v>
      </c>
      <c r="H6" s="109">
        <f>IF(SER_hh_tes!H6=0,"",SER_hh_tes!H6/SER_hh_fec!H6)</f>
        <v>0.73351917157734603</v>
      </c>
      <c r="I6" s="109">
        <f>IF(SER_hh_tes!I6=0,"",SER_hh_tes!I6/SER_hh_fec!I6)</f>
        <v>0.7357055859200442</v>
      </c>
      <c r="J6" s="109">
        <f>IF(SER_hh_tes!J6=0,"",SER_hh_tes!J6/SER_hh_fec!J6)</f>
        <v>0.73763328196002198</v>
      </c>
      <c r="K6" s="109">
        <f>IF(SER_hh_tes!K6=0,"",SER_hh_tes!K6/SER_hh_fec!K6)</f>
        <v>0.74091073760409976</v>
      </c>
      <c r="L6" s="109">
        <f>IF(SER_hh_tes!L6=0,"",SER_hh_tes!L6/SER_hh_fec!L6)</f>
        <v>0.74590796412362892</v>
      </c>
      <c r="M6" s="109">
        <f>IF(SER_hh_tes!M6=0,"",SER_hh_tes!M6/SER_hh_fec!M6)</f>
        <v>0.74592692807131455</v>
      </c>
      <c r="N6" s="109">
        <f>IF(SER_hh_tes!N6=0,"",SER_hh_tes!N6/SER_hh_fec!N6)</f>
        <v>0.74624162349157153</v>
      </c>
      <c r="O6" s="109">
        <f>IF(SER_hh_tes!O6=0,"",SER_hh_tes!O6/SER_hh_fec!O6)</f>
        <v>0.74678110441356316</v>
      </c>
      <c r="P6" s="109">
        <f>IF(SER_hh_tes!P6=0,"",SER_hh_tes!P6/SER_hh_fec!P6)</f>
        <v>0.74716332171399635</v>
      </c>
      <c r="Q6" s="109">
        <f>IF(SER_hh_tes!Q6=0,"",SER_hh_tes!Q6/SER_hh_fec!Q6)</f>
        <v>0.74723178367476428</v>
      </c>
    </row>
    <row r="7" spans="1:17" ht="12" customHeight="1" x14ac:dyDescent="0.25">
      <c r="A7" s="88" t="s">
        <v>99</v>
      </c>
      <c r="B7" s="109">
        <f>IF(SER_hh_tes!B7=0,"",SER_hh_tes!B7/SER_hh_fec!B7)</f>
        <v>0.70783279987712144</v>
      </c>
      <c r="C7" s="109">
        <f>IF(SER_hh_tes!C7=0,"",SER_hh_tes!C7/SER_hh_fec!C7)</f>
        <v>0.70853300400714381</v>
      </c>
      <c r="D7" s="109">
        <f>IF(SER_hh_tes!D7=0,"",SER_hh_tes!D7/SER_hh_fec!D7)</f>
        <v>0.70948096667494753</v>
      </c>
      <c r="E7" s="109">
        <f>IF(SER_hh_tes!E7=0,"",SER_hh_tes!E7/SER_hh_fec!E7)</f>
        <v>0.71063187376728021</v>
      </c>
      <c r="F7" s="109">
        <f>IF(SER_hh_tes!F7=0,"",SER_hh_tes!F7/SER_hh_fec!F7)</f>
        <v>0.71186240343159324</v>
      </c>
      <c r="G7" s="109">
        <f>IF(SER_hh_tes!G7=0,"",SER_hh_tes!G7/SER_hh_fec!G7)</f>
        <v>0.72399776110652103</v>
      </c>
      <c r="H7" s="109">
        <f>IF(SER_hh_tes!H7=0,"",SER_hh_tes!H7/SER_hh_fec!H7)</f>
        <v>0.72683047232873521</v>
      </c>
      <c r="I7" s="109">
        <f>IF(SER_hh_tes!I7=0,"",SER_hh_tes!I7/SER_hh_fec!I7)</f>
        <v>0.72777191843995159</v>
      </c>
      <c r="J7" s="109">
        <f>IF(SER_hh_tes!J7=0,"",SER_hh_tes!J7/SER_hh_fec!J7)</f>
        <v>0.72787811612487008</v>
      </c>
      <c r="K7" s="109">
        <f>IF(SER_hh_tes!K7=0,"",SER_hh_tes!K7/SER_hh_fec!K7)</f>
        <v>0.73543180454242718</v>
      </c>
      <c r="L7" s="109">
        <f>IF(SER_hh_tes!L7=0,"",SER_hh_tes!L7/SER_hh_fec!L7)</f>
        <v>0.73754096405063141</v>
      </c>
      <c r="M7" s="109">
        <f>IF(SER_hh_tes!M7=0,"",SER_hh_tes!M7/SER_hh_fec!M7)</f>
        <v>0.73985934682629761</v>
      </c>
      <c r="N7" s="109">
        <f>IF(SER_hh_tes!N7=0,"",SER_hh_tes!N7/SER_hh_fec!N7)</f>
        <v>0.74006226238988637</v>
      </c>
      <c r="O7" s="109">
        <f>IF(SER_hh_tes!O7=0,"",SER_hh_tes!O7/SER_hh_fec!O7)</f>
        <v>0.74226326078232596</v>
      </c>
      <c r="P7" s="109">
        <f>IF(SER_hh_tes!P7=0,"",SER_hh_tes!P7/SER_hh_fec!P7)</f>
        <v>0.74328630072617674</v>
      </c>
      <c r="Q7" s="109">
        <f>IF(SER_hh_tes!Q7=0,"",SER_hh_tes!Q7/SER_hh_fec!Q7)</f>
        <v>0.74551092109236627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 t="str">
        <f>IF(SER_hh_tes!B9=0,"",SER_hh_tes!B9/SER_hh_fec!B9)</f>
        <v/>
      </c>
      <c r="C9" s="109" t="str">
        <f>IF(SER_hh_tes!C9=0,"",SER_hh_tes!C9/SER_hh_fec!C9)</f>
        <v/>
      </c>
      <c r="D9" s="109" t="str">
        <f>IF(SER_hh_tes!D9=0,"",SER_hh_tes!D9/SER_hh_fec!D9)</f>
        <v/>
      </c>
      <c r="E9" s="109" t="str">
        <f>IF(SER_hh_tes!E9=0,"",SER_hh_tes!E9/SER_hh_fec!E9)</f>
        <v/>
      </c>
      <c r="F9" s="109" t="str">
        <f>IF(SER_hh_tes!F9=0,"",SER_hh_tes!F9/SER_hh_fec!F9)</f>
        <v/>
      </c>
      <c r="G9" s="109" t="str">
        <f>IF(SER_hh_tes!G9=0,"",SER_hh_tes!G9/SER_hh_fec!G9)</f>
        <v/>
      </c>
      <c r="H9" s="109" t="str">
        <f>IF(SER_hh_tes!H9=0,"",SER_hh_tes!H9/SER_hh_fec!H9)</f>
        <v/>
      </c>
      <c r="I9" s="109" t="str">
        <f>IF(SER_hh_tes!I9=0,"",SER_hh_tes!I9/SER_hh_fec!I9)</f>
        <v/>
      </c>
      <c r="J9" s="109" t="str">
        <f>IF(SER_hh_tes!J9=0,"",SER_hh_tes!J9/SER_hh_fec!J9)</f>
        <v/>
      </c>
      <c r="K9" s="109" t="str">
        <f>IF(SER_hh_tes!K9=0,"",SER_hh_tes!K9/SER_hh_fec!K9)</f>
        <v/>
      </c>
      <c r="L9" s="109">
        <f>IF(SER_hh_tes!L9=0,"",SER_hh_tes!L9/SER_hh_fec!L9)</f>
        <v>1.0775854925253934</v>
      </c>
      <c r="M9" s="109">
        <f>IF(SER_hh_tes!M9=0,"",SER_hh_tes!M9/SER_hh_fec!M9)</f>
        <v>1.0856736289582565</v>
      </c>
      <c r="N9" s="109">
        <f>IF(SER_hh_tes!N9=0,"",SER_hh_tes!N9/SER_hh_fec!N9)</f>
        <v>1.0860929366564422</v>
      </c>
      <c r="O9" s="109">
        <f>IF(SER_hh_tes!O9=0,"",SER_hh_tes!O9/SER_hh_fec!O9)</f>
        <v>1.0874733392465912</v>
      </c>
      <c r="P9" s="109">
        <f>IF(SER_hh_tes!P9=0,"",SER_hh_tes!P9/SER_hh_fec!P9)</f>
        <v>1.0874733392465914</v>
      </c>
      <c r="Q9" s="109">
        <f>IF(SER_hh_tes!Q9=0,"",SER_hh_tes!Q9/SER_hh_fec!Q9)</f>
        <v>1.087473339246591</v>
      </c>
    </row>
    <row r="10" spans="1:17" ht="12" customHeight="1" x14ac:dyDescent="0.25">
      <c r="A10" s="88" t="s">
        <v>34</v>
      </c>
      <c r="B10" s="109" t="str">
        <f>IF(SER_hh_tes!B10=0,"",SER_hh_tes!B10/SER_hh_fec!B10)</f>
        <v/>
      </c>
      <c r="C10" s="109" t="str">
        <f>IF(SER_hh_tes!C10=0,"",SER_hh_tes!C10/SER_hh_fec!C10)</f>
        <v/>
      </c>
      <c r="D10" s="109" t="str">
        <f>IF(SER_hh_tes!D10=0,"",SER_hh_tes!D10/SER_hh_fec!D10)</f>
        <v/>
      </c>
      <c r="E10" s="109" t="str">
        <f>IF(SER_hh_tes!E10=0,"",SER_hh_tes!E10/SER_hh_fec!E10)</f>
        <v/>
      </c>
      <c r="F10" s="109" t="str">
        <f>IF(SER_hh_tes!F10=0,"",SER_hh_tes!F10/SER_hh_fec!F10)</f>
        <v/>
      </c>
      <c r="G10" s="109" t="str">
        <f>IF(SER_hh_tes!G10=0,"",SER_hh_tes!G10/SER_hh_fec!G10)</f>
        <v/>
      </c>
      <c r="H10" s="109" t="str">
        <f>IF(SER_hh_tes!H10=0,"",SER_hh_tes!H10/SER_hh_fec!H10)</f>
        <v/>
      </c>
      <c r="I10" s="109" t="str">
        <f>IF(SER_hh_tes!I10=0,"",SER_hh_tes!I10/SER_hh_fec!I10)</f>
        <v/>
      </c>
      <c r="J10" s="109" t="str">
        <f>IF(SER_hh_tes!J10=0,"",SER_hh_tes!J10/SER_hh_fec!J10)</f>
        <v/>
      </c>
      <c r="K10" s="109" t="str">
        <f>IF(SER_hh_tes!K10=0,"",SER_hh_tes!K10/SER_hh_fec!K10)</f>
        <v/>
      </c>
      <c r="L10" s="109" t="str">
        <f>IF(SER_hh_tes!L10=0,"",SER_hh_tes!L10/SER_hh_fec!L10)</f>
        <v/>
      </c>
      <c r="M10" s="109" t="str">
        <f>IF(SER_hh_tes!M10=0,"",SER_hh_tes!M10/SER_hh_fec!M10)</f>
        <v/>
      </c>
      <c r="N10" s="109" t="str">
        <f>IF(SER_hh_tes!N10=0,"",SER_hh_tes!N10/SER_hh_fec!N10)</f>
        <v/>
      </c>
      <c r="O10" s="109" t="str">
        <f>IF(SER_hh_tes!O10=0,"",SER_hh_tes!O10/SER_hh_fec!O10)</f>
        <v/>
      </c>
      <c r="P10" s="109" t="str">
        <f>IF(SER_hh_tes!P10=0,"",SER_hh_tes!P10/SER_hh_fec!P10)</f>
        <v/>
      </c>
      <c r="Q10" s="109" t="str">
        <f>IF(SER_hh_tes!Q10=0,"",SER_hh_tes!Q10/SER_hh_fec!Q10)</f>
        <v/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 t="str">
        <f>IF(SER_hh_tes!B12=0,"",SER_hh_tes!B12/SER_hh_fec!B12)</f>
        <v/>
      </c>
      <c r="C12" s="109" t="str">
        <f>IF(SER_hh_tes!C12=0,"",SER_hh_tes!C12/SER_hh_fec!C12)</f>
        <v/>
      </c>
      <c r="D12" s="109" t="str">
        <f>IF(SER_hh_tes!D12=0,"",SER_hh_tes!D12/SER_hh_fec!D12)</f>
        <v/>
      </c>
      <c r="E12" s="109" t="str">
        <f>IF(SER_hh_tes!E12=0,"",SER_hh_tes!E12/SER_hh_fec!E12)</f>
        <v/>
      </c>
      <c r="F12" s="109" t="str">
        <f>IF(SER_hh_tes!F12=0,"",SER_hh_tes!F12/SER_hh_fec!F12)</f>
        <v/>
      </c>
      <c r="G12" s="109" t="str">
        <f>IF(SER_hh_tes!G12=0,"",SER_hh_tes!G12/SER_hh_fec!G12)</f>
        <v/>
      </c>
      <c r="H12" s="109" t="str">
        <f>IF(SER_hh_tes!H12=0,"",SER_hh_tes!H12/SER_hh_fec!H12)</f>
        <v/>
      </c>
      <c r="I12" s="109" t="str">
        <f>IF(SER_hh_tes!I12=0,"",SER_hh_tes!I12/SER_hh_fec!I12)</f>
        <v/>
      </c>
      <c r="J12" s="109" t="str">
        <f>IF(SER_hh_tes!J12=0,"",SER_hh_tes!J12/SER_hh_fec!J12)</f>
        <v/>
      </c>
      <c r="K12" s="109" t="str">
        <f>IF(SER_hh_tes!K12=0,"",SER_hh_tes!K12/SER_hh_fec!K12)</f>
        <v/>
      </c>
      <c r="L12" s="109" t="str">
        <f>IF(SER_hh_tes!L12=0,"",SER_hh_tes!L12/SER_hh_fec!L12)</f>
        <v/>
      </c>
      <c r="M12" s="109">
        <f>IF(SER_hh_tes!M12=0,"",SER_hh_tes!M12/SER_hh_fec!M12)</f>
        <v>0.78332731051939786</v>
      </c>
      <c r="N12" s="109">
        <f>IF(SER_hh_tes!N12=0,"",SER_hh_tes!N12/SER_hh_fec!N12)</f>
        <v>0.78427516985328138</v>
      </c>
      <c r="O12" s="109">
        <f>IF(SER_hh_tes!O12=0,"",SER_hh_tes!O12/SER_hh_fec!O12)</f>
        <v>0.78782959793318574</v>
      </c>
      <c r="P12" s="109">
        <f>IF(SER_hh_tes!P12=0,"",SER_hh_tes!P12/SER_hh_fec!P12)</f>
        <v>0.78782959793318585</v>
      </c>
      <c r="Q12" s="109">
        <f>IF(SER_hh_tes!Q12=0,"",SER_hh_tes!Q12/SER_hh_fec!Q12)</f>
        <v>0.79513095698380054</v>
      </c>
    </row>
    <row r="13" spans="1:17" ht="12" customHeight="1" x14ac:dyDescent="0.25">
      <c r="A13" s="88" t="s">
        <v>105</v>
      </c>
      <c r="B13" s="109">
        <f>IF(SER_hh_tes!B13=0,"",SER_hh_tes!B13/SER_hh_fec!B13)</f>
        <v>0.95467421164912769</v>
      </c>
      <c r="C13" s="109">
        <f>IF(SER_hh_tes!C13=0,"",SER_hh_tes!C13/SER_hh_fec!C13)</f>
        <v>0.97964648235152296</v>
      </c>
      <c r="D13" s="109">
        <f>IF(SER_hh_tes!D13=0,"",SER_hh_tes!D13/SER_hh_fec!D13)</f>
        <v>0.98889573388270058</v>
      </c>
      <c r="E13" s="109">
        <f>IF(SER_hh_tes!E13=0,"",SER_hh_tes!E13/SER_hh_fec!E13)</f>
        <v>0.99419776602269416</v>
      </c>
      <c r="F13" s="109">
        <f>IF(SER_hh_tes!F13=0,"",SER_hh_tes!F13/SER_hh_fec!F13)</f>
        <v>0.99584614801626736</v>
      </c>
      <c r="G13" s="109">
        <f>IF(SER_hh_tes!G13=0,"",SER_hh_tes!G13/SER_hh_fec!G13)</f>
        <v>0.9982748846581222</v>
      </c>
      <c r="H13" s="109">
        <f>IF(SER_hh_tes!H13=0,"",SER_hh_tes!H13/SER_hh_fec!H13)</f>
        <v>0.99934949196212364</v>
      </c>
      <c r="I13" s="109">
        <f>IF(SER_hh_tes!I13=0,"",SER_hh_tes!I13/SER_hh_fec!I13)</f>
        <v>1.0005875920672569</v>
      </c>
      <c r="J13" s="109">
        <f>IF(SER_hh_tes!J13=0,"",SER_hh_tes!J13/SER_hh_fec!J13)</f>
        <v>1.0013213940122243</v>
      </c>
      <c r="K13" s="109">
        <f>IF(SER_hh_tes!K13=0,"",SER_hh_tes!K13/SER_hh_fec!K13)</f>
        <v>1.0016228520850194</v>
      </c>
      <c r="L13" s="109">
        <f>IF(SER_hh_tes!L13=0,"",SER_hh_tes!L13/SER_hh_fec!L13)</f>
        <v>1.0092757030401549</v>
      </c>
      <c r="M13" s="109">
        <f>IF(SER_hh_tes!M13=0,"",SER_hh_tes!M13/SER_hh_fec!M13)</f>
        <v>1.0517004251582514</v>
      </c>
      <c r="N13" s="109">
        <f>IF(SER_hh_tes!N13=0,"",SER_hh_tes!N13/SER_hh_fec!N13)</f>
        <v>1.090291627524729</v>
      </c>
      <c r="O13" s="109">
        <f>IF(SER_hh_tes!O13=0,"",SER_hh_tes!O13/SER_hh_fec!O13)</f>
        <v>1.1151090617312087</v>
      </c>
      <c r="P13" s="109">
        <f>IF(SER_hh_tes!P13=0,"",SER_hh_tes!P13/SER_hh_fec!P13)</f>
        <v>1.1681972804942589</v>
      </c>
      <c r="Q13" s="109">
        <f>IF(SER_hh_tes!Q13=0,"",SER_hh_tes!Q13/SER_hh_fec!Q13)</f>
        <v>1.2060604826395833</v>
      </c>
    </row>
    <row r="14" spans="1:17" ht="12" customHeight="1" x14ac:dyDescent="0.25">
      <c r="A14" s="51" t="s">
        <v>104</v>
      </c>
      <c r="B14" s="112">
        <f>IF(SER_hh_tes!B14=0,"",SER_hh_tes!B14/SER_hh_fec!B14)</f>
        <v>0.57583523877248932</v>
      </c>
      <c r="C14" s="112">
        <f>IF(SER_hh_tes!C14=0,"",SER_hh_tes!C14/SER_hh_fec!C14)</f>
        <v>0.59886536145497948</v>
      </c>
      <c r="D14" s="112">
        <f>IF(SER_hh_tes!D14=0,"",SER_hh_tes!D14/SER_hh_fec!D14)</f>
        <v>0.61112618745545544</v>
      </c>
      <c r="E14" s="112">
        <f>IF(SER_hh_tes!E14=0,"",SER_hh_tes!E14/SER_hh_fec!E14)</f>
        <v>0.61815570256412378</v>
      </c>
      <c r="F14" s="112">
        <f>IF(SER_hh_tes!F14=0,"",SER_hh_tes!F14/SER_hh_fec!F14)</f>
        <v>0.62168181618013785</v>
      </c>
      <c r="G14" s="112">
        <f>IF(SER_hh_tes!G14=0,"",SER_hh_tes!G14/SER_hh_fec!G14)</f>
        <v>0.65004192912775027</v>
      </c>
      <c r="H14" s="112">
        <f>IF(SER_hh_tes!H14=0,"",SER_hh_tes!H14/SER_hh_fec!H14)</f>
        <v>0.65651199833343832</v>
      </c>
      <c r="I14" s="112">
        <f>IF(SER_hh_tes!I14=0,"",SER_hh_tes!I14/SER_hh_fec!I14)</f>
        <v>0.65889262011583938</v>
      </c>
      <c r="J14" s="112">
        <f>IF(SER_hh_tes!J14=0,"",SER_hh_tes!J14/SER_hh_fec!J14)</f>
        <v>0.66153607948075732</v>
      </c>
      <c r="K14" s="112">
        <f>IF(SER_hh_tes!K14=0,"",SER_hh_tes!K14/SER_hh_fec!K14)</f>
        <v>0.66552321440690621</v>
      </c>
      <c r="L14" s="112">
        <f>IF(SER_hh_tes!L14=0,"",SER_hh_tes!L14/SER_hh_fec!L14)</f>
        <v>0.66569074979382359</v>
      </c>
      <c r="M14" s="112">
        <f>IF(SER_hh_tes!M14=0,"",SER_hh_tes!M14/SER_hh_fec!M14)</f>
        <v>0.6704593436157027</v>
      </c>
      <c r="N14" s="112">
        <f>IF(SER_hh_tes!N14=0,"",SER_hh_tes!N14/SER_hh_fec!N14)</f>
        <v>0.67554191327287016</v>
      </c>
      <c r="O14" s="112">
        <f>IF(SER_hh_tes!O14=0,"",SER_hh_tes!O14/SER_hh_fec!O14)</f>
        <v>0.67739467556914823</v>
      </c>
      <c r="P14" s="112">
        <f>IF(SER_hh_tes!P14=0,"",SER_hh_tes!P14/SER_hh_fec!P14)</f>
        <v>0.68208637692435192</v>
      </c>
      <c r="Q14" s="112">
        <f>IF(SER_hh_tes!Q14=0,"",SER_hh_tes!Q14/SER_hh_fec!Q14)</f>
        <v>0.68546235881073958</v>
      </c>
    </row>
    <row r="15" spans="1:17" ht="12" customHeight="1" x14ac:dyDescent="0.25">
      <c r="A15" s="105" t="s">
        <v>108</v>
      </c>
      <c r="B15" s="114">
        <f>IF(SER_hh_tes!B15=0,"",SER_hh_tes!B15/SER_hh_fec!B15)</f>
        <v>1.0000000000000004</v>
      </c>
      <c r="C15" s="114">
        <f>IF(SER_hh_tes!C15=0,"",SER_hh_tes!C15/SER_hh_fec!C15)</f>
        <v>0.99999999999999922</v>
      </c>
      <c r="D15" s="114">
        <f>IF(SER_hh_tes!D15=0,"",SER_hh_tes!D15/SER_hh_fec!D15)</f>
        <v>1.0000000000000002</v>
      </c>
      <c r="E15" s="114">
        <f>IF(SER_hh_tes!E15=0,"",SER_hh_tes!E15/SER_hh_fec!E15)</f>
        <v>1.0000000000000002</v>
      </c>
      <c r="F15" s="114">
        <f>IF(SER_hh_tes!F15=0,"",SER_hh_tes!F15/SER_hh_fec!F15)</f>
        <v>1.0000000000000002</v>
      </c>
      <c r="G15" s="114">
        <f>IF(SER_hh_tes!G15=0,"",SER_hh_tes!G15/SER_hh_fec!G15)</f>
        <v>1</v>
      </c>
      <c r="H15" s="114">
        <f>IF(SER_hh_tes!H15=0,"",SER_hh_tes!H15/SER_hh_fec!H15)</f>
        <v>1</v>
      </c>
      <c r="I15" s="114">
        <f>IF(SER_hh_tes!I15=0,"",SER_hh_tes!I15/SER_hh_fec!I15)</f>
        <v>1.0000000000000002</v>
      </c>
      <c r="J15" s="114">
        <f>IF(SER_hh_tes!J15=0,"",SER_hh_tes!J15/SER_hh_fec!J15)</f>
        <v>1.0000000000000002</v>
      </c>
      <c r="K15" s="114">
        <f>IF(SER_hh_tes!K15=0,"",SER_hh_tes!K15/SER_hh_fec!K15)</f>
        <v>1</v>
      </c>
      <c r="L15" s="114">
        <f>IF(SER_hh_tes!L15=0,"",SER_hh_tes!L15/SER_hh_fec!L15)</f>
        <v>1</v>
      </c>
      <c r="M15" s="114">
        <f>IF(SER_hh_tes!M15=0,"",SER_hh_tes!M15/SER_hh_fec!M15)</f>
        <v>1.0000000000000009</v>
      </c>
      <c r="N15" s="114">
        <f>IF(SER_hh_tes!N15=0,"",SER_hh_tes!N15/SER_hh_fec!N15)</f>
        <v>1</v>
      </c>
      <c r="O15" s="114">
        <f>IF(SER_hh_tes!O15=0,"",SER_hh_tes!O15/SER_hh_fec!O15)</f>
        <v>1</v>
      </c>
      <c r="P15" s="114">
        <f>IF(SER_hh_tes!P15=0,"",SER_hh_tes!P15/SER_hh_fec!P15)</f>
        <v>1.0000000000000004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1.5092393676342628</v>
      </c>
      <c r="C16" s="110">
        <f>IF(SER_hh_tes!C16=0,"",SER_hh_tes!C16/SER_hh_fec!C16)</f>
        <v>1.5514593911908685</v>
      </c>
      <c r="D16" s="110">
        <f>IF(SER_hh_tes!D16=0,"",SER_hh_tes!D16/SER_hh_fec!D16)</f>
        <v>1.585550420923747</v>
      </c>
      <c r="E16" s="110">
        <f>IF(SER_hh_tes!E16=0,"",SER_hh_tes!E16/SER_hh_fec!E16)</f>
        <v>1.6138087214893424</v>
      </c>
      <c r="F16" s="110">
        <f>IF(SER_hh_tes!F16=0,"",SER_hh_tes!F16/SER_hh_fec!F16)</f>
        <v>1.6423134333443221</v>
      </c>
      <c r="G16" s="110">
        <f>IF(SER_hh_tes!G16=0,"",SER_hh_tes!G16/SER_hh_fec!G16)</f>
        <v>1.6773968799578043</v>
      </c>
      <c r="H16" s="110">
        <f>IF(SER_hh_tes!H16=0,"",SER_hh_tes!H16/SER_hh_fec!H16)</f>
        <v>1.7111513715112066</v>
      </c>
      <c r="I16" s="110">
        <f>IF(SER_hh_tes!I16=0,"",SER_hh_tes!I16/SER_hh_fec!I16)</f>
        <v>1.7450292968553778</v>
      </c>
      <c r="J16" s="110">
        <f>IF(SER_hh_tes!J16=0,"",SER_hh_tes!J16/SER_hh_fec!J16)</f>
        <v>1.7853829497452687</v>
      </c>
      <c r="K16" s="110">
        <f>IF(SER_hh_tes!K16=0,"",SER_hh_tes!K16/SER_hh_fec!K16)</f>
        <v>1.8202912722751654</v>
      </c>
      <c r="L16" s="110">
        <f>IF(SER_hh_tes!L16=0,"",SER_hh_tes!L16/SER_hh_fec!L16)</f>
        <v>1.8579218210368265</v>
      </c>
      <c r="M16" s="110">
        <f>IF(SER_hh_tes!M16=0,"",SER_hh_tes!M16/SER_hh_fec!M16)</f>
        <v>1.9256455888783901</v>
      </c>
      <c r="N16" s="110">
        <f>IF(SER_hh_tes!N16=0,"",SER_hh_tes!N16/SER_hh_fec!N16)</f>
        <v>1.9988820923349515</v>
      </c>
      <c r="O16" s="110">
        <f>IF(SER_hh_tes!O16=0,"",SER_hh_tes!O16/SER_hh_fec!O16)</f>
        <v>2.0634805079475926</v>
      </c>
      <c r="P16" s="110">
        <f>IF(SER_hh_tes!P16=0,"",SER_hh_tes!P16/SER_hh_fec!P16)</f>
        <v>2.1505164372913419</v>
      </c>
      <c r="Q16" s="110">
        <f>IF(SER_hh_tes!Q16=0,"",SER_hh_tes!Q16/SER_hh_fec!Q16)</f>
        <v>2.3142864597096309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1.5092393676342628</v>
      </c>
      <c r="C18" s="113">
        <f>IF(SER_hh_tes!C18=0,"",SER_hh_tes!C18/SER_hh_fec!C18)</f>
        <v>1.5514593911908685</v>
      </c>
      <c r="D18" s="113">
        <f>IF(SER_hh_tes!D18=0,"",SER_hh_tes!D18/SER_hh_fec!D18)</f>
        <v>1.585550420923747</v>
      </c>
      <c r="E18" s="113">
        <f>IF(SER_hh_tes!E18=0,"",SER_hh_tes!E18/SER_hh_fec!E18)</f>
        <v>1.6138087214893424</v>
      </c>
      <c r="F18" s="113">
        <f>IF(SER_hh_tes!F18=0,"",SER_hh_tes!F18/SER_hh_fec!F18)</f>
        <v>1.6423134333443221</v>
      </c>
      <c r="G18" s="113">
        <f>IF(SER_hh_tes!G18=0,"",SER_hh_tes!G18/SER_hh_fec!G18)</f>
        <v>1.6773968799578043</v>
      </c>
      <c r="H18" s="113">
        <f>IF(SER_hh_tes!H18=0,"",SER_hh_tes!H18/SER_hh_fec!H18)</f>
        <v>1.7111513715112066</v>
      </c>
      <c r="I18" s="113">
        <f>IF(SER_hh_tes!I18=0,"",SER_hh_tes!I18/SER_hh_fec!I18)</f>
        <v>1.7450292968553778</v>
      </c>
      <c r="J18" s="113">
        <f>IF(SER_hh_tes!J18=0,"",SER_hh_tes!J18/SER_hh_fec!J18)</f>
        <v>1.7853829497452687</v>
      </c>
      <c r="K18" s="113">
        <f>IF(SER_hh_tes!K18=0,"",SER_hh_tes!K18/SER_hh_fec!K18)</f>
        <v>1.8202912722751654</v>
      </c>
      <c r="L18" s="113">
        <f>IF(SER_hh_tes!L18=0,"",SER_hh_tes!L18/SER_hh_fec!L18)</f>
        <v>1.8579218210368265</v>
      </c>
      <c r="M18" s="113">
        <f>IF(SER_hh_tes!M18=0,"",SER_hh_tes!M18/SER_hh_fec!M18)</f>
        <v>1.9256455888783901</v>
      </c>
      <c r="N18" s="113">
        <f>IF(SER_hh_tes!N18=0,"",SER_hh_tes!N18/SER_hh_fec!N18)</f>
        <v>1.9988820923349515</v>
      </c>
      <c r="O18" s="113">
        <f>IF(SER_hh_tes!O18=0,"",SER_hh_tes!O18/SER_hh_fec!O18)</f>
        <v>2.0634805079475926</v>
      </c>
      <c r="P18" s="113">
        <f>IF(SER_hh_tes!P18=0,"",SER_hh_tes!P18/SER_hh_fec!P18)</f>
        <v>2.1505164372913419</v>
      </c>
      <c r="Q18" s="113">
        <f>IF(SER_hh_tes!Q18=0,"",SER_hh_tes!Q18/SER_hh_fec!Q18)</f>
        <v>2.3142864597096309</v>
      </c>
    </row>
    <row r="19" spans="1:17" ht="12.95" customHeight="1" x14ac:dyDescent="0.25">
      <c r="A19" s="90" t="s">
        <v>47</v>
      </c>
      <c r="B19" s="110">
        <f>IF(SER_hh_tes!B19=0,"",SER_hh_tes!B19/SER_hh_fec!B19)</f>
        <v>0.52377834847903282</v>
      </c>
      <c r="C19" s="110">
        <f>IF(SER_hh_tes!C19=0,"",SER_hh_tes!C19/SER_hh_fec!C19)</f>
        <v>0.5308905293694286</v>
      </c>
      <c r="D19" s="110">
        <f>IF(SER_hh_tes!D19=0,"",SER_hh_tes!D19/SER_hh_fec!D19)</f>
        <v>0.53671008648896146</v>
      </c>
      <c r="E19" s="110">
        <f>IF(SER_hh_tes!E19=0,"",SER_hh_tes!E19/SER_hh_fec!E19)</f>
        <v>0.5448527072180972</v>
      </c>
      <c r="F19" s="110">
        <f>IF(SER_hh_tes!F19=0,"",SER_hh_tes!F19/SER_hh_fec!F19)</f>
        <v>0.55063007810271636</v>
      </c>
      <c r="G19" s="110">
        <f>IF(SER_hh_tes!G19=0,"",SER_hh_tes!G19/SER_hh_fec!G19)</f>
        <v>0.55494881772345639</v>
      </c>
      <c r="H19" s="110">
        <f>IF(SER_hh_tes!H19=0,"",SER_hh_tes!H19/SER_hh_fec!H19)</f>
        <v>0.55100722603767183</v>
      </c>
      <c r="I19" s="110">
        <f>IF(SER_hh_tes!I19=0,"",SER_hh_tes!I19/SER_hh_fec!I19)</f>
        <v>0.55633509547352844</v>
      </c>
      <c r="J19" s="110">
        <f>IF(SER_hh_tes!J19=0,"",SER_hh_tes!J19/SER_hh_fec!J19)</f>
        <v>0.5660089262197382</v>
      </c>
      <c r="K19" s="110">
        <f>IF(SER_hh_tes!K19=0,"",SER_hh_tes!K19/SER_hh_fec!K19)</f>
        <v>0.58480618101733872</v>
      </c>
      <c r="L19" s="110">
        <f>IF(SER_hh_tes!L19=0,"",SER_hh_tes!L19/SER_hh_fec!L19)</f>
        <v>0.59780837344749904</v>
      </c>
      <c r="M19" s="110">
        <f>IF(SER_hh_tes!M19=0,"",SER_hh_tes!M19/SER_hh_fec!M19)</f>
        <v>0.60425719044267012</v>
      </c>
      <c r="N19" s="110">
        <f>IF(SER_hh_tes!N19=0,"",SER_hh_tes!N19/SER_hh_fec!N19)</f>
        <v>0.61202360299707259</v>
      </c>
      <c r="O19" s="110">
        <f>IF(SER_hh_tes!O19=0,"",SER_hh_tes!O19/SER_hh_fec!O19)</f>
        <v>0.62032149065581355</v>
      </c>
      <c r="P19" s="110">
        <f>IF(SER_hh_tes!P19=0,"",SER_hh_tes!P19/SER_hh_fec!P19)</f>
        <v>0.62837246599544805</v>
      </c>
      <c r="Q19" s="110">
        <f>IF(SER_hh_tes!Q19=0,"",SER_hh_tes!Q19/SER_hh_fec!Q19)</f>
        <v>0.63617887616314761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0.42431039138511617</v>
      </c>
      <c r="C21" s="109">
        <f>IF(SER_hh_tes!C21=0,"",SER_hh_tes!C21/SER_hh_fec!C21)</f>
        <v>0.42858689901040342</v>
      </c>
      <c r="D21" s="109">
        <f>IF(SER_hh_tes!D21=0,"",SER_hh_tes!D21/SER_hh_fec!D21)</f>
        <v>0.43182406942269896</v>
      </c>
      <c r="E21" s="109">
        <f>IF(SER_hh_tes!E21=0,"",SER_hh_tes!E21/SER_hh_fec!E21)</f>
        <v>0.43301232292708797</v>
      </c>
      <c r="F21" s="109">
        <f>IF(SER_hh_tes!F21=0,"",SER_hh_tes!F21/SER_hh_fec!F21)</f>
        <v>0.43398014586833644</v>
      </c>
      <c r="G21" s="109">
        <f>IF(SER_hh_tes!G21=0,"",SER_hh_tes!G21/SER_hh_fec!G21)</f>
        <v>0.45348872384954048</v>
      </c>
      <c r="H21" s="109">
        <f>IF(SER_hh_tes!H21=0,"",SER_hh_tes!H21/SER_hh_fec!H21)</f>
        <v>0.46380484430135505</v>
      </c>
      <c r="I21" s="109">
        <f>IF(SER_hh_tes!I21=0,"",SER_hh_tes!I21/SER_hh_fec!I21)</f>
        <v>0.47229812140488442</v>
      </c>
      <c r="J21" s="109">
        <f>IF(SER_hh_tes!J21=0,"",SER_hh_tes!J21/SER_hh_fec!J21)</f>
        <v>0.47569306124137256</v>
      </c>
      <c r="K21" s="109">
        <f>IF(SER_hh_tes!K21=0,"",SER_hh_tes!K21/SER_hh_fec!K21)</f>
        <v>0.49382774039204586</v>
      </c>
      <c r="L21" s="109">
        <f>IF(SER_hh_tes!L21=0,"",SER_hh_tes!L21/SER_hh_fec!L21)</f>
        <v>0.49646069241425073</v>
      </c>
      <c r="M21" s="109">
        <f>IF(SER_hh_tes!M21=0,"",SER_hh_tes!M21/SER_hh_fec!M21)</f>
        <v>0.49712988407379366</v>
      </c>
      <c r="N21" s="109">
        <f>IF(SER_hh_tes!N21=0,"",SER_hh_tes!N21/SER_hh_fec!N21)</f>
        <v>0.49774886271178459</v>
      </c>
      <c r="O21" s="109">
        <f>IF(SER_hh_tes!O21=0,"",SER_hh_tes!O21/SER_hh_fec!O21)</f>
        <v>0.49900752795948478</v>
      </c>
      <c r="P21" s="109">
        <f>IF(SER_hh_tes!P21=0,"",SER_hh_tes!P21/SER_hh_fec!P21)</f>
        <v>0.49943243277379296</v>
      </c>
      <c r="Q21" s="109">
        <f>IF(SER_hh_tes!Q21=0,"",SER_hh_tes!Q21/SER_hh_fec!Q21)</f>
        <v>0.50016158307905567</v>
      </c>
    </row>
    <row r="22" spans="1:17" ht="12" customHeight="1" x14ac:dyDescent="0.25">
      <c r="A22" s="88" t="s">
        <v>99</v>
      </c>
      <c r="B22" s="109" t="str">
        <f>IF(SER_hh_tes!B22=0,"",SER_hh_tes!B22/SER_hh_fec!B22)</f>
        <v/>
      </c>
      <c r="C22" s="109" t="str">
        <f>IF(SER_hh_tes!C22=0,"",SER_hh_tes!C22/SER_hh_fec!C22)</f>
        <v/>
      </c>
      <c r="D22" s="109" t="str">
        <f>IF(SER_hh_tes!D22=0,"",SER_hh_tes!D22/SER_hh_fec!D22)</f>
        <v/>
      </c>
      <c r="E22" s="109" t="str">
        <f>IF(SER_hh_tes!E22=0,"",SER_hh_tes!E22/SER_hh_fec!E22)</f>
        <v/>
      </c>
      <c r="F22" s="109" t="str">
        <f>IF(SER_hh_tes!F22=0,"",SER_hh_tes!F22/SER_hh_fec!F22)</f>
        <v/>
      </c>
      <c r="G22" s="109" t="str">
        <f>IF(SER_hh_tes!G22=0,"",SER_hh_tes!G22/SER_hh_fec!G22)</f>
        <v/>
      </c>
      <c r="H22" s="109" t="str">
        <f>IF(SER_hh_tes!H22=0,"",SER_hh_tes!H22/SER_hh_fec!H22)</f>
        <v/>
      </c>
      <c r="I22" s="109" t="str">
        <f>IF(SER_hh_tes!I22=0,"",SER_hh_tes!I22/SER_hh_fec!I22)</f>
        <v/>
      </c>
      <c r="J22" s="109" t="str">
        <f>IF(SER_hh_tes!J22=0,"",SER_hh_tes!J22/SER_hh_fec!J22)</f>
        <v/>
      </c>
      <c r="K22" s="109" t="str">
        <f>IF(SER_hh_tes!K22=0,"",SER_hh_tes!K22/SER_hh_fec!K22)</f>
        <v/>
      </c>
      <c r="L22" s="109" t="str">
        <f>IF(SER_hh_tes!L22=0,"",SER_hh_tes!L22/SER_hh_fec!L22)</f>
        <v/>
      </c>
      <c r="M22" s="109" t="str">
        <f>IF(SER_hh_tes!M22=0,"",SER_hh_tes!M22/SER_hh_fec!M22)</f>
        <v/>
      </c>
      <c r="N22" s="109" t="str">
        <f>IF(SER_hh_tes!N22=0,"",SER_hh_tes!N22/SER_hh_fec!N22)</f>
        <v/>
      </c>
      <c r="O22" s="109" t="str">
        <f>IF(SER_hh_tes!O22=0,"",SER_hh_tes!O22/SER_hh_fec!O22)</f>
        <v/>
      </c>
      <c r="P22" s="109" t="str">
        <f>IF(SER_hh_tes!P22=0,"",SER_hh_tes!P22/SER_hh_fec!P22)</f>
        <v/>
      </c>
      <c r="Q22" s="109" t="str">
        <f>IF(SER_hh_tes!Q22=0,"",SER_hh_tes!Q22/SER_hh_fec!Q22)</f>
        <v/>
      </c>
    </row>
    <row r="23" spans="1:17" ht="12" customHeight="1" x14ac:dyDescent="0.25">
      <c r="A23" s="88" t="s">
        <v>98</v>
      </c>
      <c r="B23" s="109" t="str">
        <f>IF(SER_hh_tes!B23=0,"",SER_hh_tes!B23/SER_hh_fec!B23)</f>
        <v/>
      </c>
      <c r="C23" s="109" t="str">
        <f>IF(SER_hh_tes!C23=0,"",SER_hh_tes!C23/SER_hh_fec!C23)</f>
        <v/>
      </c>
      <c r="D23" s="109" t="str">
        <f>IF(SER_hh_tes!D23=0,"",SER_hh_tes!D23/SER_hh_fec!D23)</f>
        <v/>
      </c>
      <c r="E23" s="109" t="str">
        <f>IF(SER_hh_tes!E23=0,"",SER_hh_tes!E23/SER_hh_fec!E23)</f>
        <v/>
      </c>
      <c r="F23" s="109" t="str">
        <f>IF(SER_hh_tes!F23=0,"",SER_hh_tes!F23/SER_hh_fec!F23)</f>
        <v/>
      </c>
      <c r="G23" s="109" t="str">
        <f>IF(SER_hh_tes!G23=0,"",SER_hh_tes!G23/SER_hh_fec!G23)</f>
        <v/>
      </c>
      <c r="H23" s="109" t="str">
        <f>IF(SER_hh_tes!H23=0,"",SER_hh_tes!H23/SER_hh_fec!H23)</f>
        <v/>
      </c>
      <c r="I23" s="109" t="str">
        <f>IF(SER_hh_tes!I23=0,"",SER_hh_tes!I23/SER_hh_fec!I23)</f>
        <v/>
      </c>
      <c r="J23" s="109" t="str">
        <f>IF(SER_hh_tes!J23=0,"",SER_hh_tes!J23/SER_hh_fec!J23)</f>
        <v/>
      </c>
      <c r="K23" s="109" t="str">
        <f>IF(SER_hh_tes!K23=0,"",SER_hh_tes!K23/SER_hh_fec!K23)</f>
        <v/>
      </c>
      <c r="L23" s="109" t="str">
        <f>IF(SER_hh_tes!L23=0,"",SER_hh_tes!L23/SER_hh_fec!L23)</f>
        <v/>
      </c>
      <c r="M23" s="109" t="str">
        <f>IF(SER_hh_tes!M23=0,"",SER_hh_tes!M23/SER_hh_fec!M23)</f>
        <v/>
      </c>
      <c r="N23" s="109" t="str">
        <f>IF(SER_hh_tes!N23=0,"",SER_hh_tes!N23/SER_hh_fec!N23)</f>
        <v/>
      </c>
      <c r="O23" s="109" t="str">
        <f>IF(SER_hh_tes!O23=0,"",SER_hh_tes!O23/SER_hh_fec!O23)</f>
        <v/>
      </c>
      <c r="P23" s="109" t="str">
        <f>IF(SER_hh_tes!P23=0,"",SER_hh_tes!P23/SER_hh_fec!P23)</f>
        <v/>
      </c>
      <c r="Q23" s="109" t="str">
        <f>IF(SER_hh_tes!Q23=0,"",SER_hh_tes!Q23/SER_hh_fec!Q23)</f>
        <v/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 t="str">
        <f>IF(SER_hh_tes!B25=0,"",SER_hh_tes!B25/SER_hh_fec!B25)</f>
        <v/>
      </c>
      <c r="C25" s="109" t="str">
        <f>IF(SER_hh_tes!C25=0,"",SER_hh_tes!C25/SER_hh_fec!C25)</f>
        <v/>
      </c>
      <c r="D25" s="109" t="str">
        <f>IF(SER_hh_tes!D25=0,"",SER_hh_tes!D25/SER_hh_fec!D25)</f>
        <v/>
      </c>
      <c r="E25" s="109" t="str">
        <f>IF(SER_hh_tes!E25=0,"",SER_hh_tes!E25/SER_hh_fec!E25)</f>
        <v/>
      </c>
      <c r="F25" s="109" t="str">
        <f>IF(SER_hh_tes!F25=0,"",SER_hh_tes!F25/SER_hh_fec!F25)</f>
        <v/>
      </c>
      <c r="G25" s="109" t="str">
        <f>IF(SER_hh_tes!G25=0,"",SER_hh_tes!G25/SER_hh_fec!G25)</f>
        <v/>
      </c>
      <c r="H25" s="109" t="str">
        <f>IF(SER_hh_tes!H25=0,"",SER_hh_tes!H25/SER_hh_fec!H25)</f>
        <v/>
      </c>
      <c r="I25" s="109" t="str">
        <f>IF(SER_hh_tes!I25=0,"",SER_hh_tes!I25/SER_hh_fec!I25)</f>
        <v/>
      </c>
      <c r="J25" s="109" t="str">
        <f>IF(SER_hh_tes!J25=0,"",SER_hh_tes!J25/SER_hh_fec!J25)</f>
        <v/>
      </c>
      <c r="K25" s="109" t="str">
        <f>IF(SER_hh_tes!K25=0,"",SER_hh_tes!K25/SER_hh_fec!K25)</f>
        <v/>
      </c>
      <c r="L25" s="109" t="str">
        <f>IF(SER_hh_tes!L25=0,"",SER_hh_tes!L25/SER_hh_fec!L25)</f>
        <v/>
      </c>
      <c r="M25" s="109">
        <f>IF(SER_hh_tes!M25=0,"",SER_hh_tes!M25/SER_hh_fec!M25)</f>
        <v>0.59598606706607715</v>
      </c>
      <c r="N25" s="109">
        <f>IF(SER_hh_tes!N25=0,"",SER_hh_tes!N25/SER_hh_fec!N25)</f>
        <v>0.59616497568474291</v>
      </c>
      <c r="O25" s="109">
        <f>IF(SER_hh_tes!O25=0,"",SER_hh_tes!O25/SER_hh_fec!O25)</f>
        <v>0.59760096269218077</v>
      </c>
      <c r="P25" s="109">
        <f>IF(SER_hh_tes!P25=0,"",SER_hh_tes!P25/SER_hh_fec!P25)</f>
        <v>0.59783348745538356</v>
      </c>
      <c r="Q25" s="109">
        <f>IF(SER_hh_tes!Q25=0,"",SER_hh_tes!Q25/SER_hh_fec!Q25)</f>
        <v>0.6003195733595168</v>
      </c>
    </row>
    <row r="26" spans="1:17" ht="12" customHeight="1" x14ac:dyDescent="0.25">
      <c r="A26" s="88" t="s">
        <v>30</v>
      </c>
      <c r="B26" s="112">
        <f>IF(SER_hh_tes!B26=0,"",SER_hh_tes!B26/SER_hh_fec!B26)</f>
        <v>0.54217438899209291</v>
      </c>
      <c r="C26" s="112">
        <f>IF(SER_hh_tes!C26=0,"",SER_hh_tes!C26/SER_hh_fec!C26)</f>
        <v>0.54929211842674508</v>
      </c>
      <c r="D26" s="112">
        <f>IF(SER_hh_tes!D26=0,"",SER_hh_tes!D26/SER_hh_fec!D26)</f>
        <v>0.55502735907810852</v>
      </c>
      <c r="E26" s="112">
        <f>IF(SER_hh_tes!E26=0,"",SER_hh_tes!E26/SER_hh_fec!E26)</f>
        <v>0.56115908458497288</v>
      </c>
      <c r="F26" s="112">
        <f>IF(SER_hh_tes!F26=0,"",SER_hh_tes!F26/SER_hh_fec!F26)</f>
        <v>0.56628131785918479</v>
      </c>
      <c r="G26" s="112">
        <f>IF(SER_hh_tes!G26=0,"",SER_hh_tes!G26/SER_hh_fec!G26)</f>
        <v>0.570916219339342</v>
      </c>
      <c r="H26" s="112">
        <f>IF(SER_hh_tes!H26=0,"",SER_hh_tes!H26/SER_hh_fec!H26)</f>
        <v>0.57576612959976059</v>
      </c>
      <c r="I26" s="112">
        <f>IF(SER_hh_tes!I26=0,"",SER_hh_tes!I26/SER_hh_fec!I26)</f>
        <v>0.5809842122252169</v>
      </c>
      <c r="J26" s="112">
        <f>IF(SER_hh_tes!J26=0,"",SER_hh_tes!J26/SER_hh_fec!J26)</f>
        <v>0.59023281406527228</v>
      </c>
      <c r="K26" s="112">
        <f>IF(SER_hh_tes!K26=0,"",SER_hh_tes!K26/SER_hh_fec!K26)</f>
        <v>0.59932654878678804</v>
      </c>
      <c r="L26" s="112">
        <f>IF(SER_hh_tes!L26=0,"",SER_hh_tes!L26/SER_hh_fec!L26)</f>
        <v>0.60720348253979939</v>
      </c>
      <c r="M26" s="112">
        <f>IF(SER_hh_tes!M26=0,"",SER_hh_tes!M26/SER_hh_fec!M26)</f>
        <v>0.61324435798535193</v>
      </c>
      <c r="N26" s="112">
        <f>IF(SER_hh_tes!N26=0,"",SER_hh_tes!N26/SER_hh_fec!N26)</f>
        <v>0.62000243568682289</v>
      </c>
      <c r="O26" s="112">
        <f>IF(SER_hh_tes!O26=0,"",SER_hh_tes!O26/SER_hh_fec!O26)</f>
        <v>0.62622223896382034</v>
      </c>
      <c r="P26" s="112">
        <f>IF(SER_hh_tes!P26=0,"",SER_hh_tes!P26/SER_hh_fec!P26)</f>
        <v>0.6331313001442529</v>
      </c>
      <c r="Q26" s="112">
        <f>IF(SER_hh_tes!Q26=0,"",SER_hh_tes!Q26/SER_hh_fec!Q26)</f>
        <v>0.6397940617734359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0.55370225243025051</v>
      </c>
      <c r="C29" s="110">
        <f>IF(SER_hh_tes!C29=0,"",SER_hh_tes!C29/SER_hh_fec!C29)</f>
        <v>0.56151640513424561</v>
      </c>
      <c r="D29" s="110">
        <f>IF(SER_hh_tes!D29=0,"",SER_hh_tes!D29/SER_hh_fec!D29)</f>
        <v>0.55925318290366621</v>
      </c>
      <c r="E29" s="110">
        <f>IF(SER_hh_tes!E29=0,"",SER_hh_tes!E29/SER_hh_fec!E29)</f>
        <v>0.56611403168039387</v>
      </c>
      <c r="F29" s="110">
        <f>IF(SER_hh_tes!F29=0,"",SER_hh_tes!F29/SER_hh_fec!F29)</f>
        <v>0.57282000461134053</v>
      </c>
      <c r="G29" s="110">
        <f>IF(SER_hh_tes!G29=0,"",SER_hh_tes!G29/SER_hh_fec!G29)</f>
        <v>0.57443259341732467</v>
      </c>
      <c r="H29" s="110">
        <f>IF(SER_hh_tes!H29=0,"",SER_hh_tes!H29/SER_hh_fec!H29)</f>
        <v>0.57197649469653122</v>
      </c>
      <c r="I29" s="110">
        <f>IF(SER_hh_tes!I29=0,"",SER_hh_tes!I29/SER_hh_fec!I29)</f>
        <v>0.57844508689456842</v>
      </c>
      <c r="J29" s="110">
        <f>IF(SER_hh_tes!J29=0,"",SER_hh_tes!J29/SER_hh_fec!J29)</f>
        <v>0.56372824984514558</v>
      </c>
      <c r="K29" s="110">
        <f>IF(SER_hh_tes!K29=0,"",SER_hh_tes!K29/SER_hh_fec!K29)</f>
        <v>0.56515606473175073</v>
      </c>
      <c r="L29" s="110">
        <f>IF(SER_hh_tes!L29=0,"",SER_hh_tes!L29/SER_hh_fec!L29)</f>
        <v>0.57121142852489915</v>
      </c>
      <c r="M29" s="110">
        <f>IF(SER_hh_tes!M29=0,"",SER_hh_tes!M29/SER_hh_fec!M29)</f>
        <v>0.56703763551522535</v>
      </c>
      <c r="N29" s="110">
        <f>IF(SER_hh_tes!N29=0,"",SER_hh_tes!N29/SER_hh_fec!N29)</f>
        <v>0.57982517781452103</v>
      </c>
      <c r="O29" s="110">
        <f>IF(SER_hh_tes!O29=0,"",SER_hh_tes!O29/SER_hh_fec!O29)</f>
        <v>0.56353030688132177</v>
      </c>
      <c r="P29" s="110">
        <f>IF(SER_hh_tes!P29=0,"",SER_hh_tes!P29/SER_hh_fec!P29)</f>
        <v>0.56987068917342276</v>
      </c>
      <c r="Q29" s="110">
        <f>IF(SER_hh_tes!Q29=0,"",SER_hh_tes!Q29/SER_hh_fec!Q29)</f>
        <v>0.57477894323801437</v>
      </c>
    </row>
    <row r="30" spans="1:17" ht="12" customHeight="1" x14ac:dyDescent="0.25">
      <c r="A30" s="88" t="s">
        <v>66</v>
      </c>
      <c r="B30" s="109">
        <f>IF(SER_hh_tes!B30=0,"",SER_hh_tes!B30/SER_hh_fec!B30)</f>
        <v>0.40352440807508216</v>
      </c>
      <c r="C30" s="109">
        <f>IF(SER_hh_tes!C30=0,"",SER_hh_tes!C30/SER_hh_fec!C30)</f>
        <v>0.40760028514757846</v>
      </c>
      <c r="D30" s="109">
        <f>IF(SER_hh_tes!D30=0,"",SER_hh_tes!D30/SER_hh_fec!D30)</f>
        <v>0.41788105598295816</v>
      </c>
      <c r="E30" s="109">
        <f>IF(SER_hh_tes!E30=0,"",SER_hh_tes!E30/SER_hh_fec!E30)</f>
        <v>0.42193514723549541</v>
      </c>
      <c r="F30" s="109">
        <f>IF(SER_hh_tes!F30=0,"",SER_hh_tes!F30/SER_hh_fec!F30)</f>
        <v>0.42628793860457381</v>
      </c>
      <c r="G30" s="109">
        <f>IF(SER_hh_tes!G30=0,"",SER_hh_tes!G30/SER_hh_fec!G30)</f>
        <v>0.43272738652024956</v>
      </c>
      <c r="H30" s="109">
        <f>IF(SER_hh_tes!H30=0,"",SER_hh_tes!H30/SER_hh_fec!H30)</f>
        <v>0.44304721975698491</v>
      </c>
      <c r="I30" s="109">
        <f>IF(SER_hh_tes!I30=0,"",SER_hh_tes!I30/SER_hh_fec!I30)</f>
        <v>0.44708060028202917</v>
      </c>
      <c r="J30" s="109">
        <f>IF(SER_hh_tes!J30=0,"",SER_hh_tes!J30/SER_hh_fec!J30)</f>
        <v>0.46031797590324308</v>
      </c>
      <c r="K30" s="109">
        <f>IF(SER_hh_tes!K30=0,"",SER_hh_tes!K30/SER_hh_fec!K30)</f>
        <v>0.46362440891448842</v>
      </c>
      <c r="L30" s="109">
        <f>IF(SER_hh_tes!L30=0,"",SER_hh_tes!L30/SER_hh_fec!L30)</f>
        <v>0.46595660315488358</v>
      </c>
      <c r="M30" s="109">
        <f>IF(SER_hh_tes!M30=0,"",SER_hh_tes!M30/SER_hh_fec!M30)</f>
        <v>0.47027208620536798</v>
      </c>
      <c r="N30" s="109">
        <f>IF(SER_hh_tes!N30=0,"",SER_hh_tes!N30/SER_hh_fec!N30)</f>
        <v>0.47283905881122185</v>
      </c>
      <c r="O30" s="109">
        <f>IF(SER_hh_tes!O30=0,"",SER_hh_tes!O30/SER_hh_fec!O30)</f>
        <v>0.47657766917088118</v>
      </c>
      <c r="P30" s="109">
        <f>IF(SER_hh_tes!P30=0,"",SER_hh_tes!P30/SER_hh_fec!P30)</f>
        <v>0.47970007863275899</v>
      </c>
      <c r="Q30" s="109">
        <f>IF(SER_hh_tes!Q30=0,"",SER_hh_tes!Q30/SER_hh_fec!Q30)</f>
        <v>0.48027020055939962</v>
      </c>
    </row>
    <row r="31" spans="1:17" ht="12" customHeight="1" x14ac:dyDescent="0.25">
      <c r="A31" s="88" t="s">
        <v>98</v>
      </c>
      <c r="B31" s="109" t="str">
        <f>IF(SER_hh_tes!B31=0,"",SER_hh_tes!B31/SER_hh_fec!B31)</f>
        <v/>
      </c>
      <c r="C31" s="109" t="str">
        <f>IF(SER_hh_tes!C31=0,"",SER_hh_tes!C31/SER_hh_fec!C31)</f>
        <v/>
      </c>
      <c r="D31" s="109" t="str">
        <f>IF(SER_hh_tes!D31=0,"",SER_hh_tes!D31/SER_hh_fec!D31)</f>
        <v/>
      </c>
      <c r="E31" s="109" t="str">
        <f>IF(SER_hh_tes!E31=0,"",SER_hh_tes!E31/SER_hh_fec!E31)</f>
        <v/>
      </c>
      <c r="F31" s="109" t="str">
        <f>IF(SER_hh_tes!F31=0,"",SER_hh_tes!F31/SER_hh_fec!F31)</f>
        <v/>
      </c>
      <c r="G31" s="109" t="str">
        <f>IF(SER_hh_tes!G31=0,"",SER_hh_tes!G31/SER_hh_fec!G31)</f>
        <v/>
      </c>
      <c r="H31" s="109" t="str">
        <f>IF(SER_hh_tes!H31=0,"",SER_hh_tes!H31/SER_hh_fec!H31)</f>
        <v/>
      </c>
      <c r="I31" s="109" t="str">
        <f>IF(SER_hh_tes!I31=0,"",SER_hh_tes!I31/SER_hh_fec!I31)</f>
        <v/>
      </c>
      <c r="J31" s="109" t="str">
        <f>IF(SER_hh_tes!J31=0,"",SER_hh_tes!J31/SER_hh_fec!J31)</f>
        <v/>
      </c>
      <c r="K31" s="109" t="str">
        <f>IF(SER_hh_tes!K31=0,"",SER_hh_tes!K31/SER_hh_fec!K31)</f>
        <v/>
      </c>
      <c r="L31" s="109" t="str">
        <f>IF(SER_hh_tes!L31=0,"",SER_hh_tes!L31/SER_hh_fec!L31)</f>
        <v/>
      </c>
      <c r="M31" s="109" t="str">
        <f>IF(SER_hh_tes!M31=0,"",SER_hh_tes!M31/SER_hh_fec!M31)</f>
        <v/>
      </c>
      <c r="N31" s="109" t="str">
        <f>IF(SER_hh_tes!N31=0,"",SER_hh_tes!N31/SER_hh_fec!N31)</f>
        <v/>
      </c>
      <c r="O31" s="109" t="str">
        <f>IF(SER_hh_tes!O31=0,"",SER_hh_tes!O31/SER_hh_fec!O31)</f>
        <v/>
      </c>
      <c r="P31" s="109" t="str">
        <f>IF(SER_hh_tes!P31=0,"",SER_hh_tes!P31/SER_hh_fec!P31)</f>
        <v/>
      </c>
      <c r="Q31" s="109" t="str">
        <f>IF(SER_hh_tes!Q31=0,"",SER_hh_tes!Q31/SER_hh_fec!Q31)</f>
        <v/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0.59124455395616449</v>
      </c>
      <c r="C33" s="108">
        <f>IF(SER_hh_tes!C33=0,"",SER_hh_tes!C33/SER_hh_fec!C33)</f>
        <v>0.59680661802319668</v>
      </c>
      <c r="D33" s="108">
        <f>IF(SER_hh_tes!D33=0,"",SER_hh_tes!D33/SER_hh_fec!D33)</f>
        <v>0.60051679820168458</v>
      </c>
      <c r="E33" s="108">
        <f>IF(SER_hh_tes!E33=0,"",SER_hh_tes!E33/SER_hh_fec!E33)</f>
        <v>0.60505356067576321</v>
      </c>
      <c r="F33" s="108">
        <f>IF(SER_hh_tes!F33=0,"",SER_hh_tes!F33/SER_hh_fec!F33)</f>
        <v>0.609469196515946</v>
      </c>
      <c r="G33" s="108">
        <f>IF(SER_hh_tes!G33=0,"",SER_hh_tes!G33/SER_hh_fec!G33)</f>
        <v>0.61531417405685929</v>
      </c>
      <c r="H33" s="108">
        <f>IF(SER_hh_tes!H33=0,"",SER_hh_tes!H33/SER_hh_fec!H33)</f>
        <v>0.61961501144018805</v>
      </c>
      <c r="I33" s="108">
        <f>IF(SER_hh_tes!I33=0,"",SER_hh_tes!I33/SER_hh_fec!I33)</f>
        <v>0.62633899557617978</v>
      </c>
      <c r="J33" s="108">
        <f>IF(SER_hh_tes!J33=0,"",SER_hh_tes!J33/SER_hh_fec!J33)</f>
        <v>0.62916592729077381</v>
      </c>
      <c r="K33" s="108">
        <f>IF(SER_hh_tes!K33=0,"",SER_hh_tes!K33/SER_hh_fec!K33)</f>
        <v>0.63490985858645432</v>
      </c>
      <c r="L33" s="108">
        <f>IF(SER_hh_tes!L33=0,"",SER_hh_tes!L33/SER_hh_fec!L33)</f>
        <v>0.64259022688176415</v>
      </c>
      <c r="M33" s="108">
        <f>IF(SER_hh_tes!M33=0,"",SER_hh_tes!M33/SER_hh_fec!M33)</f>
        <v>0.64881362593206915</v>
      </c>
      <c r="N33" s="108">
        <f>IF(SER_hh_tes!N33=0,"",SER_hh_tes!N33/SER_hh_fec!N33)</f>
        <v>0.65740645330786029</v>
      </c>
      <c r="O33" s="108">
        <f>IF(SER_hh_tes!O33=0,"",SER_hh_tes!O33/SER_hh_fec!O33)</f>
        <v>0.6639174701435826</v>
      </c>
      <c r="P33" s="108">
        <f>IF(SER_hh_tes!P33=0,"",SER_hh_tes!P33/SER_hh_fec!P33)</f>
        <v>0.66848965204673605</v>
      </c>
      <c r="Q33" s="108">
        <f>IF(SER_hh_tes!Q33=0,"",SER_hh_tes!Q33/SER_hh_fec!Q33)</f>
        <v>0.67362626462751052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54.346318199612078</v>
      </c>
      <c r="C3" s="106">
        <f t="shared" ref="C3:Q3" si="1">SUM(C4,C16,C19,C29)</f>
        <v>54.523888153960485</v>
      </c>
      <c r="D3" s="106">
        <f t="shared" si="1"/>
        <v>61.488623867399973</v>
      </c>
      <c r="E3" s="106">
        <f t="shared" si="1"/>
        <v>70.791106796027464</v>
      </c>
      <c r="F3" s="106">
        <f t="shared" si="1"/>
        <v>73.830891587399961</v>
      </c>
      <c r="G3" s="106">
        <f t="shared" si="1"/>
        <v>25.733895493989387</v>
      </c>
      <c r="H3" s="106">
        <f t="shared" si="1"/>
        <v>24.625487898890203</v>
      </c>
      <c r="I3" s="106">
        <f t="shared" si="1"/>
        <v>24.613358026487518</v>
      </c>
      <c r="J3" s="106">
        <f t="shared" si="1"/>
        <v>22.237672654613775</v>
      </c>
      <c r="K3" s="106">
        <f t="shared" si="1"/>
        <v>18.66080849947036</v>
      </c>
      <c r="L3" s="106">
        <f t="shared" si="1"/>
        <v>70.576600000000013</v>
      </c>
      <c r="M3" s="106">
        <f t="shared" si="1"/>
        <v>45.725343055640103</v>
      </c>
      <c r="N3" s="106">
        <f t="shared" si="1"/>
        <v>67.751433146742272</v>
      </c>
      <c r="O3" s="106">
        <f t="shared" si="1"/>
        <v>92.944622252123281</v>
      </c>
      <c r="P3" s="106">
        <f t="shared" si="1"/>
        <v>115.24282106139566</v>
      </c>
      <c r="Q3" s="106">
        <f t="shared" si="1"/>
        <v>118.52104297545128</v>
      </c>
    </row>
    <row r="4" spans="1:17" ht="12.95" customHeight="1" x14ac:dyDescent="0.25">
      <c r="A4" s="90" t="s">
        <v>44</v>
      </c>
      <c r="B4" s="101">
        <f t="shared" ref="B4" si="2">SUM(B5:B15)</f>
        <v>46.985944629958425</v>
      </c>
      <c r="C4" s="101">
        <f t="shared" ref="C4:Q4" si="3">SUM(C5:C15)</f>
        <v>47.223105927612394</v>
      </c>
      <c r="D4" s="101">
        <f t="shared" si="3"/>
        <v>53.250301538073181</v>
      </c>
      <c r="E4" s="101">
        <f t="shared" si="3"/>
        <v>63.185477001638951</v>
      </c>
      <c r="F4" s="101">
        <f t="shared" si="3"/>
        <v>66.649017638349264</v>
      </c>
      <c r="G4" s="101">
        <f t="shared" si="3"/>
        <v>17.244432070957888</v>
      </c>
      <c r="H4" s="101">
        <f t="shared" si="3"/>
        <v>12.522021549189915</v>
      </c>
      <c r="I4" s="101">
        <f t="shared" si="3"/>
        <v>12.056825132660506</v>
      </c>
      <c r="J4" s="101">
        <f t="shared" si="3"/>
        <v>6.226581044480362</v>
      </c>
      <c r="K4" s="101">
        <f t="shared" si="3"/>
        <v>4.2905785726427261</v>
      </c>
      <c r="L4" s="101">
        <f t="shared" si="3"/>
        <v>57.533539607879021</v>
      </c>
      <c r="M4" s="101">
        <f t="shared" si="3"/>
        <v>31.140422630020261</v>
      </c>
      <c r="N4" s="101">
        <f t="shared" si="3"/>
        <v>54.336642705911579</v>
      </c>
      <c r="O4" s="101">
        <f t="shared" si="3"/>
        <v>76.188170732458531</v>
      </c>
      <c r="P4" s="101">
        <f t="shared" si="3"/>
        <v>98.74812687883518</v>
      </c>
      <c r="Q4" s="101">
        <f t="shared" si="3"/>
        <v>102.28324082858798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7.2698649091364933</v>
      </c>
      <c r="C6" s="100">
        <v>7.3380517378083772</v>
      </c>
      <c r="D6" s="100">
        <v>7.3236176180731807</v>
      </c>
      <c r="E6" s="100">
        <v>7.9498440421349468</v>
      </c>
      <c r="F6" s="100">
        <v>8.3800659983492842</v>
      </c>
      <c r="G6" s="100">
        <v>7.9689523514499943</v>
      </c>
      <c r="H6" s="100">
        <v>6.2014860435939099</v>
      </c>
      <c r="I6" s="100">
        <v>5.739390245540509</v>
      </c>
      <c r="J6" s="100">
        <v>3.2157600919163629</v>
      </c>
      <c r="K6" s="100">
        <v>1.1872910953787268</v>
      </c>
      <c r="L6" s="100">
        <v>7.2751396078790149</v>
      </c>
      <c r="M6" s="100">
        <v>5.7373728463425229</v>
      </c>
      <c r="N6" s="100">
        <v>6.9034095591693072</v>
      </c>
      <c r="O6" s="100">
        <v>6.461025654457127</v>
      </c>
      <c r="P6" s="100">
        <v>6.7246042668915189</v>
      </c>
      <c r="Q6" s="100">
        <v>6.9869082203996982</v>
      </c>
    </row>
    <row r="7" spans="1:17" ht="12" customHeight="1" x14ac:dyDescent="0.25">
      <c r="A7" s="88" t="s">
        <v>99</v>
      </c>
      <c r="B7" s="100">
        <v>39.716079720821931</v>
      </c>
      <c r="C7" s="100">
        <v>39.885054189804016</v>
      </c>
      <c r="D7" s="100">
        <v>45.926683920000002</v>
      </c>
      <c r="E7" s="100">
        <v>55.235632959504002</v>
      </c>
      <c r="F7" s="100">
        <v>58.268951639999983</v>
      </c>
      <c r="G7" s="100">
        <v>9.275479719507894</v>
      </c>
      <c r="H7" s="100">
        <v>6.3205355055960046</v>
      </c>
      <c r="I7" s="100">
        <v>6.3174348871199983</v>
      </c>
      <c r="J7" s="100">
        <v>3.0108209525639995</v>
      </c>
      <c r="K7" s="100">
        <v>3.1032874772639993</v>
      </c>
      <c r="L7" s="100">
        <v>50.258400000000009</v>
      </c>
      <c r="M7" s="100">
        <v>25.403049783677737</v>
      </c>
      <c r="N7" s="100">
        <v>47.433233146742275</v>
      </c>
      <c r="O7" s="100">
        <v>69.727145078001399</v>
      </c>
      <c r="P7" s="100">
        <v>92.023522611943662</v>
      </c>
      <c r="Q7" s="100">
        <v>95.29633260818828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3.6099785634699932</v>
      </c>
      <c r="C19" s="101">
        <f t="shared" ref="C19:Q19" si="7">SUM(C20:C27)</f>
        <v>3.643837925768068</v>
      </c>
      <c r="D19" s="101">
        <f t="shared" si="7"/>
        <v>3.6366704111748982</v>
      </c>
      <c r="E19" s="101">
        <f t="shared" si="7"/>
        <v>3.147032132993</v>
      </c>
      <c r="F19" s="101">
        <f t="shared" si="7"/>
        <v>2.9411176373552577</v>
      </c>
      <c r="G19" s="101">
        <f t="shared" si="7"/>
        <v>3.5213066669059838</v>
      </c>
      <c r="H19" s="101">
        <f t="shared" si="7"/>
        <v>5.9677941031716912</v>
      </c>
      <c r="I19" s="101">
        <f t="shared" si="7"/>
        <v>6.2374186491209311</v>
      </c>
      <c r="J19" s="101">
        <f t="shared" si="7"/>
        <v>6.1747551160954117</v>
      </c>
      <c r="K19" s="101">
        <f t="shared" si="7"/>
        <v>3.9767729604622799</v>
      </c>
      <c r="L19" s="101">
        <f t="shared" si="7"/>
        <v>2.5362206784578549</v>
      </c>
      <c r="M19" s="101">
        <f t="shared" si="7"/>
        <v>2.3564191481941537</v>
      </c>
      <c r="N19" s="101">
        <f t="shared" si="7"/>
        <v>1.7172495003251984</v>
      </c>
      <c r="O19" s="101">
        <f t="shared" si="7"/>
        <v>1.2773001886277213</v>
      </c>
      <c r="P19" s="101">
        <f t="shared" si="7"/>
        <v>1.0129928187886319</v>
      </c>
      <c r="Q19" s="101">
        <f t="shared" si="7"/>
        <v>0.7485220650529929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3.6099785634699932</v>
      </c>
      <c r="C21" s="100">
        <v>3.643837925768068</v>
      </c>
      <c r="D21" s="100">
        <v>3.6366704111748982</v>
      </c>
      <c r="E21" s="100">
        <v>3.147032132993</v>
      </c>
      <c r="F21" s="100">
        <v>2.9411176373552577</v>
      </c>
      <c r="G21" s="100">
        <v>3.5213066669059838</v>
      </c>
      <c r="H21" s="100">
        <v>5.9677941031716912</v>
      </c>
      <c r="I21" s="100">
        <v>6.2374186491209311</v>
      </c>
      <c r="J21" s="100">
        <v>6.1747551160954117</v>
      </c>
      <c r="K21" s="100">
        <v>3.9767729604622799</v>
      </c>
      <c r="L21" s="100">
        <v>2.5362206784578549</v>
      </c>
      <c r="M21" s="100">
        <v>2.3564191481941537</v>
      </c>
      <c r="N21" s="100">
        <v>1.7172495003251984</v>
      </c>
      <c r="O21" s="100">
        <v>1.2773001886277213</v>
      </c>
      <c r="P21" s="100">
        <v>1.0129928187886319</v>
      </c>
      <c r="Q21" s="100">
        <v>0.7485220650529929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3.7503950061836591</v>
      </c>
      <c r="C29" s="101">
        <f t="shared" ref="C29:Q29" si="9">SUM(C30:C33)</f>
        <v>3.6569443005800197</v>
      </c>
      <c r="D29" s="101">
        <f t="shared" si="9"/>
        <v>4.6016519181518953</v>
      </c>
      <c r="E29" s="101">
        <f t="shared" si="9"/>
        <v>4.4585976613955127</v>
      </c>
      <c r="F29" s="101">
        <f t="shared" si="9"/>
        <v>4.2407563116954341</v>
      </c>
      <c r="G29" s="101">
        <f t="shared" si="9"/>
        <v>4.9681567561255147</v>
      </c>
      <c r="H29" s="101">
        <f t="shared" si="9"/>
        <v>6.1356722465285962</v>
      </c>
      <c r="I29" s="101">
        <f t="shared" si="9"/>
        <v>6.3191142447060775</v>
      </c>
      <c r="J29" s="101">
        <f t="shared" si="9"/>
        <v>9.8363364940380027</v>
      </c>
      <c r="K29" s="101">
        <f t="shared" si="9"/>
        <v>10.393456966365353</v>
      </c>
      <c r="L29" s="101">
        <f t="shared" si="9"/>
        <v>10.506839713663135</v>
      </c>
      <c r="M29" s="101">
        <f t="shared" si="9"/>
        <v>12.228501277425686</v>
      </c>
      <c r="N29" s="101">
        <f t="shared" si="9"/>
        <v>11.697540940505499</v>
      </c>
      <c r="O29" s="101">
        <f t="shared" si="9"/>
        <v>15.479151331037025</v>
      </c>
      <c r="P29" s="101">
        <f t="shared" si="9"/>
        <v>15.481701363771842</v>
      </c>
      <c r="Q29" s="101">
        <f t="shared" si="9"/>
        <v>15.489280081810314</v>
      </c>
    </row>
    <row r="30" spans="1:17" ht="12" customHeight="1" x14ac:dyDescent="0.25">
      <c r="A30" s="88" t="s">
        <v>66</v>
      </c>
      <c r="B30" s="100">
        <v>3.7503950061836591</v>
      </c>
      <c r="C30" s="100">
        <v>3.6569443005800197</v>
      </c>
      <c r="D30" s="100">
        <v>4.6016519181518953</v>
      </c>
      <c r="E30" s="100">
        <v>4.4585976613955127</v>
      </c>
      <c r="F30" s="100">
        <v>4.2407563116954341</v>
      </c>
      <c r="G30" s="100">
        <v>4.9681567561255147</v>
      </c>
      <c r="H30" s="100">
        <v>6.1356722465285962</v>
      </c>
      <c r="I30" s="100">
        <v>6.3191142447060775</v>
      </c>
      <c r="J30" s="100">
        <v>9.8363364940380027</v>
      </c>
      <c r="K30" s="100">
        <v>10.393456966365353</v>
      </c>
      <c r="L30" s="100">
        <v>10.506839713663135</v>
      </c>
      <c r="M30" s="100">
        <v>12.228501277425686</v>
      </c>
      <c r="N30" s="100">
        <v>11.697540940505499</v>
      </c>
      <c r="O30" s="100">
        <v>15.479151331037025</v>
      </c>
      <c r="P30" s="100">
        <v>15.481701363771842</v>
      </c>
      <c r="Q30" s="100">
        <v>15.489280081810314</v>
      </c>
    </row>
    <row r="31" spans="1:17" ht="12" customHeight="1" x14ac:dyDescent="0.25">
      <c r="A31" s="88" t="s">
        <v>98</v>
      </c>
      <c r="B31" s="100">
        <v>0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75835.452878412339</v>
      </c>
      <c r="C3" s="106">
        <f>IF(SER_hh_fec!C3=0,0,1000000/0.086*SER_hh_fec!C3/SER_hh_num!C3)</f>
        <v>76685.487751386478</v>
      </c>
      <c r="D3" s="106">
        <f>IF(SER_hh_fec!D3=0,0,1000000/0.086*SER_hh_fec!D3/SER_hh_num!D3)</f>
        <v>81767.298982551612</v>
      </c>
      <c r="E3" s="106">
        <f>IF(SER_hh_fec!E3=0,0,1000000/0.086*SER_hh_fec!E3/SER_hh_num!E3)</f>
        <v>90666.787770577954</v>
      </c>
      <c r="F3" s="106">
        <f>IF(SER_hh_fec!F3=0,0,1000000/0.086*SER_hh_fec!F3/SER_hh_num!F3)</f>
        <v>91316.348321703786</v>
      </c>
      <c r="G3" s="106">
        <f>IF(SER_hh_fec!G3=0,0,1000000/0.086*SER_hh_fec!G3/SER_hh_num!G3)</f>
        <v>78955.933661360759</v>
      </c>
      <c r="H3" s="106">
        <f>IF(SER_hh_fec!H3=0,0,1000000/0.086*SER_hh_fec!H3/SER_hh_num!H3)</f>
        <v>63912.71377756539</v>
      </c>
      <c r="I3" s="106">
        <f>IF(SER_hh_fec!I3=0,0,1000000/0.086*SER_hh_fec!I3/SER_hh_num!I3)</f>
        <v>60564.307907063085</v>
      </c>
      <c r="J3" s="106">
        <f>IF(SER_hh_fec!J3=0,0,1000000/0.086*SER_hh_fec!J3/SER_hh_num!J3)</f>
        <v>52907.669521817421</v>
      </c>
      <c r="K3" s="106">
        <f>IF(SER_hh_fec!K3=0,0,1000000/0.086*SER_hh_fec!K3/SER_hh_num!K3)</f>
        <v>47513.230403947367</v>
      </c>
      <c r="L3" s="106">
        <f>IF(SER_hh_fec!L3=0,0,1000000/0.086*SER_hh_fec!L3/SER_hh_num!L3)</f>
        <v>87055.529045915595</v>
      </c>
      <c r="M3" s="106">
        <f>IF(SER_hh_fec!M3=0,0,1000000/0.086*SER_hh_fec!M3/SER_hh_num!M3)</f>
        <v>78885.300284027719</v>
      </c>
      <c r="N3" s="106">
        <f>IF(SER_hh_fec!N3=0,0,1000000/0.086*SER_hh_fec!N3/SER_hh_num!N3)</f>
        <v>89665.568300571686</v>
      </c>
      <c r="O3" s="106">
        <f>IF(SER_hh_fec!O3=0,0,1000000/0.086*SER_hh_fec!O3/SER_hh_num!O3)</f>
        <v>97001.631923347319</v>
      </c>
      <c r="P3" s="106">
        <f>IF(SER_hh_fec!P3=0,0,1000000/0.086*SER_hh_fec!P3/SER_hh_num!P3)</f>
        <v>105998.10772903911</v>
      </c>
      <c r="Q3" s="106">
        <f>IF(SER_hh_fec!Q3=0,0,1000000/0.086*SER_hh_fec!Q3/SER_hh_num!Q3)</f>
        <v>108863.07789998483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33109.091176486116</v>
      </c>
      <c r="C4" s="101">
        <f>IF(SER_hh_fec!C4=0,0,1000000/0.086*SER_hh_fec!C4/SER_hh_num!C4)</f>
        <v>33872.89877953464</v>
      </c>
      <c r="D4" s="101">
        <f>IF(SER_hh_fec!D4=0,0,1000000/0.086*SER_hh_fec!D4/SER_hh_num!D4)</f>
        <v>38492.804879017618</v>
      </c>
      <c r="E4" s="101">
        <f>IF(SER_hh_fec!E4=0,0,1000000/0.086*SER_hh_fec!E4/SER_hh_num!E4)</f>
        <v>47177.175359480127</v>
      </c>
      <c r="F4" s="101">
        <f>IF(SER_hh_fec!F4=0,0,1000000/0.086*SER_hh_fec!F4/SER_hh_num!F4)</f>
        <v>47659.159893843316</v>
      </c>
      <c r="G4" s="101">
        <f>IF(SER_hh_fec!G4=0,0,1000000/0.086*SER_hh_fec!G4/SER_hh_num!G4)</f>
        <v>35009.888069317167</v>
      </c>
      <c r="H4" s="101">
        <f>IF(SER_hh_fec!H4=0,0,1000000/0.086*SER_hh_fec!H4/SER_hh_num!H4)</f>
        <v>19683.578774865979</v>
      </c>
      <c r="I4" s="101">
        <f>IF(SER_hh_fec!I4=0,0,1000000/0.086*SER_hh_fec!I4/SER_hh_num!I4)</f>
        <v>16430.481246127125</v>
      </c>
      <c r="J4" s="101">
        <f>IF(SER_hh_fec!J4=0,0,1000000/0.086*SER_hh_fec!J4/SER_hh_num!J4)</f>
        <v>8606.5575705407646</v>
      </c>
      <c r="K4" s="101">
        <f>IF(SER_hh_fec!K4=0,0,1000000/0.086*SER_hh_fec!K4/SER_hh_num!K4)</f>
        <v>3578.3768873986805</v>
      </c>
      <c r="L4" s="101">
        <f>IF(SER_hh_fec!L4=0,0,1000000/0.086*SER_hh_fec!L4/SER_hh_num!L4)</f>
        <v>42781.043179145323</v>
      </c>
      <c r="M4" s="101">
        <f>IF(SER_hh_fec!M4=0,0,1000000/0.086*SER_hh_fec!M4/SER_hh_num!M4)</f>
        <v>34859.31911668698</v>
      </c>
      <c r="N4" s="101">
        <f>IF(SER_hh_fec!N4=0,0,1000000/0.086*SER_hh_fec!N4/SER_hh_num!N4)</f>
        <v>48320.778092482738</v>
      </c>
      <c r="O4" s="101">
        <f>IF(SER_hh_fec!O4=0,0,1000000/0.086*SER_hh_fec!O4/SER_hh_num!O4)</f>
        <v>55664.970238989983</v>
      </c>
      <c r="P4" s="101">
        <f>IF(SER_hh_fec!P4=0,0,1000000/0.086*SER_hh_fec!P4/SER_hh_num!P4)</f>
        <v>65225.278919574594</v>
      </c>
      <c r="Q4" s="101">
        <f>IF(SER_hh_fec!Q4=0,0,1000000/0.086*SER_hh_fec!Q4/SER_hh_num!Q4)</f>
        <v>68828.85165717428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31270.090419658951</v>
      </c>
      <c r="C6" s="100">
        <f>IF(SER_hh_fec!C6=0,0,1000000/0.086*SER_hh_fec!C6/SER_hh_num!C6)</f>
        <v>31725.622363760958</v>
      </c>
      <c r="D6" s="100">
        <f>IF(SER_hh_fec!D6=0,0,1000000/0.086*SER_hh_fec!D6/SER_hh_num!D6)</f>
        <v>35922.402830194485</v>
      </c>
      <c r="E6" s="100">
        <f>IF(SER_hh_fec!E6=0,0,1000000/0.086*SER_hh_fec!E6/SER_hh_num!E6)</f>
        <v>43801.025018709675</v>
      </c>
      <c r="F6" s="100">
        <f>IF(SER_hh_fec!F6=0,0,1000000/0.086*SER_hh_fec!F6/SER_hh_num!F6)</f>
        <v>44506.898517061949</v>
      </c>
      <c r="G6" s="100">
        <f>IF(SER_hh_fec!G6=0,0,1000000/0.086*SER_hh_fec!G6/SER_hh_num!G6)</f>
        <v>30012.906531120425</v>
      </c>
      <c r="H6" s="100">
        <f>IF(SER_hh_fec!H6=0,0,1000000/0.086*SER_hh_fec!H6/SER_hh_num!H6)</f>
        <v>17186.971044883681</v>
      </c>
      <c r="I6" s="100">
        <f>IF(SER_hh_fec!I6=0,0,1000000/0.086*SER_hh_fec!I6/SER_hh_num!I6)</f>
        <v>14555.851399130041</v>
      </c>
      <c r="J6" s="100">
        <f>IF(SER_hh_fec!J6=0,0,1000000/0.086*SER_hh_fec!J6/SER_hh_num!J6)</f>
        <v>7655.7018232478631</v>
      </c>
      <c r="K6" s="100">
        <f>IF(SER_hh_fec!K6=0,0,1000000/0.086*SER_hh_fec!K6/SER_hh_num!K6)</f>
        <v>3291.2669101600177</v>
      </c>
      <c r="L6" s="100">
        <f>IF(SER_hh_fec!L6=0,0,1000000/0.086*SER_hh_fec!L6/SER_hh_num!L6)</f>
        <v>39655.403096327049</v>
      </c>
      <c r="M6" s="100">
        <f>IF(SER_hh_fec!M6=0,0,1000000/0.086*SER_hh_fec!M6/SER_hh_num!M6)</f>
        <v>31596.566736579276</v>
      </c>
      <c r="N6" s="100">
        <f>IF(SER_hh_fec!N6=0,0,1000000/0.086*SER_hh_fec!N6/SER_hh_num!N6)</f>
        <v>44472.188104233719</v>
      </c>
      <c r="O6" s="100">
        <f>IF(SER_hh_fec!O6=0,0,1000000/0.086*SER_hh_fec!O6/SER_hh_num!O6)</f>
        <v>51977.513939711032</v>
      </c>
      <c r="P6" s="100">
        <f>IF(SER_hh_fec!P6=0,0,1000000/0.086*SER_hh_fec!P6/SER_hh_num!P6)</f>
        <v>61733.798819092735</v>
      </c>
      <c r="Q6" s="100">
        <f>IF(SER_hh_fec!Q6=0,0,1000000/0.086*SER_hh_fec!Q6/SER_hh_num!Q6)</f>
        <v>65562.89256194068</v>
      </c>
    </row>
    <row r="7" spans="1:17" ht="12" customHeight="1" x14ac:dyDescent="0.25">
      <c r="A7" s="88" t="s">
        <v>99</v>
      </c>
      <c r="B7" s="100">
        <f>IF(SER_hh_fec!B7=0,0,1000000/0.086*SER_hh_fec!B7/SER_hh_num!B7)</f>
        <v>31705.915426484906</v>
      </c>
      <c r="C7" s="100">
        <f>IF(SER_hh_fec!C7=0,0,1000000/0.086*SER_hh_fec!C7/SER_hh_num!C7)</f>
        <v>32167.796319693967</v>
      </c>
      <c r="D7" s="100">
        <f>IF(SER_hh_fec!D7=0,0,1000000/0.086*SER_hh_fec!D7/SER_hh_num!D7)</f>
        <v>37189.46174736254</v>
      </c>
      <c r="E7" s="100">
        <f>IF(SER_hh_fec!E7=0,0,1000000/0.086*SER_hh_fec!E7/SER_hh_num!E7)</f>
        <v>44785.542144329738</v>
      </c>
      <c r="F7" s="100">
        <f>IF(SER_hh_fec!F7=0,0,1000000/0.086*SER_hh_fec!F7/SER_hh_num!F7)</f>
        <v>47515.893890805979</v>
      </c>
      <c r="G7" s="100">
        <f>IF(SER_hh_fec!G7=0,0,1000000/0.086*SER_hh_fec!G7/SER_hh_num!G7)</f>
        <v>30431.209613019015</v>
      </c>
      <c r="H7" s="100">
        <f>IF(SER_hh_fec!H7=0,0,1000000/0.086*SER_hh_fec!H7/SER_hh_num!H7)</f>
        <v>17426.513421398355</v>
      </c>
      <c r="I7" s="100">
        <f>IF(SER_hh_fec!I7=0,0,1000000/0.086*SER_hh_fec!I7/SER_hh_num!I7)</f>
        <v>15708.803786336284</v>
      </c>
      <c r="J7" s="100">
        <f>IF(SER_hh_fec!J7=0,0,1000000/0.086*SER_hh_fec!J7/SER_hh_num!J7)</f>
        <v>7415.9182400605941</v>
      </c>
      <c r="K7" s="100">
        <f>IF(SER_hh_fec!K7=0,0,1000000/0.086*SER_hh_fec!K7/SER_hh_num!K7)</f>
        <v>3337.138745013578</v>
      </c>
      <c r="L7" s="100">
        <f>IF(SER_hh_fec!L7=0,0,1000000/0.086*SER_hh_fec!L7/SER_hh_num!L7)</f>
        <v>40208.097894877326</v>
      </c>
      <c r="M7" s="100">
        <f>IF(SER_hh_fec!M7=0,0,1000000/0.086*SER_hh_fec!M7/SER_hh_num!M7)</f>
        <v>23939.584374001202</v>
      </c>
      <c r="N7" s="100">
        <f>IF(SER_hh_fec!N7=0,0,1000000/0.086*SER_hh_fec!N7/SER_hh_num!N7)</f>
        <v>45092.138561092754</v>
      </c>
      <c r="O7" s="100">
        <f>IF(SER_hh_fec!O7=0,0,1000000/0.086*SER_hh_fec!O7/SER_hh_num!O7)</f>
        <v>52703.565287630219</v>
      </c>
      <c r="P7" s="100">
        <f>IF(SER_hh_fec!P7=0,0,1000000/0.086*SER_hh_fec!P7/SER_hh_num!P7)</f>
        <v>62597.279861100789</v>
      </c>
      <c r="Q7" s="100">
        <f>IF(SER_hh_fec!Q7=0,0,1000000/0.086*SER_hh_fec!Q7/SER_hh_num!Q7)</f>
        <v>66481.782425601516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0</v>
      </c>
      <c r="C9" s="100">
        <f>IF(SER_hh_fec!C9=0,0,1000000/0.086*SER_hh_fec!C9/SER_hh_num!C9)</f>
        <v>0</v>
      </c>
      <c r="D9" s="100">
        <f>IF(SER_hh_fec!D9=0,0,1000000/0.086*SER_hh_fec!D9/SER_hh_num!D9)</f>
        <v>0</v>
      </c>
      <c r="E9" s="100">
        <f>IF(SER_hh_fec!E9=0,0,1000000/0.086*SER_hh_fec!E9/SER_hh_num!E9)</f>
        <v>0</v>
      </c>
      <c r="F9" s="100">
        <f>IF(SER_hh_fec!F9=0,0,1000000/0.086*SER_hh_fec!F9/SER_hh_num!F9)</f>
        <v>0</v>
      </c>
      <c r="G9" s="100">
        <f>IF(SER_hh_fec!G9=0,0,1000000/0.086*SER_hh_fec!G9/SER_hh_num!G9)</f>
        <v>0</v>
      </c>
      <c r="H9" s="100">
        <f>IF(SER_hh_fec!H9=0,0,1000000/0.086*SER_hh_fec!H9/SER_hh_num!H9)</f>
        <v>0</v>
      </c>
      <c r="I9" s="100">
        <f>IF(SER_hh_fec!I9=0,0,1000000/0.086*SER_hh_fec!I9/SER_hh_num!I9)</f>
        <v>0</v>
      </c>
      <c r="J9" s="100">
        <f>IF(SER_hh_fec!J9=0,0,1000000/0.086*SER_hh_fec!J9/SER_hh_num!J9)</f>
        <v>0</v>
      </c>
      <c r="K9" s="100">
        <f>IF(SER_hh_fec!K9=0,0,1000000/0.086*SER_hh_fec!K9/SER_hh_num!K9)</f>
        <v>0</v>
      </c>
      <c r="L9" s="100">
        <f>IF(SER_hh_fec!L9=0,0,1000000/0.086*SER_hh_fec!L9/SER_hh_num!L9)</f>
        <v>41807.462116281982</v>
      </c>
      <c r="M9" s="100">
        <f>IF(SER_hh_fec!M9=0,0,1000000/0.086*SER_hh_fec!M9/SER_hh_num!M9)</f>
        <v>34244.878158651423</v>
      </c>
      <c r="N9" s="100">
        <f>IF(SER_hh_fec!N9=0,0,1000000/0.086*SER_hh_fec!N9/SER_hh_num!N9)</f>
        <v>48023.804953226478</v>
      </c>
      <c r="O9" s="100">
        <f>IF(SER_hh_fec!O9=0,0,1000000/0.086*SER_hh_fec!O9/SER_hh_num!O9)</f>
        <v>56061.805950135516</v>
      </c>
      <c r="P9" s="100">
        <f>IF(SER_hh_fec!P9=0,0,1000000/0.086*SER_hh_fec!P9/SER_hh_num!P9)</f>
        <v>66355.973433405103</v>
      </c>
      <c r="Q9" s="100">
        <f>IF(SER_hh_fec!Q9=0,0,1000000/0.086*SER_hh_fec!Q9/SER_hh_num!Q9)</f>
        <v>70260.679088566161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0</v>
      </c>
      <c r="C10" s="100">
        <f>IF(SER_hh_fec!C10=0,0,1000000/0.086*SER_hh_fec!C10/SER_hh_num!C10)</f>
        <v>0</v>
      </c>
      <c r="D10" s="100">
        <f>IF(SER_hh_fec!D10=0,0,1000000/0.086*SER_hh_fec!D10/SER_hh_num!D10)</f>
        <v>0</v>
      </c>
      <c r="E10" s="100">
        <f>IF(SER_hh_fec!E10=0,0,1000000/0.086*SER_hh_fec!E10/SER_hh_num!E10)</f>
        <v>0</v>
      </c>
      <c r="F10" s="100">
        <f>IF(SER_hh_fec!F10=0,0,1000000/0.086*SER_hh_fec!F10/SER_hh_num!F10)</f>
        <v>0</v>
      </c>
      <c r="G10" s="100">
        <f>IF(SER_hh_fec!G10=0,0,1000000/0.086*SER_hh_fec!G10/SER_hh_num!G10)</f>
        <v>0</v>
      </c>
      <c r="H10" s="100">
        <f>IF(SER_hh_fec!H10=0,0,1000000/0.086*SER_hh_fec!H10/SER_hh_num!H10)</f>
        <v>0</v>
      </c>
      <c r="I10" s="100">
        <f>IF(SER_hh_fec!I10=0,0,1000000/0.086*SER_hh_fec!I10/SER_hh_num!I10)</f>
        <v>0</v>
      </c>
      <c r="J10" s="100">
        <f>IF(SER_hh_fec!J10=0,0,1000000/0.086*SER_hh_fec!J10/SER_hh_num!J10)</f>
        <v>0</v>
      </c>
      <c r="K10" s="100">
        <f>IF(SER_hh_fec!K10=0,0,1000000/0.086*SER_hh_fec!K10/SER_hh_num!K10)</f>
        <v>0</v>
      </c>
      <c r="L10" s="100">
        <f>IF(SER_hh_fec!L10=0,0,1000000/0.086*SER_hh_fec!L10/SER_hh_num!L10)</f>
        <v>0</v>
      </c>
      <c r="M10" s="100">
        <f>IF(SER_hh_fec!M10=0,0,1000000/0.086*SER_hh_fec!M10/SER_hh_num!M10)</f>
        <v>0</v>
      </c>
      <c r="N10" s="100">
        <f>IF(SER_hh_fec!N10=0,0,1000000/0.086*SER_hh_fec!N10/SER_hh_num!N10)</f>
        <v>0</v>
      </c>
      <c r="O10" s="100">
        <f>IF(SER_hh_fec!O10=0,0,1000000/0.086*SER_hh_fec!O10/SER_hh_num!O10)</f>
        <v>0</v>
      </c>
      <c r="P10" s="100">
        <f>IF(SER_hh_fec!P10=0,0,1000000/0.086*SER_hh_fec!P10/SER_hh_num!P10)</f>
        <v>0</v>
      </c>
      <c r="Q10" s="100">
        <f>IF(SER_hh_fec!Q10=0,0,1000000/0.086*SER_hh_fec!Q10/SER_hh_num!Q10)</f>
        <v>0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0</v>
      </c>
      <c r="C12" s="100">
        <f>IF(SER_hh_fec!C12=0,0,1000000/0.086*SER_hh_fec!C12/SER_hh_num!C12)</f>
        <v>0</v>
      </c>
      <c r="D12" s="100">
        <f>IF(SER_hh_fec!D12=0,0,1000000/0.086*SER_hh_fec!D12/SER_hh_num!D12)</f>
        <v>0</v>
      </c>
      <c r="E12" s="100">
        <f>IF(SER_hh_fec!E12=0,0,1000000/0.086*SER_hh_fec!E12/SER_hh_num!E12)</f>
        <v>0</v>
      </c>
      <c r="F12" s="100">
        <f>IF(SER_hh_fec!F12=0,0,1000000/0.086*SER_hh_fec!F12/SER_hh_num!F12)</f>
        <v>0</v>
      </c>
      <c r="G12" s="100">
        <f>IF(SER_hh_fec!G12=0,0,1000000/0.086*SER_hh_fec!G12/SER_hh_num!G12)</f>
        <v>0</v>
      </c>
      <c r="H12" s="100">
        <f>IF(SER_hh_fec!H12=0,0,1000000/0.086*SER_hh_fec!H12/SER_hh_num!H12)</f>
        <v>0</v>
      </c>
      <c r="I12" s="100">
        <f>IF(SER_hh_fec!I12=0,0,1000000/0.086*SER_hh_fec!I12/SER_hh_num!I12)</f>
        <v>0</v>
      </c>
      <c r="J12" s="100">
        <f>IF(SER_hh_fec!J12=0,0,1000000/0.086*SER_hh_fec!J12/SER_hh_num!J12)</f>
        <v>0</v>
      </c>
      <c r="K12" s="100">
        <f>IF(SER_hh_fec!K12=0,0,1000000/0.086*SER_hh_fec!K12/SER_hh_num!K12)</f>
        <v>0</v>
      </c>
      <c r="L12" s="100">
        <f>IF(SER_hh_fec!L12=0,0,1000000/0.086*SER_hh_fec!L12/SER_hh_num!L12)</f>
        <v>0</v>
      </c>
      <c r="M12" s="100">
        <f>IF(SER_hh_fec!M12=0,0,1000000/0.086*SER_hh_fec!M12/SER_hh_num!M12)</f>
        <v>29250.175911376504</v>
      </c>
      <c r="N12" s="100">
        <f>IF(SER_hh_fec!N12=0,0,1000000/0.086*SER_hh_fec!N12/SER_hh_num!N12)</f>
        <v>41180.237713742034</v>
      </c>
      <c r="O12" s="100">
        <f>IF(SER_hh_fec!O12=0,0,1000000/0.086*SER_hh_fec!O12/SER_hh_num!O12)</f>
        <v>48327.682194852598</v>
      </c>
      <c r="P12" s="100">
        <f>IF(SER_hh_fec!P12=0,0,1000000/0.086*SER_hh_fec!P12/SER_hh_num!P12)</f>
        <v>57591.032801096881</v>
      </c>
      <c r="Q12" s="100">
        <f>IF(SER_hh_fec!Q12=0,0,1000000/0.086*SER_hh_fec!Q12/SER_hh_num!Q12)</f>
        <v>61329.811459360106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23979.545206311013</v>
      </c>
      <c r="C13" s="100">
        <f>IF(SER_hh_fec!C13=0,0,1000000/0.086*SER_hh_fec!C13/SER_hh_num!C13)</f>
        <v>24115.98204241004</v>
      </c>
      <c r="D13" s="100">
        <f>IF(SER_hh_fec!D13=0,0,1000000/0.086*SER_hh_fec!D13/SER_hh_num!D13)</f>
        <v>27169.723927171202</v>
      </c>
      <c r="E13" s="100">
        <f>IF(SER_hh_fec!E13=0,0,1000000/0.086*SER_hh_fec!E13/SER_hh_num!E13)</f>
        <v>33015.838609214217</v>
      </c>
      <c r="F13" s="100">
        <f>IF(SER_hh_fec!F13=0,0,1000000/0.086*SER_hh_fec!F13/SER_hh_num!F13)</f>
        <v>33467.356135220492</v>
      </c>
      <c r="G13" s="100">
        <f>IF(SER_hh_fec!G13=0,0,1000000/0.086*SER_hh_fec!G13/SER_hh_num!G13)</f>
        <v>22393.806415007341</v>
      </c>
      <c r="H13" s="100">
        <f>IF(SER_hh_fec!H13=0,0,1000000/0.086*SER_hh_fec!H13/SER_hh_num!H13)</f>
        <v>12746.035215824895</v>
      </c>
      <c r="I13" s="100">
        <f>IF(SER_hh_fec!I13=0,0,1000000/0.086*SER_hh_fec!I13/SER_hh_num!I13)</f>
        <v>10699.973500221548</v>
      </c>
      <c r="J13" s="100">
        <f>IF(SER_hh_fec!J13=0,0,1000000/0.086*SER_hh_fec!J13/SER_hh_num!J13)</f>
        <v>5576.5971752232317</v>
      </c>
      <c r="K13" s="100">
        <f>IF(SER_hh_fec!K13=0,0,1000000/0.086*SER_hh_fec!K13/SER_hh_num!K13)</f>
        <v>2394.3183845119333</v>
      </c>
      <c r="L13" s="100">
        <f>IF(SER_hh_fec!L13=0,0,1000000/0.086*SER_hh_fec!L13/SER_hh_num!L13)</f>
        <v>28619.983784059026</v>
      </c>
      <c r="M13" s="100">
        <f>IF(SER_hh_fec!M13=0,0,1000000/0.086*SER_hh_fec!M13/SER_hh_num!M13)</f>
        <v>20863.948699371944</v>
      </c>
      <c r="N13" s="100">
        <f>IF(SER_hh_fec!N13=0,0,1000000/0.086*SER_hh_fec!N13/SER_hh_num!N13)</f>
        <v>30923.260336432213</v>
      </c>
      <c r="O13" s="100">
        <f>IF(SER_hh_fec!O13=0,0,1000000/0.086*SER_hh_fec!O13/SER_hh_num!O13)</f>
        <v>35106.5365297678</v>
      </c>
      <c r="P13" s="100">
        <f>IF(SER_hh_fec!P13=0,0,1000000/0.086*SER_hh_fec!P13/SER_hh_num!P13)</f>
        <v>40243.813642996269</v>
      </c>
      <c r="Q13" s="100">
        <f>IF(SER_hh_fec!Q13=0,0,1000000/0.086*SER_hh_fec!Q13/SER_hh_num!Q13)</f>
        <v>41174.472263053525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39755.561789410393</v>
      </c>
      <c r="C14" s="22">
        <f>IF(SER_hh_fec!C14=0,0,1000000/0.086*SER_hh_fec!C14/SER_hh_num!C14)</f>
        <v>39981.759701890325</v>
      </c>
      <c r="D14" s="22">
        <f>IF(SER_hh_fec!D14=0,0,1000000/0.086*SER_hh_fec!D14/SER_hh_num!D14)</f>
        <v>42200.37405838057</v>
      </c>
      <c r="E14" s="22">
        <f>IF(SER_hh_fec!E14=0,0,1000000/0.086*SER_hh_fec!E14/SER_hh_num!E14)</f>
        <v>53498.721537262907</v>
      </c>
      <c r="F14" s="22">
        <f>IF(SER_hh_fec!F14=0,0,1000000/0.086*SER_hh_fec!F14/SER_hh_num!F14)</f>
        <v>47827.582423262036</v>
      </c>
      <c r="G14" s="22">
        <f>IF(SER_hh_fec!G14=0,0,1000000/0.086*SER_hh_fec!G14/SER_hh_num!G14)</f>
        <v>37126.573793301657</v>
      </c>
      <c r="H14" s="22">
        <f>IF(SER_hh_fec!H14=0,0,1000000/0.086*SER_hh_fec!H14/SER_hh_num!H14)</f>
        <v>21131.584699920229</v>
      </c>
      <c r="I14" s="22">
        <f>IF(SER_hh_fec!I14=0,0,1000000/0.086*SER_hh_fec!I14/SER_hh_num!I14)</f>
        <v>17369.193823994417</v>
      </c>
      <c r="J14" s="22">
        <f>IF(SER_hh_fec!J14=0,0,1000000/0.086*SER_hh_fec!J14/SER_hh_num!J14)</f>
        <v>9371.8947265927909</v>
      </c>
      <c r="K14" s="22">
        <f>IF(SER_hh_fec!K14=0,0,1000000/0.086*SER_hh_fec!K14/SER_hh_num!K14)</f>
        <v>3969.5278480066268</v>
      </c>
      <c r="L14" s="22">
        <f>IF(SER_hh_fec!L14=0,0,1000000/0.086*SER_hh_fec!L14/SER_hh_num!L14)</f>
        <v>47448.920484097856</v>
      </c>
      <c r="M14" s="22">
        <f>IF(SER_hh_fec!M14=0,0,1000000/0.086*SER_hh_fec!M14/SER_hh_num!M14)</f>
        <v>47692.851296706125</v>
      </c>
      <c r="N14" s="22">
        <f>IF(SER_hh_fec!N14=0,0,1000000/0.086*SER_hh_fec!N14/SER_hh_num!N14)</f>
        <v>52806.852805708215</v>
      </c>
      <c r="O14" s="22">
        <f>IF(SER_hh_fec!O14=0,0,1000000/0.086*SER_hh_fec!O14/SER_hh_num!O14)</f>
        <v>61362.118868416641</v>
      </c>
      <c r="P14" s="22">
        <f>IF(SER_hh_fec!P14=0,0,1000000/0.086*SER_hh_fec!P14/SER_hh_num!P14)</f>
        <v>72254.673814519163</v>
      </c>
      <c r="Q14" s="22">
        <f>IF(SER_hh_fec!Q14=0,0,1000000/0.086*SER_hh_fec!Q14/SER_hh_num!Q14)</f>
        <v>75961.310037746371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446.99048064721859</v>
      </c>
      <c r="C15" s="104">
        <f>IF(SER_hh_fec!C15=0,0,1000000/0.086*SER_hh_fec!C15/SER_hh_num!C15)</f>
        <v>455.7809894919381</v>
      </c>
      <c r="D15" s="104">
        <f>IF(SER_hh_fec!D15=0,0,1000000/0.086*SER_hh_fec!D15/SER_hh_num!D15)</f>
        <v>527.84685496240672</v>
      </c>
      <c r="E15" s="104">
        <f>IF(SER_hh_fec!E15=0,0,1000000/0.086*SER_hh_fec!E15/SER_hh_num!E15)</f>
        <v>640.1828039237156</v>
      </c>
      <c r="F15" s="104">
        <f>IF(SER_hh_fec!F15=0,0,1000000/0.086*SER_hh_fec!F15/SER_hh_num!F15)</f>
        <v>678.31788513742913</v>
      </c>
      <c r="G15" s="104">
        <f>IF(SER_hh_fec!G15=0,0,1000000/0.086*SER_hh_fec!G15/SER_hh_num!G15)</f>
        <v>439.90792832916003</v>
      </c>
      <c r="H15" s="104">
        <f>IF(SER_hh_fec!H15=0,0,1000000/0.086*SER_hh_fec!H15/SER_hh_num!H15)</f>
        <v>253.1803512537997</v>
      </c>
      <c r="I15" s="104">
        <f>IF(SER_hh_fec!I15=0,0,1000000/0.086*SER_hh_fec!I15/SER_hh_num!I15)</f>
        <v>222.05129204451228</v>
      </c>
      <c r="J15" s="104">
        <f>IF(SER_hh_fec!J15=0,0,1000000/0.086*SER_hh_fec!J15/SER_hh_num!J15)</f>
        <v>111.5784453900623</v>
      </c>
      <c r="K15" s="104">
        <f>IF(SER_hh_fec!K15=0,0,1000000/0.086*SER_hh_fec!K15/SER_hh_num!K15)</f>
        <v>49.218062563210601</v>
      </c>
      <c r="L15" s="104">
        <f>IF(SER_hh_fec!L15=0,0,1000000/0.086*SER_hh_fec!L15/SER_hh_num!L15)</f>
        <v>595.99236826126059</v>
      </c>
      <c r="M15" s="104">
        <f>IF(SER_hh_fec!M15=0,0,1000000/0.086*SER_hh_fec!M15/SER_hh_num!M15)</f>
        <v>379.51131453782585</v>
      </c>
      <c r="N15" s="104">
        <f>IF(SER_hh_fec!N15=0,0,1000000/0.086*SER_hh_fec!N15/SER_hh_num!N15)</f>
        <v>667.40754600726507</v>
      </c>
      <c r="O15" s="104">
        <f>IF(SER_hh_fec!O15=0,0,1000000/0.086*SER_hh_fec!O15/SER_hh_num!O15)</f>
        <v>788.26382178293454</v>
      </c>
      <c r="P15" s="104">
        <f>IF(SER_hh_fec!P15=0,0,1000000/0.086*SER_hh_fec!P15/SER_hh_num!P15)</f>
        <v>939.76870862168539</v>
      </c>
      <c r="Q15" s="104">
        <f>IF(SER_hh_fec!Q15=0,0,1000000/0.086*SER_hh_fec!Q15/SER_hh_num!Q15)</f>
        <v>998.64299937580006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28205.43402942528</v>
      </c>
      <c r="C16" s="101">
        <f>IF(SER_hh_fec!C16=0,0,1000000/0.086*SER_hh_fec!C16/SER_hh_num!C16)</f>
        <v>27556.116334742441</v>
      </c>
      <c r="D16" s="101">
        <f>IF(SER_hh_fec!D16=0,0,1000000/0.086*SER_hh_fec!D16/SER_hh_num!D16)</f>
        <v>27019.901178600936</v>
      </c>
      <c r="E16" s="101">
        <f>IF(SER_hh_fec!E16=0,0,1000000/0.086*SER_hh_fec!E16/SER_hh_num!E16)</f>
        <v>26646.268663785184</v>
      </c>
      <c r="F16" s="101">
        <f>IF(SER_hh_fec!F16=0,0,1000000/0.086*SER_hh_fec!F16/SER_hh_num!F16)</f>
        <v>26329.397447854455</v>
      </c>
      <c r="G16" s="101">
        <f>IF(SER_hh_fec!G16=0,0,1000000/0.086*SER_hh_fec!G16/SER_hh_num!G16)</f>
        <v>25985.423447016932</v>
      </c>
      <c r="H16" s="101">
        <f>IF(SER_hh_fec!H16=0,0,1000000/0.086*SER_hh_fec!H16/SER_hh_num!H16)</f>
        <v>25629.231966415737</v>
      </c>
      <c r="I16" s="101">
        <f>IF(SER_hh_fec!I16=0,0,1000000/0.086*SER_hh_fec!I16/SER_hh_num!I16)</f>
        <v>25314.155324688239</v>
      </c>
      <c r="J16" s="101">
        <f>IF(SER_hh_fec!J16=0,0,1000000/0.086*SER_hh_fec!J16/SER_hh_num!J16)</f>
        <v>24985.690705278914</v>
      </c>
      <c r="K16" s="101">
        <f>IF(SER_hh_fec!K16=0,0,1000000/0.086*SER_hh_fec!K16/SER_hh_num!K16)</f>
        <v>24286.373303692231</v>
      </c>
      <c r="L16" s="101">
        <f>IF(SER_hh_fec!L16=0,0,1000000/0.086*SER_hh_fec!L16/SER_hh_num!L16)</f>
        <v>23899.064026122454</v>
      </c>
      <c r="M16" s="101">
        <f>IF(SER_hh_fec!M16=0,0,1000000/0.086*SER_hh_fec!M16/SER_hh_num!M16)</f>
        <v>23483.678757114962</v>
      </c>
      <c r="N16" s="101">
        <f>IF(SER_hh_fec!N16=0,0,1000000/0.086*SER_hh_fec!N16/SER_hh_num!N16)</f>
        <v>23118.413995358154</v>
      </c>
      <c r="O16" s="101">
        <f>IF(SER_hh_fec!O16=0,0,1000000/0.086*SER_hh_fec!O16/SER_hh_num!O16)</f>
        <v>22567.157758693349</v>
      </c>
      <c r="P16" s="101">
        <f>IF(SER_hh_fec!P16=0,0,1000000/0.086*SER_hh_fec!P16/SER_hh_num!P16)</f>
        <v>21803.997637697481</v>
      </c>
      <c r="Q16" s="101">
        <f>IF(SER_hh_fec!Q16=0,0,1000000/0.086*SER_hh_fec!Q16/SER_hh_num!Q16)</f>
        <v>20839.245404596513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28205.43402942528</v>
      </c>
      <c r="C18" s="103">
        <f>IF(SER_hh_fec!C18=0,0,1000000/0.086*SER_hh_fec!C18/SER_hh_num!C18)</f>
        <v>27556.116334742441</v>
      </c>
      <c r="D18" s="103">
        <f>IF(SER_hh_fec!D18=0,0,1000000/0.086*SER_hh_fec!D18/SER_hh_num!D18)</f>
        <v>27019.901178600936</v>
      </c>
      <c r="E18" s="103">
        <f>IF(SER_hh_fec!E18=0,0,1000000/0.086*SER_hh_fec!E18/SER_hh_num!E18)</f>
        <v>26646.268663785184</v>
      </c>
      <c r="F18" s="103">
        <f>IF(SER_hh_fec!F18=0,0,1000000/0.086*SER_hh_fec!F18/SER_hh_num!F18)</f>
        <v>26329.397447854455</v>
      </c>
      <c r="G18" s="103">
        <f>IF(SER_hh_fec!G18=0,0,1000000/0.086*SER_hh_fec!G18/SER_hh_num!G18)</f>
        <v>25985.423447016932</v>
      </c>
      <c r="H18" s="103">
        <f>IF(SER_hh_fec!H18=0,0,1000000/0.086*SER_hh_fec!H18/SER_hh_num!H18)</f>
        <v>25629.231966415737</v>
      </c>
      <c r="I18" s="103">
        <f>IF(SER_hh_fec!I18=0,0,1000000/0.086*SER_hh_fec!I18/SER_hh_num!I18)</f>
        <v>25314.155324688239</v>
      </c>
      <c r="J18" s="103">
        <f>IF(SER_hh_fec!J18=0,0,1000000/0.086*SER_hh_fec!J18/SER_hh_num!J18)</f>
        <v>24985.690705278914</v>
      </c>
      <c r="K18" s="103">
        <f>IF(SER_hh_fec!K18=0,0,1000000/0.086*SER_hh_fec!K18/SER_hh_num!K18)</f>
        <v>24286.373303692231</v>
      </c>
      <c r="L18" s="103">
        <f>IF(SER_hh_fec!L18=0,0,1000000/0.086*SER_hh_fec!L18/SER_hh_num!L18)</f>
        <v>23899.064026122454</v>
      </c>
      <c r="M18" s="103">
        <f>IF(SER_hh_fec!M18=0,0,1000000/0.086*SER_hh_fec!M18/SER_hh_num!M18)</f>
        <v>23483.678757114962</v>
      </c>
      <c r="N18" s="103">
        <f>IF(SER_hh_fec!N18=0,0,1000000/0.086*SER_hh_fec!N18/SER_hh_num!N18)</f>
        <v>23118.413995358154</v>
      </c>
      <c r="O18" s="103">
        <f>IF(SER_hh_fec!O18=0,0,1000000/0.086*SER_hh_fec!O18/SER_hh_num!O18)</f>
        <v>22567.157758693349</v>
      </c>
      <c r="P18" s="103">
        <f>IF(SER_hh_fec!P18=0,0,1000000/0.086*SER_hh_fec!P18/SER_hh_num!P18)</f>
        <v>21803.997637697481</v>
      </c>
      <c r="Q18" s="103">
        <f>IF(SER_hh_fec!Q18=0,0,1000000/0.086*SER_hh_fec!Q18/SER_hh_num!Q18)</f>
        <v>20839.245404596513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15030.869858228514</v>
      </c>
      <c r="C19" s="101">
        <f>IF(SER_hh_fec!C19=0,0,1000000/0.086*SER_hh_fec!C19/SER_hh_num!C19)</f>
        <v>14825.887106101794</v>
      </c>
      <c r="D19" s="101">
        <f>IF(SER_hh_fec!D19=0,0,1000000/0.086*SER_hh_fec!D19/SER_hh_num!D19)</f>
        <v>14819.384214535343</v>
      </c>
      <c r="E19" s="101">
        <f>IF(SER_hh_fec!E19=0,0,1000000/0.086*SER_hh_fec!E19/SER_hh_num!E19)</f>
        <v>14781.074718160433</v>
      </c>
      <c r="F19" s="101">
        <f>IF(SER_hh_fec!F19=0,0,1000000/0.086*SER_hh_fec!F19/SER_hh_num!F19)</f>
        <v>14750.809513479275</v>
      </c>
      <c r="G19" s="101">
        <f>IF(SER_hh_fec!G19=0,0,1000000/0.086*SER_hh_fec!G19/SER_hh_num!G19)</f>
        <v>14760.03699000467</v>
      </c>
      <c r="H19" s="101">
        <f>IF(SER_hh_fec!H19=0,0,1000000/0.086*SER_hh_fec!H19/SER_hh_num!H19)</f>
        <v>14924.019431588355</v>
      </c>
      <c r="I19" s="101">
        <f>IF(SER_hh_fec!I19=0,0,1000000/0.086*SER_hh_fec!I19/SER_hh_num!I19)</f>
        <v>14709.844974974221</v>
      </c>
      <c r="J19" s="101">
        <f>IF(SER_hh_fec!J19=0,0,1000000/0.086*SER_hh_fec!J19/SER_hh_num!J19)</f>
        <v>14677.037339063694</v>
      </c>
      <c r="K19" s="101">
        <f>IF(SER_hh_fec!K19=0,0,1000000/0.086*SER_hh_fec!K19/SER_hh_num!K19)</f>
        <v>14399.641878157876</v>
      </c>
      <c r="L19" s="101">
        <f>IF(SER_hh_fec!L19=0,0,1000000/0.086*SER_hh_fec!L19/SER_hh_num!L19)</f>
        <v>14688.78251237426</v>
      </c>
      <c r="M19" s="101">
        <f>IF(SER_hh_fec!M19=0,0,1000000/0.086*SER_hh_fec!M19/SER_hh_num!M19)</f>
        <v>14676.731875725829</v>
      </c>
      <c r="N19" s="101">
        <f>IF(SER_hh_fec!N19=0,0,1000000/0.086*SER_hh_fec!N19/SER_hh_num!N19)</f>
        <v>12218.899088280759</v>
      </c>
      <c r="O19" s="101">
        <f>IF(SER_hh_fec!O19=0,0,1000000/0.086*SER_hh_fec!O19/SER_hh_num!O19)</f>
        <v>12369.026693447891</v>
      </c>
      <c r="P19" s="101">
        <f>IF(SER_hh_fec!P19=0,0,1000000/0.086*SER_hh_fec!P19/SER_hh_num!P19)</f>
        <v>12369.717886649474</v>
      </c>
      <c r="Q19" s="101">
        <f>IF(SER_hh_fec!Q19=0,0,1000000/0.086*SER_hh_fec!Q19/SER_hh_num!Q19)</f>
        <v>12388.168506563814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18553.513561175467</v>
      </c>
      <c r="C21" s="100">
        <f>IF(SER_hh_fec!C21=0,0,1000000/0.086*SER_hh_fec!C21/SER_hh_num!C21)</f>
        <v>18315.517896214431</v>
      </c>
      <c r="D21" s="100">
        <f>IF(SER_hh_fec!D21=0,0,1000000/0.086*SER_hh_fec!D21/SER_hh_num!D21)</f>
        <v>18322.984781173182</v>
      </c>
      <c r="E21" s="100">
        <f>IF(SER_hh_fec!E21=0,0,1000000/0.086*SER_hh_fec!E21/SER_hh_num!E21)</f>
        <v>18363.545526765018</v>
      </c>
      <c r="F21" s="100">
        <f>IF(SER_hh_fec!F21=0,0,1000000/0.086*SER_hh_fec!F21/SER_hh_num!F21)</f>
        <v>18362.525614741811</v>
      </c>
      <c r="G21" s="100">
        <f>IF(SER_hh_fec!G21=0,0,1000000/0.086*SER_hh_fec!G21/SER_hh_num!G21)</f>
        <v>15548.219860277577</v>
      </c>
      <c r="H21" s="100">
        <f>IF(SER_hh_fec!H21=0,0,1000000/0.086*SER_hh_fec!H21/SER_hh_num!H21)</f>
        <v>21407.467830702506</v>
      </c>
      <c r="I21" s="100">
        <f>IF(SER_hh_fec!I21=0,0,1000000/0.086*SER_hh_fec!I21/SER_hh_num!I21)</f>
        <v>18470.153545896323</v>
      </c>
      <c r="J21" s="100">
        <f>IF(SER_hh_fec!J21=0,0,1000000/0.086*SER_hh_fec!J21/SER_hh_num!J21)</f>
        <v>17891.65434791657</v>
      </c>
      <c r="K21" s="100">
        <f>IF(SER_hh_fec!K21=0,0,1000000/0.086*SER_hh_fec!K21/SER_hh_num!K21)</f>
        <v>17848.92826385986</v>
      </c>
      <c r="L21" s="100">
        <f>IF(SER_hh_fec!L21=0,0,1000000/0.086*SER_hh_fec!L21/SER_hh_num!L21)</f>
        <v>18422.186452117276</v>
      </c>
      <c r="M21" s="100">
        <f>IF(SER_hh_fec!M21=0,0,1000000/0.086*SER_hh_fec!M21/SER_hh_num!M21)</f>
        <v>18396.421388444</v>
      </c>
      <c r="N21" s="100">
        <f>IF(SER_hh_fec!N21=0,0,1000000/0.086*SER_hh_fec!N21/SER_hh_num!N21)</f>
        <v>15238.77257168349</v>
      </c>
      <c r="O21" s="100">
        <f>IF(SER_hh_fec!O21=0,0,1000000/0.086*SER_hh_fec!O21/SER_hh_num!O21)</f>
        <v>15476.585206575215</v>
      </c>
      <c r="P21" s="100">
        <f>IF(SER_hh_fec!P21=0,0,1000000/0.086*SER_hh_fec!P21/SER_hh_num!P21)</f>
        <v>15506.646165705377</v>
      </c>
      <c r="Q21" s="100">
        <f>IF(SER_hh_fec!Q21=0,0,1000000/0.086*SER_hh_fec!Q21/SER_hh_num!Q21)</f>
        <v>15557.142904272439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0</v>
      </c>
      <c r="C22" s="100">
        <f>IF(SER_hh_fec!C22=0,0,1000000/0.086*SER_hh_fec!C22/SER_hh_num!C22)</f>
        <v>0</v>
      </c>
      <c r="D22" s="100">
        <f>IF(SER_hh_fec!D22=0,0,1000000/0.086*SER_hh_fec!D22/SER_hh_num!D22)</f>
        <v>0</v>
      </c>
      <c r="E22" s="100">
        <f>IF(SER_hh_fec!E22=0,0,1000000/0.086*SER_hh_fec!E22/SER_hh_num!E22)</f>
        <v>0</v>
      </c>
      <c r="F22" s="100">
        <f>IF(SER_hh_fec!F22=0,0,1000000/0.086*SER_hh_fec!F22/SER_hh_num!F22)</f>
        <v>0</v>
      </c>
      <c r="G22" s="100">
        <f>IF(SER_hh_fec!G22=0,0,1000000/0.086*SER_hh_fec!G22/SER_hh_num!G22)</f>
        <v>0</v>
      </c>
      <c r="H22" s="100">
        <f>IF(SER_hh_fec!H22=0,0,1000000/0.086*SER_hh_fec!H22/SER_hh_num!H22)</f>
        <v>0</v>
      </c>
      <c r="I22" s="100">
        <f>IF(SER_hh_fec!I22=0,0,1000000/0.086*SER_hh_fec!I22/SER_hh_num!I22)</f>
        <v>0</v>
      </c>
      <c r="J22" s="100">
        <f>IF(SER_hh_fec!J22=0,0,1000000/0.086*SER_hh_fec!J22/SER_hh_num!J22)</f>
        <v>0</v>
      </c>
      <c r="K22" s="100">
        <f>IF(SER_hh_fec!K22=0,0,1000000/0.086*SER_hh_fec!K22/SER_hh_num!K22)</f>
        <v>0</v>
      </c>
      <c r="L22" s="100">
        <f>IF(SER_hh_fec!L22=0,0,1000000/0.086*SER_hh_fec!L22/SER_hh_num!L22)</f>
        <v>0</v>
      </c>
      <c r="M22" s="100">
        <f>IF(SER_hh_fec!M22=0,0,1000000/0.086*SER_hh_fec!M22/SER_hh_num!M22)</f>
        <v>0</v>
      </c>
      <c r="N22" s="100">
        <f>IF(SER_hh_fec!N22=0,0,1000000/0.086*SER_hh_fec!N22/SER_hh_num!N22)</f>
        <v>0</v>
      </c>
      <c r="O22" s="100">
        <f>IF(SER_hh_fec!O22=0,0,1000000/0.086*SER_hh_fec!O22/SER_hh_num!O22)</f>
        <v>0</v>
      </c>
      <c r="P22" s="100">
        <f>IF(SER_hh_fec!P22=0,0,1000000/0.086*SER_hh_fec!P22/SER_hh_num!P22)</f>
        <v>0</v>
      </c>
      <c r="Q22" s="100">
        <f>IF(SER_hh_fec!Q22=0,0,1000000/0.086*SER_hh_fec!Q22/SER_hh_num!Q22)</f>
        <v>0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0</v>
      </c>
      <c r="C23" s="100">
        <f>IF(SER_hh_fec!C23=0,0,1000000/0.086*SER_hh_fec!C23/SER_hh_num!C23)</f>
        <v>0</v>
      </c>
      <c r="D23" s="100">
        <f>IF(SER_hh_fec!D23=0,0,1000000/0.086*SER_hh_fec!D23/SER_hh_num!D23)</f>
        <v>0</v>
      </c>
      <c r="E23" s="100">
        <f>IF(SER_hh_fec!E23=0,0,1000000/0.086*SER_hh_fec!E23/SER_hh_num!E23)</f>
        <v>0</v>
      </c>
      <c r="F23" s="100">
        <f>IF(SER_hh_fec!F23=0,0,1000000/0.086*SER_hh_fec!F23/SER_hh_num!F23)</f>
        <v>0</v>
      </c>
      <c r="G23" s="100">
        <f>IF(SER_hh_fec!G23=0,0,1000000/0.086*SER_hh_fec!G23/SER_hh_num!G23)</f>
        <v>0</v>
      </c>
      <c r="H23" s="100">
        <f>IF(SER_hh_fec!H23=0,0,1000000/0.086*SER_hh_fec!H23/SER_hh_num!H23)</f>
        <v>0</v>
      </c>
      <c r="I23" s="100">
        <f>IF(SER_hh_fec!I23=0,0,1000000/0.086*SER_hh_fec!I23/SER_hh_num!I23)</f>
        <v>0</v>
      </c>
      <c r="J23" s="100">
        <f>IF(SER_hh_fec!J23=0,0,1000000/0.086*SER_hh_fec!J23/SER_hh_num!J23)</f>
        <v>0</v>
      </c>
      <c r="K23" s="100">
        <f>IF(SER_hh_fec!K23=0,0,1000000/0.086*SER_hh_fec!K23/SER_hh_num!K23)</f>
        <v>0</v>
      </c>
      <c r="L23" s="100">
        <f>IF(SER_hh_fec!L23=0,0,1000000/0.086*SER_hh_fec!L23/SER_hh_num!L23)</f>
        <v>0</v>
      </c>
      <c r="M23" s="100">
        <f>IF(SER_hh_fec!M23=0,0,1000000/0.086*SER_hh_fec!M23/SER_hh_num!M23)</f>
        <v>0</v>
      </c>
      <c r="N23" s="100">
        <f>IF(SER_hh_fec!N23=0,0,1000000/0.086*SER_hh_fec!N23/SER_hh_num!N23)</f>
        <v>0</v>
      </c>
      <c r="O23" s="100">
        <f>IF(SER_hh_fec!O23=0,0,1000000/0.086*SER_hh_fec!O23/SER_hh_num!O23)</f>
        <v>0</v>
      </c>
      <c r="P23" s="100">
        <f>IF(SER_hh_fec!P23=0,0,1000000/0.086*SER_hh_fec!P23/SER_hh_num!P23)</f>
        <v>0</v>
      </c>
      <c r="Q23" s="100">
        <f>IF(SER_hh_fec!Q23=0,0,1000000/0.086*SER_hh_fec!Q23/SER_hh_num!Q23)</f>
        <v>0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0</v>
      </c>
      <c r="C25" s="100">
        <f>IF(SER_hh_fec!C25=0,0,1000000/0.086*SER_hh_fec!C25/SER_hh_num!C25)</f>
        <v>0</v>
      </c>
      <c r="D25" s="100">
        <f>IF(SER_hh_fec!D25=0,0,1000000/0.086*SER_hh_fec!D25/SER_hh_num!D25)</f>
        <v>0</v>
      </c>
      <c r="E25" s="100">
        <f>IF(SER_hh_fec!E25=0,0,1000000/0.086*SER_hh_fec!E25/SER_hh_num!E25)</f>
        <v>0</v>
      </c>
      <c r="F25" s="100">
        <f>IF(SER_hh_fec!F25=0,0,1000000/0.086*SER_hh_fec!F25/SER_hh_num!F25)</f>
        <v>0</v>
      </c>
      <c r="G25" s="100">
        <f>IF(SER_hh_fec!G25=0,0,1000000/0.086*SER_hh_fec!G25/SER_hh_num!G25)</f>
        <v>0</v>
      </c>
      <c r="H25" s="100">
        <f>IF(SER_hh_fec!H25=0,0,1000000/0.086*SER_hh_fec!H25/SER_hh_num!H25)</f>
        <v>0</v>
      </c>
      <c r="I25" s="100">
        <f>IF(SER_hh_fec!I25=0,0,1000000/0.086*SER_hh_fec!I25/SER_hh_num!I25)</f>
        <v>0</v>
      </c>
      <c r="J25" s="100">
        <f>IF(SER_hh_fec!J25=0,0,1000000/0.086*SER_hh_fec!J25/SER_hh_num!J25)</f>
        <v>0</v>
      </c>
      <c r="K25" s="100">
        <f>IF(SER_hh_fec!K25=0,0,1000000/0.086*SER_hh_fec!K25/SER_hh_num!K25)</f>
        <v>0</v>
      </c>
      <c r="L25" s="100">
        <f>IF(SER_hh_fec!L25=0,0,1000000/0.086*SER_hh_fec!L25/SER_hh_num!L25)</f>
        <v>0</v>
      </c>
      <c r="M25" s="100">
        <f>IF(SER_hh_fec!M25=0,0,1000000/0.086*SER_hh_fec!M25/SER_hh_num!M25)</f>
        <v>11146.466582461735</v>
      </c>
      <c r="N25" s="100">
        <f>IF(SER_hh_fec!N25=0,0,1000000/0.086*SER_hh_fec!N25/SER_hh_num!N25)</f>
        <v>11346.772502127838</v>
      </c>
      <c r="O25" s="100">
        <f>IF(SER_hh_fec!O25=0,0,1000000/0.086*SER_hh_fec!O25/SER_hh_num!O25)</f>
        <v>11532.089278681924</v>
      </c>
      <c r="P25" s="100">
        <f>IF(SER_hh_fec!P25=0,0,1000000/0.086*SER_hh_fec!P25/SER_hh_num!P25)</f>
        <v>11567.567103185247</v>
      </c>
      <c r="Q25" s="100">
        <f>IF(SER_hh_fec!Q25=0,0,1000000/0.086*SER_hh_fec!Q25/SER_hh_num!Q25)</f>
        <v>11621.174415017233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14520.976296551107</v>
      </c>
      <c r="C26" s="22">
        <f>IF(SER_hh_fec!C26=0,0,1000000/0.086*SER_hh_fec!C26/SER_hh_num!C26)</f>
        <v>14334.627592599358</v>
      </c>
      <c r="D26" s="22">
        <f>IF(SER_hh_fec!D26=0,0,1000000/0.086*SER_hh_fec!D26/SER_hh_num!D26)</f>
        <v>14340.504957644316</v>
      </c>
      <c r="E26" s="22">
        <f>IF(SER_hh_fec!E26=0,0,1000000/0.086*SER_hh_fec!E26/SER_hh_num!E26)</f>
        <v>14372.275097947751</v>
      </c>
      <c r="F26" s="22">
        <f>IF(SER_hh_fec!F26=0,0,1000000/0.086*SER_hh_fec!F26/SER_hh_num!F26)</f>
        <v>14371.539304361555</v>
      </c>
      <c r="G26" s="22">
        <f>IF(SER_hh_fec!G26=0,0,1000000/0.086*SER_hh_fec!G26/SER_hh_num!G26)</f>
        <v>14643.215761361518</v>
      </c>
      <c r="H26" s="22">
        <f>IF(SER_hh_fec!H26=0,0,1000000/0.086*SER_hh_fec!H26/SER_hh_num!H26)</f>
        <v>13742.327890988787</v>
      </c>
      <c r="I26" s="22">
        <f>IF(SER_hh_fec!I26=0,0,1000000/0.086*SER_hh_fec!I26/SER_hh_num!I26)</f>
        <v>13880.943484866875</v>
      </c>
      <c r="J26" s="22">
        <f>IF(SER_hh_fec!J26=0,0,1000000/0.086*SER_hh_fec!J26/SER_hh_num!J26)</f>
        <v>14002.265649635474</v>
      </c>
      <c r="K26" s="22">
        <f>IF(SER_hh_fec!K26=0,0,1000000/0.086*SER_hh_fec!K26/SER_hh_num!K26)</f>
        <v>13968.802476565248</v>
      </c>
      <c r="L26" s="22">
        <f>IF(SER_hh_fec!L26=0,0,1000000/0.086*SER_hh_fec!L26/SER_hh_num!L26)</f>
        <v>14417.916615619746</v>
      </c>
      <c r="M26" s="22">
        <f>IF(SER_hh_fec!M26=0,0,1000000/0.086*SER_hh_fec!M26/SER_hh_num!M26)</f>
        <v>14445.980017440017</v>
      </c>
      <c r="N26" s="22">
        <f>IF(SER_hh_fec!N26=0,0,1000000/0.086*SER_hh_fec!N26/SER_hh_num!N26)</f>
        <v>12056.732026481748</v>
      </c>
      <c r="O26" s="22">
        <f>IF(SER_hh_fec!O26=0,0,1000000/0.086*SER_hh_fec!O26/SER_hh_num!O26)</f>
        <v>12249.917297804799</v>
      </c>
      <c r="P26" s="22">
        <f>IF(SER_hh_fec!P26=0,0,1000000/0.086*SER_hh_fec!P26/SER_hh_num!P26)</f>
        <v>12278.517901097432</v>
      </c>
      <c r="Q26" s="22">
        <f>IF(SER_hh_fec!Q26=0,0,1000000/0.086*SER_hh_fec!Q26/SER_hh_num!Q26)</f>
        <v>12324.118102716386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12186.799979125857</v>
      </c>
      <c r="C29" s="101">
        <f>IF(SER_hh_fec!C29=0,0,1000000/0.086*SER_hh_fec!C29/SER_hh_num!C29)</f>
        <v>12161.598198479956</v>
      </c>
      <c r="D29" s="101">
        <f>IF(SER_hh_fec!D29=0,0,1000000/0.086*SER_hh_fec!D29/SER_hh_num!D29)</f>
        <v>12339.48349912507</v>
      </c>
      <c r="E29" s="101">
        <f>IF(SER_hh_fec!E29=0,0,1000000/0.086*SER_hh_fec!E29/SER_hh_num!E29)</f>
        <v>12531.247124023281</v>
      </c>
      <c r="F29" s="101">
        <f>IF(SER_hh_fec!F29=0,0,1000000/0.086*SER_hh_fec!F29/SER_hh_num!F29)</f>
        <v>12576.1718459451</v>
      </c>
      <c r="G29" s="101">
        <f>IF(SER_hh_fec!G29=0,0,1000000/0.086*SER_hh_fec!G29/SER_hh_num!G29)</f>
        <v>12646.926847840396</v>
      </c>
      <c r="H29" s="101">
        <f>IF(SER_hh_fec!H29=0,0,1000000/0.086*SER_hh_fec!H29/SER_hh_num!H29)</f>
        <v>12576.242834222825</v>
      </c>
      <c r="I29" s="101">
        <f>IF(SER_hh_fec!I29=0,0,1000000/0.086*SER_hh_fec!I29/SER_hh_num!I29)</f>
        <v>12649.868894034635</v>
      </c>
      <c r="J29" s="101">
        <f>IF(SER_hh_fec!J29=0,0,1000000/0.086*SER_hh_fec!J29/SER_hh_num!J29)</f>
        <v>12758.733386149703</v>
      </c>
      <c r="K29" s="101">
        <f>IF(SER_hh_fec!K29=0,0,1000000/0.086*SER_hh_fec!K29/SER_hh_num!K29)</f>
        <v>12719.31189046058</v>
      </c>
      <c r="L29" s="101">
        <f>IF(SER_hh_fec!L29=0,0,1000000/0.086*SER_hh_fec!L29/SER_hh_num!L29)</f>
        <v>12775.013884729264</v>
      </c>
      <c r="M29" s="101">
        <f>IF(SER_hh_fec!M29=0,0,1000000/0.086*SER_hh_fec!M29/SER_hh_num!M29)</f>
        <v>12802.925148901904</v>
      </c>
      <c r="N29" s="101">
        <f>IF(SER_hh_fec!N29=0,0,1000000/0.086*SER_hh_fec!N29/SER_hh_num!N29)</f>
        <v>12790.011337512806</v>
      </c>
      <c r="O29" s="101">
        <f>IF(SER_hh_fec!O29=0,0,1000000/0.086*SER_hh_fec!O29/SER_hh_num!O29)</f>
        <v>12951.565422381093</v>
      </c>
      <c r="P29" s="101">
        <f>IF(SER_hh_fec!P29=0,0,1000000/0.086*SER_hh_fec!P29/SER_hh_num!P29)</f>
        <v>12851.064210631677</v>
      </c>
      <c r="Q29" s="101">
        <f>IF(SER_hh_fec!Q29=0,0,1000000/0.086*SER_hh_fec!Q29/SER_hh_num!Q29)</f>
        <v>12732.943584158924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16721.484242219089</v>
      </c>
      <c r="C30" s="100">
        <f>IF(SER_hh_fec!C30=0,0,1000000/0.086*SER_hh_fec!C30/SER_hh_num!C30)</f>
        <v>16255.316408616563</v>
      </c>
      <c r="D30" s="100">
        <f>IF(SER_hh_fec!D30=0,0,1000000/0.086*SER_hh_fec!D30/SER_hh_num!D30)</f>
        <v>17507.462874888552</v>
      </c>
      <c r="E30" s="100">
        <f>IF(SER_hh_fec!E30=0,0,1000000/0.086*SER_hh_fec!E30/SER_hh_num!E30)</f>
        <v>16831.678302317083</v>
      </c>
      <c r="F30" s="100">
        <f>IF(SER_hh_fec!F30=0,0,1000000/0.086*SER_hh_fec!F30/SER_hh_num!F30)</f>
        <v>15801.243889403775</v>
      </c>
      <c r="G30" s="100">
        <f>IF(SER_hh_fec!G30=0,0,1000000/0.086*SER_hh_fec!G30/SER_hh_num!G30)</f>
        <v>17221.307962461848</v>
      </c>
      <c r="H30" s="100">
        <f>IF(SER_hh_fec!H30=0,0,1000000/0.086*SER_hh_fec!H30/SER_hh_num!H30)</f>
        <v>16857.522336673137</v>
      </c>
      <c r="I30" s="100">
        <f>IF(SER_hh_fec!I30=0,0,1000000/0.086*SER_hh_fec!I30/SER_hh_num!I30)</f>
        <v>16976.938293974006</v>
      </c>
      <c r="J30" s="100">
        <f>IF(SER_hh_fec!J30=0,0,1000000/0.086*SER_hh_fec!J30/SER_hh_num!J30)</f>
        <v>16411.718014942675</v>
      </c>
      <c r="K30" s="100">
        <f>IF(SER_hh_fec!K30=0,0,1000000/0.086*SER_hh_fec!K30/SER_hh_num!K30)</f>
        <v>16246.209420201396</v>
      </c>
      <c r="L30" s="100">
        <f>IF(SER_hh_fec!L30=0,0,1000000/0.086*SER_hh_fec!L30/SER_hh_num!L30)</f>
        <v>16399.400561298062</v>
      </c>
      <c r="M30" s="100">
        <f>IF(SER_hh_fec!M30=0,0,1000000/0.086*SER_hh_fec!M30/SER_hh_num!M30)</f>
        <v>16820.189596568871</v>
      </c>
      <c r="N30" s="100">
        <f>IF(SER_hh_fec!N30=0,0,1000000/0.086*SER_hh_fec!N30/SER_hh_num!N30)</f>
        <v>15549.548320696849</v>
      </c>
      <c r="O30" s="100">
        <f>IF(SER_hh_fec!O30=0,0,1000000/0.086*SER_hh_fec!O30/SER_hh_num!O30)</f>
        <v>16010.432178796786</v>
      </c>
      <c r="P30" s="100">
        <f>IF(SER_hh_fec!P30=0,0,1000000/0.086*SER_hh_fec!P30/SER_hh_num!P30)</f>
        <v>15815.52964147356</v>
      </c>
      <c r="Q30" s="100">
        <f>IF(SER_hh_fec!Q30=0,0,1000000/0.086*SER_hh_fec!Q30/SER_hh_num!Q30)</f>
        <v>15817.395041576463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0</v>
      </c>
      <c r="C31" s="100">
        <f>IF(SER_hh_fec!C31=0,0,1000000/0.086*SER_hh_fec!C31/SER_hh_num!C31)</f>
        <v>0</v>
      </c>
      <c r="D31" s="100">
        <f>IF(SER_hh_fec!D31=0,0,1000000/0.086*SER_hh_fec!D31/SER_hh_num!D31)</f>
        <v>0</v>
      </c>
      <c r="E31" s="100">
        <f>IF(SER_hh_fec!E31=0,0,1000000/0.086*SER_hh_fec!E31/SER_hh_num!E31)</f>
        <v>0</v>
      </c>
      <c r="F31" s="100">
        <f>IF(SER_hh_fec!F31=0,0,1000000/0.086*SER_hh_fec!F31/SER_hh_num!F31)</f>
        <v>0</v>
      </c>
      <c r="G31" s="100">
        <f>IF(SER_hh_fec!G31=0,0,1000000/0.086*SER_hh_fec!G31/SER_hh_num!G31)</f>
        <v>0</v>
      </c>
      <c r="H31" s="100">
        <f>IF(SER_hh_fec!H31=0,0,1000000/0.086*SER_hh_fec!H31/SER_hh_num!H31)</f>
        <v>0</v>
      </c>
      <c r="I31" s="100">
        <f>IF(SER_hh_fec!I31=0,0,1000000/0.086*SER_hh_fec!I31/SER_hh_num!I31)</f>
        <v>0</v>
      </c>
      <c r="J31" s="100">
        <f>IF(SER_hh_fec!J31=0,0,1000000/0.086*SER_hh_fec!J31/SER_hh_num!J31)</f>
        <v>0</v>
      </c>
      <c r="K31" s="100">
        <f>IF(SER_hh_fec!K31=0,0,1000000/0.086*SER_hh_fec!K31/SER_hh_num!K31)</f>
        <v>0</v>
      </c>
      <c r="L31" s="100">
        <f>IF(SER_hh_fec!L31=0,0,1000000/0.086*SER_hh_fec!L31/SER_hh_num!L31)</f>
        <v>0</v>
      </c>
      <c r="M31" s="100">
        <f>IF(SER_hh_fec!M31=0,0,1000000/0.086*SER_hh_fec!M31/SER_hh_num!M31)</f>
        <v>0</v>
      </c>
      <c r="N31" s="100">
        <f>IF(SER_hh_fec!N31=0,0,1000000/0.086*SER_hh_fec!N31/SER_hh_num!N31)</f>
        <v>0</v>
      </c>
      <c r="O31" s="100">
        <f>IF(SER_hh_fec!O31=0,0,1000000/0.086*SER_hh_fec!O31/SER_hh_num!O31)</f>
        <v>0</v>
      </c>
      <c r="P31" s="100">
        <f>IF(SER_hh_fec!P31=0,0,1000000/0.086*SER_hh_fec!P31/SER_hh_num!P31)</f>
        <v>0</v>
      </c>
      <c r="Q31" s="100">
        <f>IF(SER_hh_fec!Q31=0,0,1000000/0.086*SER_hh_fec!Q31/SER_hh_num!Q31)</f>
        <v>0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11413.069476735574</v>
      </c>
      <c r="C33" s="18">
        <f>IF(SER_hh_fec!C33=0,0,1000000/0.086*SER_hh_fec!C33/SER_hh_num!C33)</f>
        <v>11497.696861828872</v>
      </c>
      <c r="D33" s="18">
        <f>IF(SER_hh_fec!D33=0,0,1000000/0.086*SER_hh_fec!D33/SER_hh_num!D33)</f>
        <v>11360.659549574037</v>
      </c>
      <c r="E33" s="18">
        <f>IF(SER_hh_fec!E33=0,0,1000000/0.086*SER_hh_fec!E33/SER_hh_num!E33)</f>
        <v>11722.358701443685</v>
      </c>
      <c r="F33" s="18">
        <f>IF(SER_hh_fec!F33=0,0,1000000/0.086*SER_hh_fec!F33/SER_hh_num!F33)</f>
        <v>11965.362417973076</v>
      </c>
      <c r="G33" s="18">
        <f>IF(SER_hh_fec!G33=0,0,1000000/0.086*SER_hh_fec!G33/SER_hh_num!G33)</f>
        <v>11746.753909229679</v>
      </c>
      <c r="H33" s="18">
        <f>IF(SER_hh_fec!H33=0,0,1000000/0.086*SER_hh_fec!H33/SER_hh_num!H33)</f>
        <v>11497.336436568417</v>
      </c>
      <c r="I33" s="18">
        <f>IF(SER_hh_fec!I33=0,0,1000000/0.086*SER_hh_fec!I33/SER_hh_num!I33)</f>
        <v>11574.315180763793</v>
      </c>
      <c r="J33" s="18">
        <f>IF(SER_hh_fec!J33=0,0,1000000/0.086*SER_hh_fec!J33/SER_hh_num!J33)</f>
        <v>11183.529183308605</v>
      </c>
      <c r="K33" s="18">
        <f>IF(SER_hh_fec!K33=0,0,1000000/0.086*SER_hh_fec!K33/SER_hh_num!K33)</f>
        <v>11068.505489558192</v>
      </c>
      <c r="L33" s="18">
        <f>IF(SER_hh_fec!L33=0,0,1000000/0.086*SER_hh_fec!L33/SER_hh_num!L33)</f>
        <v>11109.900078353043</v>
      </c>
      <c r="M33" s="18">
        <f>IF(SER_hh_fec!M33=0,0,1000000/0.086*SER_hh_fec!M33/SER_hh_num!M33)</f>
        <v>10652.780987182612</v>
      </c>
      <c r="N33" s="18">
        <f>IF(SER_hh_fec!N33=0,0,1000000/0.086*SER_hh_fec!N33/SER_hh_num!N33)</f>
        <v>11331.721602495822</v>
      </c>
      <c r="O33" s="18">
        <f>IF(SER_hh_fec!O33=0,0,1000000/0.086*SER_hh_fec!O33/SER_hh_num!O33)</f>
        <v>10611.050973907642</v>
      </c>
      <c r="P33" s="18">
        <f>IF(SER_hh_fec!P33=0,0,1000000/0.086*SER_hh_fec!P33/SER_hh_num!P33)</f>
        <v>10664.765991284341</v>
      </c>
      <c r="Q33" s="18">
        <f>IF(SER_hh_fec!Q33=0,0,1000000/0.086*SER_hh_fec!Q33/SER_hh_num!Q33)</f>
        <v>10575.923458937064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2018-07-16T15:43:58Z</dcterms:created>
  <dcterms:modified xsi:type="dcterms:W3CDTF">2018-07-16T15:43:58Z</dcterms:modified>
</cp:coreProperties>
</file>