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C14" i="32" l="1"/>
  <c r="B14" i="30"/>
  <c r="F14" i="30" l="1"/>
  <c r="J14" i="30"/>
  <c r="N14" i="30"/>
  <c r="F14" i="31"/>
  <c r="J14" i="31"/>
  <c r="N14" i="31"/>
  <c r="F14" i="32"/>
  <c r="J14" i="32"/>
  <c r="N14" i="32"/>
  <c r="F14" i="33"/>
  <c r="J14" i="33"/>
  <c r="N14" i="33"/>
  <c r="D10" i="33"/>
  <c r="L10" i="33"/>
  <c r="P10" i="33"/>
  <c r="F14" i="34"/>
  <c r="J14" i="34"/>
  <c r="N14" i="34"/>
  <c r="F14" i="35"/>
  <c r="J14" i="35"/>
  <c r="N14" i="35"/>
  <c r="E10" i="35"/>
  <c r="I10" i="35"/>
  <c r="M10" i="35"/>
  <c r="Q10" i="35"/>
  <c r="B14" i="33"/>
  <c r="C14" i="30"/>
  <c r="G14" i="30"/>
  <c r="K14" i="30"/>
  <c r="O14" i="30"/>
  <c r="G14" i="31"/>
  <c r="K14" i="31"/>
  <c r="O14" i="31"/>
  <c r="G14" i="32"/>
  <c r="K14" i="32"/>
  <c r="O14" i="32"/>
  <c r="G14" i="33"/>
  <c r="K14" i="33"/>
  <c r="O14" i="33"/>
  <c r="G14" i="34"/>
  <c r="K14" i="34"/>
  <c r="O14" i="34"/>
  <c r="G14" i="35"/>
  <c r="K14" i="35"/>
  <c r="O14" i="35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Q57" i="29" l="1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F36" i="29"/>
  <c r="J36" i="29"/>
  <c r="N36" i="29"/>
  <c r="H37" i="29"/>
  <c r="B55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G28" i="36" s="1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O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44" i="4"/>
  <c r="B12" i="4"/>
  <c r="B33" i="4"/>
  <c r="B34" i="4"/>
  <c r="B37" i="4"/>
  <c r="B13" i="4"/>
  <c r="B24" i="4"/>
  <c r="B16" i="4"/>
  <c r="B36" i="4"/>
  <c r="B26" i="4"/>
  <c r="B27" i="4"/>
  <c r="B4" i="4"/>
  <c r="B15" i="4"/>
  <c r="B23" i="4"/>
  <c r="B7" i="4"/>
  <c r="B21" i="4"/>
  <c r="B29" i="4"/>
  <c r="B35" i="4"/>
  <c r="B38" i="4"/>
  <c r="B11" i="4"/>
  <c r="B8" i="4"/>
  <c r="B10" i="4"/>
  <c r="B28" i="4"/>
  <c r="B30" i="4"/>
  <c r="B20" i="4"/>
  <c r="B43" i="4"/>
  <c r="B45" i="4"/>
  <c r="B9" i="4"/>
  <c r="B39" i="4"/>
  <c r="B17" i="4"/>
  <c r="B14" i="4"/>
  <c r="B42" i="4"/>
  <c r="B22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<sst xmlns="http://schemas.openxmlformats.org/spreadsheetml/2006/main" count="1166" uniqueCount="231">
  <si>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</si>
  <si>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</si>
  <si>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</si>
  <si>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</si>
  <si>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</si>
  <si>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</si>
  <si>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</si>
  <si>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</si>
  <si>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</si>
  <si>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</si>
  <si>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</si>
  <si>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</si>
  <si>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</si>
  <si>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</si>
  <si>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</si>
  <si>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</si>
  <si>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</si>
  <si>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</si>
  <si>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</si>
  <si>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</si>
  <si>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</si>
  <si>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</si>
  <si>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</si>
  <si>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</si>
  <si>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</si>
  <si>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</si>
  <si>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</si>
  <si>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</si>
  <si>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</si>
  <si>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</si>
  <si>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</si>
  <si>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</si>
  <si>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</si>
  <si>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</si>
  <si>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</si>
  <si>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</si>
  <si>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</si>
  <si>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</si>
  <si>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</si>
  <si>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</si>
  <si>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</si>
  <si>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</si>
  <si>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</si>
  <si>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</si>
  <si>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</si>
  <si>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</si>
  <si>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</si>
  <si>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</si>
  <si>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</si>
  <si>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</si>
  <si>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</si>
  <si>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</si>
  <si>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</si>
  <si>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</si>
  <si>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</si>
  <si>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</si>
  <si>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</si>
  <si>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</si>
  <si>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</si>
  <si>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</si>
  <si>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</si>
  <si>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</si>
  <si>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</si>
  <si>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</si>
  <si>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</si>
  <si>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</si>
  <si>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</si>
  <si>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</si>
  <si>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</si>
  <si>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</si>
  <si>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</si>
  <si>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</si>
  <si>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</si>
  <si>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</si>
  <si>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</si>
  <si>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</si>
  <si>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</si>
  <si>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</si>
  <si>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</si>
  <si>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</si>
  <si>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</si>
  <si>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</si>
  <si>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</si>
  <si>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</si>
  <si>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</si>
  <si>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</si>
  <si>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</si>
  <si>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</si>
  <si>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</si>
  <si>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</si>
  <si>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</si>
  <si>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</si>
  <si>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</si>
  <si>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</si>
  <si>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</si>
  <si>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</si>
  <si>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</si>
  <si>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</si>
  <si>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</si>
  <si>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</si>
  <si>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</si>
  <si>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</si>
  <si>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</si>
  <si>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</si>
  <si>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</si>
  <si>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</si>
  <si>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</si>
  <si>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</si>
  <si>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</si>
  <si>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</si>
  <si>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</si>
  <si>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</si>
  <si>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</si>
  <si>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</si>
  <si>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</si>
  <si>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</si>
  <si>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</si>
  <si>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</si>
  <si>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</si>
  <si>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</si>
  <si>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</si>
  <si>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</si>
  <si>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</si>
  <si>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</si>
  <si>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</si>
  <si>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</si>
  <si>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</si>
  <si>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</si>
  <si>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</si>
  <si>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</si>
  <si>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</si>
  <si>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</si>
  <si>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</si>
  <si>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</si>
  <si>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</si>
  <si>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</si>
  <si>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</si>
  <si>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</si>
  <si>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</si>
  <si>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</si>
  <si>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</si>
  <si>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</si>
  <si>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</si>
  <si>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</si>
  <si>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</si>
  <si>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</si>
  <si>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</si>
  <si>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</si>
  <si>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</si>
  <si>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</si>
  <si>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</si>
  <si>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</si>
  <si>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</si>
  <si>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</si>
  <si>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</si>
  <si>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</si>
  <si>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</si>
  <si>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</si>
  <si>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</si>
  <si>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</si>
  <si>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</si>
  <si>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</si>
  <si>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</si>
  <si>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</si>
  <si>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</si>
  <si>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</si>
  <si>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</si>
  <si>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</si>
  <si>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</si>
  <si>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</si>
  <si>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</si>
  <si>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</si>
  <si>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</si>
  <si>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</si>
  <si>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</si>
  <si>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</si>
  <si>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</si>
  <si>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</si>
  <si>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</si>
  <si>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</si>
  <si>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</si>
  <si>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</si>
  <si>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</si>
  <si>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</si>
  <si>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</si>
  <si>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</si>
  <si>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</si>
  <si>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</si>
  <si>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</si>
  <si>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</si>
  <si>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</si>
  <si>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</si>
  <si>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</si>
  <si>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</si>
  <si>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</si>
  <si>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NL</t>
  </si>
  <si>
    <t>Netherlands</t>
  </si>
  <si>
    <t>NL - Services sector summary</t>
  </si>
  <si>
    <t>NL - Number of buildings</t>
  </si>
  <si>
    <t>NL - Final energy consumption</t>
  </si>
  <si>
    <t>NL - Thermal energy service</t>
  </si>
  <si>
    <t>NL - System efficiency indicators of total stock</t>
  </si>
  <si>
    <t>NL - CO2 emissions</t>
  </si>
  <si>
    <t>NL - Final energy consumption per building</t>
  </si>
  <si>
    <t>NL - Thermal energy service per building</t>
  </si>
  <si>
    <t>NL - CO2 emissions per building</t>
  </si>
  <si>
    <t>NL - Final energy consumption per useful surface area</t>
  </si>
  <si>
    <t>NL - Thermal energy service per useful surface area</t>
  </si>
  <si>
    <t>NL - CO2 emissions per useful surface area</t>
  </si>
  <si>
    <t>NL - Number of new and renovated buildings</t>
  </si>
  <si>
    <t>NL - Final energy consumption in new and renovated buildings</t>
  </si>
  <si>
    <t>NL - Thermal energy service in new and renovated buildings</t>
  </si>
  <si>
    <t>NL - System efficiency indicators in new and renovated buildings</t>
  </si>
  <si>
    <t>NL - CO2 emissions in new and renovated buildings</t>
  </si>
  <si>
    <t>NL - Final energy consumption in new and renovated buildings (per building)</t>
  </si>
  <si>
    <t>NL - Thermal energy service in new and renovated buildings (per building)</t>
  </si>
  <si>
    <t>NL - CO2 emissions in new and renovated buildings (per building)</t>
  </si>
  <si>
    <t>NL - Final energy consumption in new and renovated buildings (per surface area)</t>
  </si>
  <si>
    <t>NL - Thermal energy service in new and renovated buildings (per surface area)</t>
  </si>
  <si>
    <t>NL - CO2 emissions in new and renovated buildings (per surface area)</t>
  </si>
  <si>
    <t>NL - Specific electric uses in services</t>
  </si>
  <si>
    <t>NL - Ventilation and others</t>
  </si>
  <si>
    <t>NL - Street lighting</t>
  </si>
  <si>
    <t>NL - Building lighting</t>
  </si>
  <si>
    <t>NL - Commercial refrigeration</t>
  </si>
  <si>
    <t>NL - Miscellaneous building technologies</t>
  </si>
  <si>
    <t>NL - ICT and multimedia</t>
  </si>
  <si>
    <t>NL - Agriculture</t>
  </si>
  <si>
    <t>NL - Agriculture - final energy consumption</t>
  </si>
  <si>
    <t>NL - Agriculture - useful energy demand</t>
  </si>
  <si>
    <t>NL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</si>
</sst>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43297.739212962966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38853.042388159229</v>
      </c>
      <c r="C3" s="106">
        <f>IF(SER_hh_tes!C3=0,0,1000000/0.086*SER_hh_tes!C3/SER_hh_num!C3)</f>
        <v>41477.520630169929</v>
      </c>
      <c r="D3" s="106">
        <f>IF(SER_hh_tes!D3=0,0,1000000/0.086*SER_hh_tes!D3/SER_hh_num!D3)</f>
        <v>41046.963052638894</v>
      </c>
      <c r="E3" s="106">
        <f>IF(SER_hh_tes!E3=0,0,1000000/0.086*SER_hh_tes!E3/SER_hh_num!E3)</f>
        <v>43666.961040269838</v>
      </c>
      <c r="F3" s="106">
        <f>IF(SER_hh_tes!F3=0,0,1000000/0.086*SER_hh_tes!F3/SER_hh_num!F3)</f>
        <v>48358.516550175918</v>
      </c>
      <c r="G3" s="106">
        <f>IF(SER_hh_tes!G3=0,0,1000000/0.086*SER_hh_tes!G3/SER_hh_num!G3)</f>
        <v>44782.879268903802</v>
      </c>
      <c r="H3" s="106">
        <f>IF(SER_hh_tes!H3=0,0,1000000/0.086*SER_hh_tes!H3/SER_hh_num!H3)</f>
        <v>45080.681187995884</v>
      </c>
      <c r="I3" s="106">
        <f>IF(SER_hh_tes!I3=0,0,1000000/0.086*SER_hh_tes!I3/SER_hh_num!I3)</f>
        <v>41844.528208778611</v>
      </c>
      <c r="J3" s="106">
        <f>IF(SER_hh_tes!J3=0,0,1000000/0.086*SER_hh_tes!J3/SER_hh_num!J3)</f>
        <v>43898.306834899726</v>
      </c>
      <c r="K3" s="106">
        <f>IF(SER_hh_tes!K3=0,0,1000000/0.086*SER_hh_tes!K3/SER_hh_num!K3)</f>
        <v>46342.881883540154</v>
      </c>
      <c r="L3" s="106">
        <f>IF(SER_hh_tes!L3=0,0,1000000/0.086*SER_hh_tes!L3/SER_hh_num!L3)</f>
        <v>50965.071803852756</v>
      </c>
      <c r="M3" s="106">
        <f>IF(SER_hh_tes!M3=0,0,1000000/0.086*SER_hh_tes!M3/SER_hh_num!M3)</f>
        <v>43376.243801656412</v>
      </c>
      <c r="N3" s="106">
        <f>IF(SER_hh_tes!N3=0,0,1000000/0.086*SER_hh_tes!N3/SER_hh_num!N3)</f>
        <v>45872.528112939974</v>
      </c>
      <c r="O3" s="106">
        <f>IF(SER_hh_tes!O3=0,0,1000000/0.086*SER_hh_tes!O3/SER_hh_num!O3)</f>
        <v>47017.600011349808</v>
      </c>
      <c r="P3" s="106">
        <f>IF(SER_hh_tes!P3=0,0,1000000/0.086*SER_hh_tes!P3/SER_hh_num!P3)</f>
        <v>39916.738034951137</v>
      </c>
      <c r="Q3" s="106">
        <f>IF(SER_hh_tes!Q3=0,0,1000000/0.086*SER_hh_tes!Q3/SER_hh_num!Q3)</f>
        <v>41636.474732703799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25906.263125473459</v>
      </c>
      <c r="C4" s="101">
        <f>IF(SER_hh_tes!C4=0,0,1000000/0.086*SER_hh_tes!C4/SER_hh_num!C4)</f>
        <v>28414.255755852708</v>
      </c>
      <c r="D4" s="101">
        <f>IF(SER_hh_tes!D4=0,0,1000000/0.086*SER_hh_tes!D4/SER_hh_num!D4)</f>
        <v>27813.705852275201</v>
      </c>
      <c r="E4" s="101">
        <f>IF(SER_hh_tes!E4=0,0,1000000/0.086*SER_hh_tes!E4/SER_hh_num!E4)</f>
        <v>30266.226270951385</v>
      </c>
      <c r="F4" s="101">
        <f>IF(SER_hh_tes!F4=0,0,1000000/0.086*SER_hh_tes!F4/SER_hh_num!F4)</f>
        <v>34691.569601549811</v>
      </c>
      <c r="G4" s="101">
        <f>IF(SER_hh_tes!G4=0,0,1000000/0.086*SER_hh_tes!G4/SER_hh_num!G4)</f>
        <v>30803.369445022301</v>
      </c>
      <c r="H4" s="101">
        <f>IF(SER_hh_tes!H4=0,0,1000000/0.086*SER_hh_tes!H4/SER_hh_num!H4)</f>
        <v>30897.432126056832</v>
      </c>
      <c r="I4" s="101">
        <f>IF(SER_hh_tes!I4=0,0,1000000/0.086*SER_hh_tes!I4/SER_hh_num!I4)</f>
        <v>27331.220029373988</v>
      </c>
      <c r="J4" s="101">
        <f>IF(SER_hh_tes!J4=0,0,1000000/0.086*SER_hh_tes!J4/SER_hh_num!J4)</f>
        <v>29158.943047014509</v>
      </c>
      <c r="K4" s="101">
        <f>IF(SER_hh_tes!K4=0,0,1000000/0.086*SER_hh_tes!K4/SER_hh_num!K4)</f>
        <v>31159.62312517755</v>
      </c>
      <c r="L4" s="101">
        <f>IF(SER_hh_tes!L4=0,0,1000000/0.086*SER_hh_tes!L4/SER_hh_num!L4)</f>
        <v>35576.130194654907</v>
      </c>
      <c r="M4" s="101">
        <f>IF(SER_hh_tes!M4=0,0,1000000/0.086*SER_hh_tes!M4/SER_hh_num!M4)</f>
        <v>27869.005065019439</v>
      </c>
      <c r="N4" s="101">
        <f>IF(SER_hh_tes!N4=0,0,1000000/0.086*SER_hh_tes!N4/SER_hh_num!N4)</f>
        <v>30188.380316115356</v>
      </c>
      <c r="O4" s="101">
        <f>IF(SER_hh_tes!O4=0,0,1000000/0.086*SER_hh_tes!O4/SER_hh_num!O4)</f>
        <v>31220.63332939356</v>
      </c>
      <c r="P4" s="101">
        <f>IF(SER_hh_tes!P4=0,0,1000000/0.086*SER_hh_tes!P4/SER_hh_num!P4)</f>
        <v>23848.757508167673</v>
      </c>
      <c r="Q4" s="101">
        <f>IF(SER_hh_tes!Q4=0,0,1000000/0.086*SER_hh_tes!Q4/SER_hh_num!Q4)</f>
        <v>25238.61150263844</v>
      </c>
    </row>
    <row r="5" spans="1:17" ht="12" customHeight="1" x14ac:dyDescent="0.25">
      <c r="A5" s="88" t="s">
        <v>38</v>
      </c>
      <c r="B5" s="100">
        <f>IF(SER_hh_tes!B5=0,0,1000000/0.086*SER_hh_tes!B5/SER_hh_num!B5)</f>
        <v>26080.120074723014</v>
      </c>
      <c r="C5" s="100">
        <f>IF(SER_hh_tes!C5=0,0,1000000/0.086*SER_hh_tes!C5/SER_hh_num!C5)</f>
        <v>27464.249848575942</v>
      </c>
      <c r="D5" s="100">
        <f>IF(SER_hh_tes!D5=0,0,1000000/0.086*SER_hh_tes!D5/SER_hh_num!D5)</f>
        <v>27319.384155868873</v>
      </c>
      <c r="E5" s="100">
        <f>IF(SER_hh_tes!E5=0,0,1000000/0.086*SER_hh_tes!E5/SER_hh_num!E5)</f>
        <v>39249.171731079892</v>
      </c>
      <c r="F5" s="100">
        <f>IF(SER_hh_tes!F5=0,0,1000000/0.086*SER_hh_tes!F5/SER_hh_num!F5)</f>
        <v>22326.41142608193</v>
      </c>
      <c r="G5" s="100">
        <f>IF(SER_hh_tes!G5=0,0,1000000/0.086*SER_hh_tes!G5/SER_hh_num!G5)</f>
        <v>30410.654707346192</v>
      </c>
      <c r="H5" s="100">
        <f>IF(SER_hh_tes!H5=0,0,1000000/0.086*SER_hh_tes!H5/SER_hh_num!H5)</f>
        <v>29836.014113881425</v>
      </c>
      <c r="I5" s="100">
        <f>IF(SER_hh_tes!I5=0,0,1000000/0.086*SER_hh_tes!I5/SER_hh_num!I5)</f>
        <v>26978.194888180042</v>
      </c>
      <c r="J5" s="100">
        <f>IF(SER_hh_tes!J5=0,0,1000000/0.086*SER_hh_tes!J5/SER_hh_num!J5)</f>
        <v>28539.928005034682</v>
      </c>
      <c r="K5" s="100">
        <f>IF(SER_hh_tes!K5=0,0,1000000/0.086*SER_hh_tes!K5/SER_hh_num!K5)</f>
        <v>31443.896616096899</v>
      </c>
      <c r="L5" s="100">
        <f>IF(SER_hh_tes!L5=0,0,1000000/0.086*SER_hh_tes!L5/SER_hh_num!L5)</f>
        <v>32740.739246698115</v>
      </c>
      <c r="M5" s="100">
        <f>IF(SER_hh_tes!M5=0,0,1000000/0.086*SER_hh_tes!M5/SER_hh_num!M5)</f>
        <v>26606.454053629743</v>
      </c>
      <c r="N5" s="100">
        <f>IF(SER_hh_tes!N5=0,0,1000000/0.086*SER_hh_tes!N5/SER_hh_num!N5)</f>
        <v>28270.267882001786</v>
      </c>
      <c r="O5" s="100">
        <f>IF(SER_hh_tes!O5=0,0,1000000/0.086*SER_hh_tes!O5/SER_hh_num!O5)</f>
        <v>29171.082627454511</v>
      </c>
      <c r="P5" s="100">
        <f>IF(SER_hh_tes!P5=0,0,1000000/0.086*SER_hh_tes!P5/SER_hh_num!P5)</f>
        <v>22314.956602119681</v>
      </c>
      <c r="Q5" s="100">
        <f>IF(SER_hh_tes!Q5=0,0,1000000/0.086*SER_hh_tes!Q5/SER_hh_num!Q5)</f>
        <v>23488.19058354009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25400.275361936416</v>
      </c>
      <c r="C7" s="100">
        <f>IF(SER_hh_tes!C7=0,0,1000000/0.086*SER_hh_tes!C7/SER_hh_num!C7)</f>
        <v>27465.210699719879</v>
      </c>
      <c r="D7" s="100">
        <f>IF(SER_hh_tes!D7=0,0,1000000/0.086*SER_hh_tes!D7/SER_hh_num!D7)</f>
        <v>27189.323742281798</v>
      </c>
      <c r="E7" s="100">
        <f>IF(SER_hh_tes!E7=0,0,1000000/0.086*SER_hh_tes!E7/SER_hh_num!E7)</f>
        <v>29201.225550900312</v>
      </c>
      <c r="F7" s="100">
        <f>IF(SER_hh_tes!F7=0,0,1000000/0.086*SER_hh_tes!F7/SER_hh_num!F7)</f>
        <v>33203.892002752757</v>
      </c>
      <c r="G7" s="100">
        <f>IF(SER_hh_tes!G7=0,0,1000000/0.086*SER_hh_tes!G7/SER_hh_num!G7)</f>
        <v>30173.600421123629</v>
      </c>
      <c r="H7" s="100">
        <f>IF(SER_hh_tes!H7=0,0,1000000/0.086*SER_hh_tes!H7/SER_hh_num!H7)</f>
        <v>28711.198607909613</v>
      </c>
      <c r="I7" s="100">
        <f>IF(SER_hh_tes!I7=0,0,1000000/0.086*SER_hh_tes!I7/SER_hh_num!I7)</f>
        <v>26198.287664646679</v>
      </c>
      <c r="J7" s="100">
        <f>IF(SER_hh_tes!J7=0,0,1000000/0.086*SER_hh_tes!J7/SER_hh_num!J7)</f>
        <v>27685.761762377122</v>
      </c>
      <c r="K7" s="100">
        <f>IF(SER_hh_tes!K7=0,0,1000000/0.086*SER_hh_tes!K7/SER_hh_num!K7)</f>
        <v>29794.629483522738</v>
      </c>
      <c r="L7" s="100">
        <f>IF(SER_hh_tes!L7=0,0,1000000/0.086*SER_hh_tes!L7/SER_hh_num!L7)</f>
        <v>33716.416968013604</v>
      </c>
      <c r="M7" s="100">
        <f>IF(SER_hh_tes!M7=0,0,1000000/0.086*SER_hh_tes!M7/SER_hh_num!M7)</f>
        <v>27061.356214766776</v>
      </c>
      <c r="N7" s="100">
        <f>IF(SER_hh_tes!N7=0,0,1000000/0.086*SER_hh_tes!N7/SER_hh_num!N7)</f>
        <v>26737.291913880399</v>
      </c>
      <c r="O7" s="100">
        <f>IF(SER_hh_tes!O7=0,0,1000000/0.086*SER_hh_tes!O7/SER_hh_num!O7)</f>
        <v>28441.696378871624</v>
      </c>
      <c r="P7" s="100">
        <f>IF(SER_hh_tes!P7=0,0,1000000/0.086*SER_hh_tes!P7/SER_hh_num!P7)</f>
        <v>21697.145013141966</v>
      </c>
      <c r="Q7" s="100">
        <f>IF(SER_hh_tes!Q7=0,0,1000000/0.086*SER_hh_tes!Q7/SER_hh_num!Q7)</f>
        <v>22764.064326138105</v>
      </c>
    </row>
    <row r="8" spans="1:17" ht="12" customHeight="1" x14ac:dyDescent="0.25">
      <c r="A8" s="88" t="s">
        <v>101</v>
      </c>
      <c r="B8" s="100">
        <f>IF(SER_hh_tes!B8=0,0,1000000/0.086*SER_hh_tes!B8/SER_hh_num!B8)</f>
        <v>25779.383949428127</v>
      </c>
      <c r="C8" s="100">
        <f>IF(SER_hh_tes!C8=0,0,1000000/0.086*SER_hh_tes!C8/SER_hh_num!C8)</f>
        <v>28145.792606333933</v>
      </c>
      <c r="D8" s="100">
        <f>IF(SER_hh_tes!D8=0,0,1000000/0.086*SER_hh_tes!D8/SER_hh_num!D8)</f>
        <v>27538.896119852714</v>
      </c>
      <c r="E8" s="100">
        <f>IF(SER_hh_tes!E8=0,0,1000000/0.086*SER_hh_tes!E8/SER_hh_num!E8)</f>
        <v>29817.561847492158</v>
      </c>
      <c r="F8" s="100">
        <f>IF(SER_hh_tes!F8=0,0,1000000/0.086*SER_hh_tes!F8/SER_hh_num!F8)</f>
        <v>34004.155024066276</v>
      </c>
      <c r="G8" s="100">
        <f>IF(SER_hh_tes!G8=0,0,1000000/0.086*SER_hh_tes!G8/SER_hh_num!G8)</f>
        <v>30018.851298667778</v>
      </c>
      <c r="H8" s="100">
        <f>IF(SER_hh_tes!H8=0,0,1000000/0.086*SER_hh_tes!H8/SER_hh_num!H8)</f>
        <v>29942.695905047123</v>
      </c>
      <c r="I8" s="100">
        <f>IF(SER_hh_tes!I8=0,0,1000000/0.086*SER_hh_tes!I8/SER_hh_num!I8)</f>
        <v>26389.921730347483</v>
      </c>
      <c r="J8" s="100">
        <f>IF(SER_hh_tes!J8=0,0,1000000/0.086*SER_hh_tes!J8/SER_hh_num!J8)</f>
        <v>27910.431824970292</v>
      </c>
      <c r="K8" s="100">
        <f>IF(SER_hh_tes!K8=0,0,1000000/0.086*SER_hh_tes!K8/SER_hh_num!K8)</f>
        <v>29701.186066623421</v>
      </c>
      <c r="L8" s="100">
        <f>IF(SER_hh_tes!L8=0,0,1000000/0.086*SER_hh_tes!L8/SER_hh_num!L8)</f>
        <v>33636.079450441532</v>
      </c>
      <c r="M8" s="100">
        <f>IF(SER_hh_tes!M8=0,0,1000000/0.086*SER_hh_tes!M8/SER_hh_num!M8)</f>
        <v>26255.593816657496</v>
      </c>
      <c r="N8" s="100">
        <f>IF(SER_hh_tes!N8=0,0,1000000/0.086*SER_hh_tes!N8/SER_hh_num!N8)</f>
        <v>27959.410641153358</v>
      </c>
      <c r="O8" s="100">
        <f>IF(SER_hh_tes!O8=0,0,1000000/0.086*SER_hh_tes!O8/SER_hh_num!O8)</f>
        <v>28789.270098383953</v>
      </c>
      <c r="P8" s="100">
        <f>IF(SER_hh_tes!P8=0,0,1000000/0.086*SER_hh_tes!P8/SER_hh_num!P8)</f>
        <v>22004.998290439045</v>
      </c>
      <c r="Q8" s="100">
        <f>IF(SER_hh_tes!Q8=0,0,1000000/0.086*SER_hh_tes!Q8/SER_hh_num!Q8)</f>
        <v>23189.950577412401</v>
      </c>
    </row>
    <row r="9" spans="1:17" ht="12" customHeight="1" x14ac:dyDescent="0.25">
      <c r="A9" s="88" t="s">
        <v>106</v>
      </c>
      <c r="B9" s="100">
        <f>IF(SER_hh_tes!B9=0,0,1000000/0.086*SER_hh_tes!B9/SER_hh_num!B9)</f>
        <v>25268.401494222526</v>
      </c>
      <c r="C9" s="100">
        <f>IF(SER_hh_tes!C9=0,0,1000000/0.086*SER_hh_tes!C9/SER_hh_num!C9)</f>
        <v>27987.005950986793</v>
      </c>
      <c r="D9" s="100">
        <f>IF(SER_hh_tes!D9=0,0,1000000/0.086*SER_hh_tes!D9/SER_hh_num!D9)</f>
        <v>27212.790702796057</v>
      </c>
      <c r="E9" s="100">
        <f>IF(SER_hh_tes!E9=0,0,1000000/0.086*SER_hh_tes!E9/SER_hh_num!E9)</f>
        <v>29705.860997083528</v>
      </c>
      <c r="F9" s="100">
        <f>IF(SER_hh_tes!F9=0,0,1000000/0.086*SER_hh_tes!F9/SER_hh_num!F9)</f>
        <v>34129.991049557182</v>
      </c>
      <c r="G9" s="100">
        <f>IF(SER_hh_tes!G9=0,0,1000000/0.086*SER_hh_tes!G9/SER_hh_num!G9)</f>
        <v>30263.083600388429</v>
      </c>
      <c r="H9" s="100">
        <f>IF(SER_hh_tes!H9=0,0,1000000/0.086*SER_hh_tes!H9/SER_hh_num!H9)</f>
        <v>30484.062656659251</v>
      </c>
      <c r="I9" s="100">
        <f>IF(SER_hh_tes!I9=0,0,1000000/0.086*SER_hh_tes!I9/SER_hh_num!I9)</f>
        <v>26827.711361592155</v>
      </c>
      <c r="J9" s="100">
        <f>IF(SER_hh_tes!J9=0,0,1000000/0.086*SER_hh_tes!J9/SER_hh_num!J9)</f>
        <v>29219.63761480575</v>
      </c>
      <c r="K9" s="100">
        <f>IF(SER_hh_tes!K9=0,0,1000000/0.086*SER_hh_tes!K9/SER_hh_num!K9)</f>
        <v>30813.911370668146</v>
      </c>
      <c r="L9" s="100">
        <f>IF(SER_hh_tes!L9=0,0,1000000/0.086*SER_hh_tes!L9/SER_hh_num!L9)</f>
        <v>36320.952309102053</v>
      </c>
      <c r="M9" s="100">
        <f>IF(SER_hh_tes!M9=0,0,1000000/0.086*SER_hh_tes!M9/SER_hh_num!M9)</f>
        <v>27171.133397277354</v>
      </c>
      <c r="N9" s="100">
        <f>IF(SER_hh_tes!N9=0,0,1000000/0.086*SER_hh_tes!N9/SER_hh_num!N9)</f>
        <v>29844.860031749984</v>
      </c>
      <c r="O9" s="100">
        <f>IF(SER_hh_tes!O9=0,0,1000000/0.086*SER_hh_tes!O9/SER_hh_num!O9)</f>
        <v>30893.710793619241</v>
      </c>
      <c r="P9" s="100">
        <f>IF(SER_hh_tes!P9=0,0,1000000/0.086*SER_hh_tes!P9/SER_hh_num!P9)</f>
        <v>23504.903989626797</v>
      </c>
      <c r="Q9" s="100">
        <f>IF(SER_hh_tes!Q9=0,0,1000000/0.086*SER_hh_tes!Q9/SER_hh_num!Q9)</f>
        <v>25071.603068479908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25651.763236807183</v>
      </c>
      <c r="C10" s="100">
        <f>IF(SER_hh_tes!C10=0,0,1000000/0.086*SER_hh_tes!C10/SER_hh_num!C10)</f>
        <v>29849.380332932422</v>
      </c>
      <c r="D10" s="100">
        <f>IF(SER_hh_tes!D10=0,0,1000000/0.086*SER_hh_tes!D10/SER_hh_num!D10)</f>
        <v>28996.725019131172</v>
      </c>
      <c r="E10" s="100">
        <f>IF(SER_hh_tes!E10=0,0,1000000/0.086*SER_hh_tes!E10/SER_hh_num!E10)</f>
        <v>28767.547442263567</v>
      </c>
      <c r="F10" s="100">
        <f>IF(SER_hh_tes!F10=0,0,1000000/0.086*SER_hh_tes!F10/SER_hh_num!F10)</f>
        <v>32363.350913319176</v>
      </c>
      <c r="G10" s="100">
        <f>IF(SER_hh_tes!G10=0,0,1000000/0.086*SER_hh_tes!G10/SER_hh_num!G10)</f>
        <v>30461.912342181597</v>
      </c>
      <c r="H10" s="100">
        <f>IF(SER_hh_tes!H10=0,0,1000000/0.086*SER_hh_tes!H10/SER_hh_num!H10)</f>
        <v>30759.806821189683</v>
      </c>
      <c r="I10" s="100">
        <f>IF(SER_hh_tes!I10=0,0,1000000/0.086*SER_hh_tes!I10/SER_hh_num!I10)</f>
        <v>27408.676441129242</v>
      </c>
      <c r="J10" s="100">
        <f>IF(SER_hh_tes!J10=0,0,1000000/0.086*SER_hh_tes!J10/SER_hh_num!J10)</f>
        <v>29169.206647945921</v>
      </c>
      <c r="K10" s="100">
        <f>IF(SER_hh_tes!K10=0,0,1000000/0.086*SER_hh_tes!K10/SER_hh_num!K10)</f>
        <v>30963.448936609326</v>
      </c>
      <c r="L10" s="100">
        <f>IF(SER_hh_tes!L10=0,0,1000000/0.086*SER_hh_tes!L10/SER_hh_num!L10)</f>
        <v>33797.129584346862</v>
      </c>
      <c r="M10" s="100">
        <f>IF(SER_hh_tes!M10=0,0,1000000/0.086*SER_hh_tes!M10/SER_hh_num!M10)</f>
        <v>28894.680374299081</v>
      </c>
      <c r="N10" s="100">
        <f>IF(SER_hh_tes!N10=0,0,1000000/0.086*SER_hh_tes!N10/SER_hh_num!N10)</f>
        <v>29025.888340593217</v>
      </c>
      <c r="O10" s="100">
        <f>IF(SER_hh_tes!O10=0,0,1000000/0.086*SER_hh_tes!O10/SER_hh_num!O10)</f>
        <v>29696.548219758173</v>
      </c>
      <c r="P10" s="100">
        <f>IF(SER_hh_tes!P10=0,0,1000000/0.086*SER_hh_tes!P10/SER_hh_num!P10)</f>
        <v>24297.083151941722</v>
      </c>
      <c r="Q10" s="100">
        <f>IF(SER_hh_tes!Q10=0,0,1000000/0.086*SER_hh_tes!Q10/SER_hh_num!Q10)</f>
        <v>23601.085844375168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27011.681748134219</v>
      </c>
      <c r="C12" s="100">
        <f>IF(SER_hh_tes!C12=0,0,1000000/0.086*SER_hh_tes!C12/SER_hh_num!C12)</f>
        <v>26689.83628569085</v>
      </c>
      <c r="D12" s="100">
        <f>IF(SER_hh_tes!D12=0,0,1000000/0.086*SER_hh_tes!D12/SER_hh_num!D12)</f>
        <v>27728.633770029086</v>
      </c>
      <c r="E12" s="100">
        <f>IF(SER_hh_tes!E12=0,0,1000000/0.086*SER_hh_tes!E12/SER_hh_num!E12)</f>
        <v>30052.439979850966</v>
      </c>
      <c r="F12" s="100">
        <f>IF(SER_hh_tes!F12=0,0,1000000/0.086*SER_hh_tes!F12/SER_hh_num!F12)</f>
        <v>34217.971776913175</v>
      </c>
      <c r="G12" s="100">
        <f>IF(SER_hh_tes!G12=0,0,1000000/0.086*SER_hh_tes!G12/SER_hh_num!G12)</f>
        <v>30234.972431952396</v>
      </c>
      <c r="H12" s="100">
        <f>IF(SER_hh_tes!H12=0,0,1000000/0.086*SER_hh_tes!H12/SER_hh_num!H12)</f>
        <v>30294.758678512389</v>
      </c>
      <c r="I12" s="100">
        <f>IF(SER_hh_tes!I12=0,0,1000000/0.086*SER_hh_tes!I12/SER_hh_num!I12)</f>
        <v>27932.311960151368</v>
      </c>
      <c r="J12" s="100">
        <f>IF(SER_hh_tes!J12=0,0,1000000/0.086*SER_hh_tes!J12/SER_hh_num!J12)</f>
        <v>25980.981559155971</v>
      </c>
      <c r="K12" s="100">
        <f>IF(SER_hh_tes!K12=0,0,1000000/0.086*SER_hh_tes!K12/SER_hh_num!K12)</f>
        <v>30125.78452611489</v>
      </c>
      <c r="L12" s="100">
        <f>IF(SER_hh_tes!L12=0,0,1000000/0.086*SER_hh_tes!L12/SER_hh_num!L12)</f>
        <v>30876.315317250985</v>
      </c>
      <c r="M12" s="100">
        <f>IF(SER_hh_tes!M12=0,0,1000000/0.086*SER_hh_tes!M12/SER_hh_num!M12)</f>
        <v>27289.605141281754</v>
      </c>
      <c r="N12" s="100">
        <f>IF(SER_hh_tes!N12=0,0,1000000/0.086*SER_hh_tes!N12/SER_hh_num!N12)</f>
        <v>28326.909791131515</v>
      </c>
      <c r="O12" s="100">
        <f>IF(SER_hh_tes!O12=0,0,1000000/0.086*SER_hh_tes!O12/SER_hh_num!O12)</f>
        <v>29111.616166185246</v>
      </c>
      <c r="P12" s="100">
        <f>IF(SER_hh_tes!P12=0,0,1000000/0.086*SER_hh_tes!P12/SER_hh_num!P12)</f>
        <v>22264.415519388534</v>
      </c>
      <c r="Q12" s="100">
        <f>IF(SER_hh_tes!Q12=0,0,1000000/0.086*SER_hh_tes!Q12/SER_hh_num!Q12)</f>
        <v>23433.284433525154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25914.992684606594</v>
      </c>
      <c r="C13" s="100">
        <f>IF(SER_hh_tes!C13=0,0,1000000/0.086*SER_hh_tes!C13/SER_hh_num!C13)</f>
        <v>28973.609125245988</v>
      </c>
      <c r="D13" s="100">
        <f>IF(SER_hh_tes!D13=0,0,1000000/0.086*SER_hh_tes!D13/SER_hh_num!D13)</f>
        <v>28475.738765658702</v>
      </c>
      <c r="E13" s="100">
        <f>IF(SER_hh_tes!E13=0,0,1000000/0.086*SER_hh_tes!E13/SER_hh_num!E13)</f>
        <v>30954.0677481985</v>
      </c>
      <c r="F13" s="100">
        <f>IF(SER_hh_tes!F13=0,0,1000000/0.086*SER_hh_tes!F13/SER_hh_num!F13)</f>
        <v>35237.418165276991</v>
      </c>
      <c r="G13" s="100">
        <f>IF(SER_hh_tes!G13=0,0,1000000/0.086*SER_hh_tes!G13/SER_hh_num!G13)</f>
        <v>31035.281128308441</v>
      </c>
      <c r="H13" s="100">
        <f>IF(SER_hh_tes!H13=0,0,1000000/0.086*SER_hh_tes!H13/SER_hh_num!H13)</f>
        <v>30844.41889924631</v>
      </c>
      <c r="I13" s="100">
        <f>IF(SER_hh_tes!I13=0,0,1000000/0.086*SER_hh_tes!I13/SER_hh_num!I13)</f>
        <v>27060.405686011316</v>
      </c>
      <c r="J13" s="100">
        <f>IF(SER_hh_tes!J13=0,0,1000000/0.086*SER_hh_tes!J13/SER_hh_num!J13)</f>
        <v>28505.431907660895</v>
      </c>
      <c r="K13" s="100">
        <f>IF(SER_hh_tes!K13=0,0,1000000/0.086*SER_hh_tes!K13/SER_hh_num!K13)</f>
        <v>30195.647845679672</v>
      </c>
      <c r="L13" s="100">
        <f>IF(SER_hh_tes!L13=0,0,1000000/0.086*SER_hh_tes!L13/SER_hh_num!L13)</f>
        <v>35863.731979169839</v>
      </c>
      <c r="M13" s="100">
        <f>IF(SER_hh_tes!M13=0,0,1000000/0.086*SER_hh_tes!M13/SER_hh_num!M13)</f>
        <v>28490.425792798898</v>
      </c>
      <c r="N13" s="100">
        <f>IF(SER_hh_tes!N13=0,0,1000000/0.086*SER_hh_tes!N13/SER_hh_num!N13)</f>
        <v>33246.407338132216</v>
      </c>
      <c r="O13" s="100">
        <f>IF(SER_hh_tes!O13=0,0,1000000/0.086*SER_hh_tes!O13/SER_hh_num!O13)</f>
        <v>34460.471688918384</v>
      </c>
      <c r="P13" s="100">
        <f>IF(SER_hh_tes!P13=0,0,1000000/0.086*SER_hh_tes!P13/SER_hh_num!P13)</f>
        <v>26250.665868384778</v>
      </c>
      <c r="Q13" s="100">
        <f>IF(SER_hh_tes!Q13=0,0,1000000/0.086*SER_hh_tes!Q13/SER_hh_num!Q13)</f>
        <v>27860.139313125597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25914.992684606586</v>
      </c>
      <c r="C14" s="22">
        <f>IF(SER_hh_tes!C14=0,0,1000000/0.086*SER_hh_tes!C14/SER_hh_num!C14)</f>
        <v>28563.092841899666</v>
      </c>
      <c r="D14" s="22">
        <f>IF(SER_hh_tes!D14=0,0,1000000/0.086*SER_hh_tes!D14/SER_hh_num!D14)</f>
        <v>27933.428801547027</v>
      </c>
      <c r="E14" s="22">
        <f>IF(SER_hh_tes!E14=0,0,1000000/0.086*SER_hh_tes!E14/SER_hh_num!E14)</f>
        <v>30447.370334782954</v>
      </c>
      <c r="F14" s="22">
        <f>IF(SER_hh_tes!F14=0,0,1000000/0.086*SER_hh_tes!F14/SER_hh_num!F14)</f>
        <v>34668.301343069783</v>
      </c>
      <c r="G14" s="22">
        <f>IF(SER_hh_tes!G14=0,0,1000000/0.086*SER_hh_tes!G14/SER_hh_num!G14)</f>
        <v>30616.638581858781</v>
      </c>
      <c r="H14" s="22">
        <f>IF(SER_hh_tes!H14=0,0,1000000/0.086*SER_hh_tes!H14/SER_hh_num!H14)</f>
        <v>30445.614694233551</v>
      </c>
      <c r="I14" s="22">
        <f>IF(SER_hh_tes!I14=0,0,1000000/0.086*SER_hh_tes!I14/SER_hh_num!I14)</f>
        <v>26724.820078541859</v>
      </c>
      <c r="J14" s="22">
        <f>IF(SER_hh_tes!J14=0,0,1000000/0.086*SER_hh_tes!J14/SER_hh_num!J14)</f>
        <v>27700.633642525154</v>
      </c>
      <c r="K14" s="22">
        <f>IF(SER_hh_tes!K14=0,0,1000000/0.086*SER_hh_tes!K14/SER_hh_num!K14)</f>
        <v>30545.475092610057</v>
      </c>
      <c r="L14" s="22">
        <f>IF(SER_hh_tes!L14=0,0,1000000/0.086*SER_hh_tes!L14/SER_hh_num!L14)</f>
        <v>28874.893148851235</v>
      </c>
      <c r="M14" s="22">
        <f>IF(SER_hh_tes!M14=0,0,1000000/0.086*SER_hh_tes!M14/SER_hh_num!M14)</f>
        <v>29116.3846077245</v>
      </c>
      <c r="N14" s="22">
        <f>IF(SER_hh_tes!N14=0,0,1000000/0.086*SER_hh_tes!N14/SER_hh_num!N14)</f>
        <v>27961.816750459478</v>
      </c>
      <c r="O14" s="22">
        <f>IF(SER_hh_tes!O14=0,0,1000000/0.086*SER_hh_tes!O14/SER_hh_num!O14)</f>
        <v>28008.102389052034</v>
      </c>
      <c r="P14" s="22">
        <f>IF(SER_hh_tes!P14=0,0,1000000/0.086*SER_hh_tes!P14/SER_hh_num!P14)</f>
        <v>22613.684070848387</v>
      </c>
      <c r="Q14" s="22">
        <f>IF(SER_hh_tes!Q14=0,0,1000000/0.086*SER_hh_tes!Q14/SER_hh_num!Q14)</f>
        <v>23288.192346276621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464.29802438237181</v>
      </c>
      <c r="C15" s="104">
        <f>IF(SER_hh_tes!C15=0,0,1000000/0.086*SER_hh_tes!C15/SER_hh_num!C15)</f>
        <v>513.90983511611148</v>
      </c>
      <c r="D15" s="104">
        <f>IF(SER_hh_tes!D15=0,0,1000000/0.086*SER_hh_tes!D15/SER_hh_num!D15)</f>
        <v>483.38589401951276</v>
      </c>
      <c r="E15" s="104">
        <f>IF(SER_hh_tes!E15=0,0,1000000/0.086*SER_hh_tes!E15/SER_hh_num!E15)</f>
        <v>540.45227635297306</v>
      </c>
      <c r="F15" s="104">
        <f>IF(SER_hh_tes!F15=0,0,1000000/0.086*SER_hh_tes!F15/SER_hh_num!F15)</f>
        <v>625.20558378190128</v>
      </c>
      <c r="G15" s="104">
        <f>IF(SER_hh_tes!G15=0,0,1000000/0.086*SER_hh_tes!G15/SER_hh_num!G15)</f>
        <v>562.68460455584102</v>
      </c>
      <c r="H15" s="104">
        <f>IF(SER_hh_tes!H15=0,0,1000000/0.086*SER_hh_tes!H15/SER_hh_num!H15)</f>
        <v>559.26370666673949</v>
      </c>
      <c r="I15" s="104">
        <f>IF(SER_hh_tes!I15=0,0,1000000/0.086*SER_hh_tes!I15/SER_hh_num!I15)</f>
        <v>483.03988644914426</v>
      </c>
      <c r="J15" s="104">
        <f>IF(SER_hh_tes!J15=0,0,1000000/0.086*SER_hh_tes!J15/SER_hh_num!J15)</f>
        <v>526.49517302462198</v>
      </c>
      <c r="K15" s="104">
        <f>IF(SER_hh_tes!K15=0,0,1000000/0.086*SER_hh_tes!K15/SER_hh_num!K15)</f>
        <v>554.67461877361382</v>
      </c>
      <c r="L15" s="104">
        <f>IF(SER_hh_tes!L15=0,0,1000000/0.086*SER_hh_tes!L15/SER_hh_num!L15)</f>
        <v>660.1831468394173</v>
      </c>
      <c r="M15" s="104">
        <f>IF(SER_hh_tes!M15=0,0,1000000/0.086*SER_hh_tes!M15/SER_hh_num!M15)</f>
        <v>496.88483546867809</v>
      </c>
      <c r="N15" s="104">
        <f>IF(SER_hh_tes!N15=0,0,1000000/0.086*SER_hh_tes!N15/SER_hh_num!N15)</f>
        <v>562.90684636660808</v>
      </c>
      <c r="O15" s="104">
        <f>IF(SER_hh_tes!O15=0,0,1000000/0.086*SER_hh_tes!O15/SER_hh_num!O15)</f>
        <v>586.17335857075432</v>
      </c>
      <c r="P15" s="104">
        <f>IF(SER_hh_tes!P15=0,0,1000000/0.086*SER_hh_tes!P15/SER_hh_num!P15)</f>
        <v>441.16165409761078</v>
      </c>
      <c r="Q15" s="104">
        <f>IF(SER_hh_tes!Q15=0,0,1000000/0.086*SER_hh_tes!Q15/SER_hh_num!Q15)</f>
        <v>469.19883453235951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11977.503653152886</v>
      </c>
      <c r="C16" s="101">
        <f>IF(SER_hh_tes!C16=0,0,1000000/0.086*SER_hh_tes!C16/SER_hh_num!C16)</f>
        <v>12111.88799460605</v>
      </c>
      <c r="D16" s="101">
        <f>IF(SER_hh_tes!D16=0,0,1000000/0.086*SER_hh_tes!D16/SER_hh_num!D16)</f>
        <v>12183.662771340727</v>
      </c>
      <c r="E16" s="101">
        <f>IF(SER_hh_tes!E16=0,0,1000000/0.086*SER_hh_tes!E16/SER_hh_num!E16)</f>
        <v>12250.001965632306</v>
      </c>
      <c r="F16" s="101">
        <f>IF(SER_hh_tes!F16=0,0,1000000/0.086*SER_hh_tes!F16/SER_hh_num!F16)</f>
        <v>12344.297053883918</v>
      </c>
      <c r="G16" s="101">
        <f>IF(SER_hh_tes!G16=0,0,1000000/0.086*SER_hh_tes!G16/SER_hh_num!G16)</f>
        <v>12476.195910804667</v>
      </c>
      <c r="H16" s="101">
        <f>IF(SER_hh_tes!H16=0,0,1000000/0.086*SER_hh_tes!H16/SER_hh_num!H16)</f>
        <v>12543.026047695093</v>
      </c>
      <c r="I16" s="101">
        <f>IF(SER_hh_tes!I16=0,0,1000000/0.086*SER_hh_tes!I16/SER_hh_num!I16)</f>
        <v>12683.197879946045</v>
      </c>
      <c r="J16" s="101">
        <f>IF(SER_hh_tes!J16=0,0,1000000/0.086*SER_hh_tes!J16/SER_hh_num!J16)</f>
        <v>12721.541973865358</v>
      </c>
      <c r="K16" s="101">
        <f>IF(SER_hh_tes!K16=0,0,1000000/0.086*SER_hh_tes!K16/SER_hh_num!K16)</f>
        <v>12784.153912112461</v>
      </c>
      <c r="L16" s="101">
        <f>IF(SER_hh_tes!L16=0,0,1000000/0.086*SER_hh_tes!L16/SER_hh_num!L16)</f>
        <v>12757.603335061693</v>
      </c>
      <c r="M16" s="101">
        <f>IF(SER_hh_tes!M16=0,0,1000000/0.086*SER_hh_tes!M16/SER_hh_num!M16)</f>
        <v>12870.557780372843</v>
      </c>
      <c r="N16" s="101">
        <f>IF(SER_hh_tes!N16=0,0,1000000/0.086*SER_hh_tes!N16/SER_hh_num!N16)</f>
        <v>13054.036132547713</v>
      </c>
      <c r="O16" s="101">
        <f>IF(SER_hh_tes!O16=0,0,1000000/0.086*SER_hh_tes!O16/SER_hh_num!O16)</f>
        <v>13316.240785199901</v>
      </c>
      <c r="P16" s="101">
        <f>IF(SER_hh_tes!P16=0,0,1000000/0.086*SER_hh_tes!P16/SER_hh_num!P16)</f>
        <v>13732.197697035028</v>
      </c>
      <c r="Q16" s="101">
        <f>IF(SER_hh_tes!Q16=0,0,1000000/0.086*SER_hh_tes!Q16/SER_hh_num!Q16)</f>
        <v>14313.441575634439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1482.7348157595241</v>
      </c>
      <c r="C17" s="103">
        <f>IF(SER_hh_tes!C17=0,0,1000000/0.086*SER_hh_tes!C17/SER_hh_num!C17)</f>
        <v>1725.1199111635808</v>
      </c>
      <c r="D17" s="103">
        <f>IF(SER_hh_tes!D17=0,0,1000000/0.086*SER_hh_tes!D17/SER_hh_num!D17)</f>
        <v>2017.3738171176074</v>
      </c>
      <c r="E17" s="103">
        <f>IF(SER_hh_tes!E17=0,0,1000000/0.086*SER_hh_tes!E17/SER_hh_num!E17)</f>
        <v>2285.8801133063316</v>
      </c>
      <c r="F17" s="103">
        <f>IF(SER_hh_tes!F17=0,0,1000000/0.086*SER_hh_tes!F17/SER_hh_num!F17)</f>
        <v>2635.4226218268195</v>
      </c>
      <c r="G17" s="103">
        <f>IF(SER_hh_tes!G17=0,0,1000000/0.086*SER_hh_tes!G17/SER_hh_num!G17)</f>
        <v>3069.2363296923918</v>
      </c>
      <c r="H17" s="103">
        <f>IF(SER_hh_tes!H17=0,0,1000000/0.086*SER_hh_tes!H17/SER_hh_num!H17)</f>
        <v>3539.1929231728423</v>
      </c>
      <c r="I17" s="103">
        <f>IF(SER_hh_tes!I17=0,0,1000000/0.086*SER_hh_tes!I17/SER_hh_num!I17)</f>
        <v>4107.6003543313309</v>
      </c>
      <c r="J17" s="103">
        <f>IF(SER_hh_tes!J17=0,0,1000000/0.086*SER_hh_tes!J17/SER_hh_num!J17)</f>
        <v>4506.2720072783441</v>
      </c>
      <c r="K17" s="103">
        <f>IF(SER_hh_tes!K17=0,0,1000000/0.086*SER_hh_tes!K17/SER_hh_num!K17)</f>
        <v>5015.6062627002448</v>
      </c>
      <c r="L17" s="103">
        <f>IF(SER_hh_tes!L17=0,0,1000000/0.086*SER_hh_tes!L17/SER_hh_num!L17)</f>
        <v>5335.0046526008719</v>
      </c>
      <c r="M17" s="103">
        <f>IF(SER_hh_tes!M17=0,0,1000000/0.086*SER_hh_tes!M17/SER_hh_num!M17)</f>
        <v>5563.7296201769595</v>
      </c>
      <c r="N17" s="103">
        <f>IF(SER_hh_tes!N17=0,0,1000000/0.086*SER_hh_tes!N17/SER_hh_num!N17)</f>
        <v>5906.7765513357754</v>
      </c>
      <c r="O17" s="103">
        <f>IF(SER_hh_tes!O17=0,0,1000000/0.086*SER_hh_tes!O17/SER_hh_num!O17)</f>
        <v>6449.2314225864184</v>
      </c>
      <c r="P17" s="103">
        <f>IF(SER_hh_tes!P17=0,0,1000000/0.086*SER_hh_tes!P17/SER_hh_num!P17)</f>
        <v>7324.922162903451</v>
      </c>
      <c r="Q17" s="103">
        <f>IF(SER_hh_tes!Q17=0,0,1000000/0.086*SER_hh_tes!Q17/SER_hh_num!Q17)</f>
        <v>8188.7932001817862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12292.551027324522</v>
      </c>
      <c r="C18" s="103">
        <f>IF(SER_hh_tes!C18=0,0,1000000/0.086*SER_hh_tes!C18/SER_hh_num!C18)</f>
        <v>12373.434906403858</v>
      </c>
      <c r="D18" s="103">
        <f>IF(SER_hh_tes!D18=0,0,1000000/0.086*SER_hh_tes!D18/SER_hh_num!D18)</f>
        <v>12416.392348055233</v>
      </c>
      <c r="E18" s="103">
        <f>IF(SER_hh_tes!E18=0,0,1000000/0.086*SER_hh_tes!E18/SER_hh_num!E18)</f>
        <v>12469.397732028205</v>
      </c>
      <c r="F18" s="103">
        <f>IF(SER_hh_tes!F18=0,0,1000000/0.086*SER_hh_tes!F18/SER_hh_num!F18)</f>
        <v>12550.169911900839</v>
      </c>
      <c r="G18" s="103">
        <f>IF(SER_hh_tes!G18=0,0,1000000/0.086*SER_hh_tes!G18/SER_hh_num!G18)</f>
        <v>12654.361207862439</v>
      </c>
      <c r="H18" s="103">
        <f>IF(SER_hh_tes!H18=0,0,1000000/0.086*SER_hh_tes!H18/SER_hh_num!H18)</f>
        <v>12726.497907173567</v>
      </c>
      <c r="I18" s="103">
        <f>IF(SER_hh_tes!I18=0,0,1000000/0.086*SER_hh_tes!I18/SER_hh_num!I18)</f>
        <v>12842.848156042161</v>
      </c>
      <c r="J18" s="103">
        <f>IF(SER_hh_tes!J18=0,0,1000000/0.086*SER_hh_tes!J18/SER_hh_num!J18)</f>
        <v>12880.169858861304</v>
      </c>
      <c r="K18" s="103">
        <f>IF(SER_hh_tes!K18=0,0,1000000/0.086*SER_hh_tes!K18/SER_hh_num!K18)</f>
        <v>12925.687289803744</v>
      </c>
      <c r="L18" s="103">
        <f>IF(SER_hh_tes!L18=0,0,1000000/0.086*SER_hh_tes!L18/SER_hh_num!L18)</f>
        <v>12896.50537746854</v>
      </c>
      <c r="M18" s="103">
        <f>IF(SER_hh_tes!M18=0,0,1000000/0.086*SER_hh_tes!M18/SER_hh_num!M18)</f>
        <v>13011.075075277335</v>
      </c>
      <c r="N18" s="103">
        <f>IF(SER_hh_tes!N18=0,0,1000000/0.086*SER_hh_tes!N18/SER_hh_num!N18)</f>
        <v>13206.254649506363</v>
      </c>
      <c r="O18" s="103">
        <f>IF(SER_hh_tes!O18=0,0,1000000/0.086*SER_hh_tes!O18/SER_hh_num!O18)</f>
        <v>13487.723876491065</v>
      </c>
      <c r="P18" s="103">
        <f>IF(SER_hh_tes!P18=0,0,1000000/0.086*SER_hh_tes!P18/SER_hh_num!P18)</f>
        <v>13925.557966028797</v>
      </c>
      <c r="Q18" s="103">
        <f>IF(SER_hh_tes!Q18=0,0,1000000/0.086*SER_hh_tes!Q18/SER_hh_num!Q18)</f>
        <v>14552.622116649582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6205.8797604187976</v>
      </c>
      <c r="C19" s="101">
        <f>IF(SER_hh_tes!C19=0,0,1000000/0.086*SER_hh_tes!C19/SER_hh_num!C19)</f>
        <v>6137.50721126998</v>
      </c>
      <c r="D19" s="101">
        <f>IF(SER_hh_tes!D19=0,0,1000000/0.086*SER_hh_tes!D19/SER_hh_num!D19)</f>
        <v>6059.8782571410366</v>
      </c>
      <c r="E19" s="101">
        <f>IF(SER_hh_tes!E19=0,0,1000000/0.086*SER_hh_tes!E19/SER_hh_num!E19)</f>
        <v>6106.4638060553125</v>
      </c>
      <c r="F19" s="101">
        <f>IF(SER_hh_tes!F19=0,0,1000000/0.086*SER_hh_tes!F19/SER_hh_num!F19)</f>
        <v>6043.6448228470781</v>
      </c>
      <c r="G19" s="101">
        <f>IF(SER_hh_tes!G19=0,0,1000000/0.086*SER_hh_tes!G19/SER_hh_num!G19)</f>
        <v>6059.7919724256735</v>
      </c>
      <c r="H19" s="101">
        <f>IF(SER_hh_tes!H19=0,0,1000000/0.086*SER_hh_tes!H19/SER_hh_num!H19)</f>
        <v>5948.0686684779312</v>
      </c>
      <c r="I19" s="101">
        <f>IF(SER_hh_tes!I19=0,0,1000000/0.086*SER_hh_tes!I19/SER_hh_num!I19)</f>
        <v>5787.7995459305066</v>
      </c>
      <c r="J19" s="101">
        <f>IF(SER_hh_tes!J19=0,0,1000000/0.086*SER_hh_tes!J19/SER_hh_num!J19)</f>
        <v>5718.1530153233862</v>
      </c>
      <c r="K19" s="101">
        <f>IF(SER_hh_tes!K19=0,0,1000000/0.086*SER_hh_tes!K19/SER_hh_num!K19)</f>
        <v>5740.6539934946331</v>
      </c>
      <c r="L19" s="101">
        <f>IF(SER_hh_tes!L19=0,0,1000000/0.086*SER_hh_tes!L19/SER_hh_num!L19)</f>
        <v>5715.2818649841947</v>
      </c>
      <c r="M19" s="101">
        <f>IF(SER_hh_tes!M19=0,0,1000000/0.086*SER_hh_tes!M19/SER_hh_num!M19)</f>
        <v>5661.7128576245477</v>
      </c>
      <c r="N19" s="101">
        <f>IF(SER_hh_tes!N19=0,0,1000000/0.086*SER_hh_tes!N19/SER_hh_num!N19)</f>
        <v>5711.9751687155895</v>
      </c>
      <c r="O19" s="101">
        <f>IF(SER_hh_tes!O19=0,0,1000000/0.086*SER_hh_tes!O19/SER_hh_num!O19)</f>
        <v>5752.747716430049</v>
      </c>
      <c r="P19" s="101">
        <f>IF(SER_hh_tes!P19=0,0,1000000/0.086*SER_hh_tes!P19/SER_hh_num!P19)</f>
        <v>5661.5935921113851</v>
      </c>
      <c r="Q19" s="101">
        <f>IF(SER_hh_tes!Q19=0,0,1000000/0.086*SER_hh_tes!Q19/SER_hh_num!Q19)</f>
        <v>5738.0305119523191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6178.8094803944996</v>
      </c>
      <c r="C22" s="100">
        <f>IF(SER_hh_tes!C22=0,0,1000000/0.086*SER_hh_tes!C22/SER_hh_num!C22)</f>
        <v>6095.8143031201935</v>
      </c>
      <c r="D22" s="100">
        <f>IF(SER_hh_tes!D22=0,0,1000000/0.086*SER_hh_tes!D22/SER_hh_num!D22)</f>
        <v>6008.5029844134851</v>
      </c>
      <c r="E22" s="100">
        <f>IF(SER_hh_tes!E22=0,0,1000000/0.086*SER_hh_tes!E22/SER_hh_num!E22)</f>
        <v>6037.5083526632625</v>
      </c>
      <c r="F22" s="100">
        <f>IF(SER_hh_tes!F22=0,0,1000000/0.086*SER_hh_tes!F22/SER_hh_num!F22)</f>
        <v>5970.6123443883753</v>
      </c>
      <c r="G22" s="100">
        <f>IF(SER_hh_tes!G22=0,0,1000000/0.086*SER_hh_tes!G22/SER_hh_num!G22)</f>
        <v>5965.0405899209381</v>
      </c>
      <c r="H22" s="100">
        <f>IF(SER_hh_tes!H22=0,0,1000000/0.086*SER_hh_tes!H22/SER_hh_num!H22)</f>
        <v>5859.9528225384001</v>
      </c>
      <c r="I22" s="100">
        <f>IF(SER_hh_tes!I22=0,0,1000000/0.086*SER_hh_tes!I22/SER_hh_num!I22)</f>
        <v>5735.9199700154404</v>
      </c>
      <c r="J22" s="100">
        <f>IF(SER_hh_tes!J22=0,0,1000000/0.086*SER_hh_tes!J22/SER_hh_num!J22)</f>
        <v>5682.1345598022472</v>
      </c>
      <c r="K22" s="100">
        <f>IF(SER_hh_tes!K22=0,0,1000000/0.086*SER_hh_tes!K22/SER_hh_num!K22)</f>
        <v>5732.6991264171811</v>
      </c>
      <c r="L22" s="100">
        <f>IF(SER_hh_tes!L22=0,0,1000000/0.086*SER_hh_tes!L22/SER_hh_num!L22)</f>
        <v>5733.3770772590478</v>
      </c>
      <c r="M22" s="100">
        <f>IF(SER_hh_tes!M22=0,0,1000000/0.086*SER_hh_tes!M22/SER_hh_num!M22)</f>
        <v>5691.2096765327506</v>
      </c>
      <c r="N22" s="100">
        <f>IF(SER_hh_tes!N22=0,0,1000000/0.086*SER_hh_tes!N22/SER_hh_num!N22)</f>
        <v>5742.5860197230922</v>
      </c>
      <c r="O22" s="100">
        <f>IF(SER_hh_tes!O22=0,0,1000000/0.086*SER_hh_tes!O22/SER_hh_num!O22)</f>
        <v>5761.8472073283283</v>
      </c>
      <c r="P22" s="100">
        <f>IF(SER_hh_tes!P22=0,0,1000000/0.086*SER_hh_tes!P22/SER_hh_num!P22)</f>
        <v>5684.7299674331789</v>
      </c>
      <c r="Q22" s="100">
        <f>IF(SER_hh_tes!Q22=0,0,1000000/0.086*SER_hh_tes!Q22/SER_hh_num!Q22)</f>
        <v>5757.1569977755953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6178.8094803944987</v>
      </c>
      <c r="C23" s="100">
        <f>IF(SER_hh_tes!C23=0,0,1000000/0.086*SER_hh_tes!C23/SER_hh_num!C23)</f>
        <v>6111.2272908450423</v>
      </c>
      <c r="D23" s="100">
        <f>IF(SER_hh_tes!D23=0,0,1000000/0.086*SER_hh_tes!D23/SER_hh_num!D23)</f>
        <v>6029.6814231531471</v>
      </c>
      <c r="E23" s="100">
        <f>IF(SER_hh_tes!E23=0,0,1000000/0.086*SER_hh_tes!E23/SER_hh_num!E23)</f>
        <v>6076.6503953106876</v>
      </c>
      <c r="F23" s="100">
        <f>IF(SER_hh_tes!F23=0,0,1000000/0.086*SER_hh_tes!F23/SER_hh_num!F23)</f>
        <v>6012.9675659053792</v>
      </c>
      <c r="G23" s="100">
        <f>IF(SER_hh_tes!G23=0,0,1000000/0.086*SER_hh_tes!G23/SER_hh_num!G23)</f>
        <v>6021.0813428520369</v>
      </c>
      <c r="H23" s="100">
        <f>IF(SER_hh_tes!H23=0,0,1000000/0.086*SER_hh_tes!H23/SER_hh_num!H23)</f>
        <v>5908.6015195295558</v>
      </c>
      <c r="I23" s="100">
        <f>IF(SER_hh_tes!I23=0,0,1000000/0.086*SER_hh_tes!I23/SER_hh_num!I23)</f>
        <v>5742.1956033804354</v>
      </c>
      <c r="J23" s="100">
        <f>IF(SER_hh_tes!J23=0,0,1000000/0.086*SER_hh_tes!J23/SER_hh_num!J23)</f>
        <v>5668.7896617953556</v>
      </c>
      <c r="K23" s="100">
        <f>IF(SER_hh_tes!K23=0,0,1000000/0.086*SER_hh_tes!K23/SER_hh_num!K23)</f>
        <v>5690.2222239485245</v>
      </c>
      <c r="L23" s="100">
        <f>IF(SER_hh_tes!L23=0,0,1000000/0.086*SER_hh_tes!L23/SER_hh_num!L23)</f>
        <v>5661.7749144879799</v>
      </c>
      <c r="M23" s="100">
        <f>IF(SER_hh_tes!M23=0,0,1000000/0.086*SER_hh_tes!M23/SER_hh_num!M23)</f>
        <v>5605.7246374444949</v>
      </c>
      <c r="N23" s="100">
        <f>IF(SER_hh_tes!N23=0,0,1000000/0.086*SER_hh_tes!N23/SER_hh_num!N23)</f>
        <v>5639.62462720449</v>
      </c>
      <c r="O23" s="100">
        <f>IF(SER_hh_tes!O23=0,0,1000000/0.086*SER_hh_tes!O23/SER_hh_num!O23)</f>
        <v>5643.3485559182309</v>
      </c>
      <c r="P23" s="100">
        <f>IF(SER_hh_tes!P23=0,0,1000000/0.086*SER_hh_tes!P23/SER_hh_num!P23)</f>
        <v>5569.3334514649796</v>
      </c>
      <c r="Q23" s="100">
        <f>IF(SER_hh_tes!Q23=0,0,1000000/0.086*SER_hh_tes!Q23/SER_hh_num!Q23)</f>
        <v>5652.0592081580025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0</v>
      </c>
      <c r="C24" s="100">
        <f>IF(SER_hh_tes!C24=0,0,1000000/0.086*SER_hh_tes!C24/SER_hh_num!C24)</f>
        <v>0</v>
      </c>
      <c r="D24" s="100">
        <f>IF(SER_hh_tes!D24=0,0,1000000/0.086*SER_hh_tes!D24/SER_hh_num!D24)</f>
        <v>0</v>
      </c>
      <c r="E24" s="100">
        <f>IF(SER_hh_tes!E24=0,0,1000000/0.086*SER_hh_tes!E24/SER_hh_num!E24)</f>
        <v>0</v>
      </c>
      <c r="F24" s="100">
        <f>IF(SER_hh_tes!F24=0,0,1000000/0.086*SER_hh_tes!F24/SER_hh_num!F24)</f>
        <v>0</v>
      </c>
      <c r="G24" s="100">
        <f>IF(SER_hh_tes!G24=0,0,1000000/0.086*SER_hh_tes!G24/SER_hh_num!G24)</f>
        <v>0</v>
      </c>
      <c r="H24" s="100">
        <f>IF(SER_hh_tes!H24=0,0,1000000/0.086*SER_hh_tes!H24/SER_hh_num!H24)</f>
        <v>0</v>
      </c>
      <c r="I24" s="100">
        <f>IF(SER_hh_tes!I24=0,0,1000000/0.086*SER_hh_tes!I24/SER_hh_num!I24)</f>
        <v>0</v>
      </c>
      <c r="J24" s="100">
        <f>IF(SER_hh_tes!J24=0,0,1000000/0.086*SER_hh_tes!J24/SER_hh_num!J24)</f>
        <v>0</v>
      </c>
      <c r="K24" s="100">
        <f>IF(SER_hh_tes!K24=0,0,1000000/0.086*SER_hh_tes!K24/SER_hh_num!K24)</f>
        <v>0</v>
      </c>
      <c r="L24" s="100">
        <f>IF(SER_hh_tes!L24=0,0,1000000/0.086*SER_hh_tes!L24/SER_hh_num!L24)</f>
        <v>0</v>
      </c>
      <c r="M24" s="100">
        <f>IF(SER_hh_tes!M24=0,0,1000000/0.086*SER_hh_tes!M24/SER_hh_num!M24)</f>
        <v>0</v>
      </c>
      <c r="N24" s="100">
        <f>IF(SER_hh_tes!N24=0,0,1000000/0.086*SER_hh_tes!N24/SER_hh_num!N24)</f>
        <v>0</v>
      </c>
      <c r="O24" s="100">
        <f>IF(SER_hh_tes!O24=0,0,1000000/0.086*SER_hh_tes!O24/SER_hh_num!O24)</f>
        <v>0</v>
      </c>
      <c r="P24" s="100">
        <f>IF(SER_hh_tes!P24=0,0,1000000/0.086*SER_hh_tes!P24/SER_hh_num!P24)</f>
        <v>0</v>
      </c>
      <c r="Q24" s="100">
        <f>IF(SER_hh_tes!Q24=0,0,1000000/0.086*SER_hh_tes!Q24/SER_hh_num!Q24)</f>
        <v>0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6178.8094803945005</v>
      </c>
      <c r="C25" s="100">
        <f>IF(SER_hh_tes!C25=0,0,1000000/0.086*SER_hh_tes!C25/SER_hh_num!C25)</f>
        <v>6103.5528701804205</v>
      </c>
      <c r="D25" s="100">
        <f>IF(SER_hh_tes!D25=0,0,1000000/0.086*SER_hh_tes!D25/SER_hh_num!D25)</f>
        <v>6021.0587097904117</v>
      </c>
      <c r="E25" s="100">
        <f>IF(SER_hh_tes!E25=0,0,1000000/0.086*SER_hh_tes!E25/SER_hh_num!E25)</f>
        <v>6058.4895814487636</v>
      </c>
      <c r="F25" s="100">
        <f>IF(SER_hh_tes!F25=0,0,1000000/0.086*SER_hh_tes!F25/SER_hh_num!F25)</f>
        <v>5993.6928936646309</v>
      </c>
      <c r="G25" s="100">
        <f>IF(SER_hh_tes!G25=0,0,1000000/0.086*SER_hh_tes!G25/SER_hh_num!G25)</f>
        <v>5990.6020240880125</v>
      </c>
      <c r="H25" s="100">
        <f>IF(SER_hh_tes!H25=0,0,1000000/0.086*SER_hh_tes!H25/SER_hh_num!H25)</f>
        <v>5896.6974149844036</v>
      </c>
      <c r="I25" s="100">
        <f>IF(SER_hh_tes!I25=0,0,1000000/0.086*SER_hh_tes!I25/SER_hh_num!I25)</f>
        <v>5738.6748831888744</v>
      </c>
      <c r="J25" s="100">
        <f>IF(SER_hh_tes!J25=0,0,1000000/0.086*SER_hh_tes!J25/SER_hh_num!J25)</f>
        <v>5670.2263681197373</v>
      </c>
      <c r="K25" s="100">
        <f>IF(SER_hh_tes!K25=0,0,1000000/0.086*SER_hh_tes!K25/SER_hh_num!K25)</f>
        <v>5699.6217141145244</v>
      </c>
      <c r="L25" s="100">
        <f>IF(SER_hh_tes!L25=0,0,1000000/0.086*SER_hh_tes!L25/SER_hh_num!L25)</f>
        <v>5674.6186873715405</v>
      </c>
      <c r="M25" s="100">
        <f>IF(SER_hh_tes!M25=0,0,1000000/0.086*SER_hh_tes!M25/SER_hh_num!M25)</f>
        <v>5612.5913420077659</v>
      </c>
      <c r="N25" s="100">
        <f>IF(SER_hh_tes!N25=0,0,1000000/0.086*SER_hh_tes!N25/SER_hh_num!N25)</f>
        <v>5722.303016040295</v>
      </c>
      <c r="O25" s="100">
        <f>IF(SER_hh_tes!O25=0,0,1000000/0.086*SER_hh_tes!O25/SER_hh_num!O25)</f>
        <v>5722.5440717732863</v>
      </c>
      <c r="P25" s="100">
        <f>IF(SER_hh_tes!P25=0,0,1000000/0.086*SER_hh_tes!P25/SER_hh_num!P25)</f>
        <v>5664.3889079504579</v>
      </c>
      <c r="Q25" s="100">
        <f>IF(SER_hh_tes!Q25=0,0,1000000/0.086*SER_hh_tes!Q25/SER_hh_num!Q25)</f>
        <v>5748.4181978779588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6180.4101666394554</v>
      </c>
      <c r="C26" s="22">
        <f>IF(SER_hh_tes!C26=0,0,1000000/0.086*SER_hh_tes!C26/SER_hh_num!C26)</f>
        <v>6107.9338826783678</v>
      </c>
      <c r="D26" s="22">
        <f>IF(SER_hh_tes!D26=0,0,1000000/0.086*SER_hh_tes!D26/SER_hh_num!D26)</f>
        <v>6028.5864446625401</v>
      </c>
      <c r="E26" s="22">
        <f>IF(SER_hh_tes!E26=0,0,1000000/0.086*SER_hh_tes!E26/SER_hh_num!E26)</f>
        <v>6068.3828089155795</v>
      </c>
      <c r="F26" s="22">
        <f>IF(SER_hh_tes!F26=0,0,1000000/0.086*SER_hh_tes!F26/SER_hh_num!F26)</f>
        <v>6000.8780552091748</v>
      </c>
      <c r="G26" s="22">
        <f>IF(SER_hh_tes!G26=0,0,1000000/0.086*SER_hh_tes!G26/SER_hh_num!G26)</f>
        <v>6024.814274125928</v>
      </c>
      <c r="H26" s="22">
        <f>IF(SER_hh_tes!H26=0,0,1000000/0.086*SER_hh_tes!H26/SER_hh_num!H26)</f>
        <v>5909.14752581017</v>
      </c>
      <c r="I26" s="22">
        <f>IF(SER_hh_tes!I26=0,0,1000000/0.086*SER_hh_tes!I26/SER_hh_num!I26)</f>
        <v>5750.9770925263865</v>
      </c>
      <c r="J26" s="22">
        <f>IF(SER_hh_tes!J26=0,0,1000000/0.086*SER_hh_tes!J26/SER_hh_num!J26)</f>
        <v>5681.7260104064335</v>
      </c>
      <c r="K26" s="22">
        <f>IF(SER_hh_tes!K26=0,0,1000000/0.086*SER_hh_tes!K26/SER_hh_num!K26)</f>
        <v>5692.0093996289852</v>
      </c>
      <c r="L26" s="22">
        <f>IF(SER_hh_tes!L26=0,0,1000000/0.086*SER_hh_tes!L26/SER_hh_num!L26)</f>
        <v>5660.4300581316311</v>
      </c>
      <c r="M26" s="22">
        <f>IF(SER_hh_tes!M26=0,0,1000000/0.086*SER_hh_tes!M26/SER_hh_num!M26)</f>
        <v>5606.4903388824105</v>
      </c>
      <c r="N26" s="22">
        <f>IF(SER_hh_tes!N26=0,0,1000000/0.086*SER_hh_tes!N26/SER_hh_num!N26)</f>
        <v>5667.2831664214009</v>
      </c>
      <c r="O26" s="22">
        <f>IF(SER_hh_tes!O26=0,0,1000000/0.086*SER_hh_tes!O26/SER_hh_num!O26)</f>
        <v>5752.4734285066434</v>
      </c>
      <c r="P26" s="22">
        <f>IF(SER_hh_tes!P26=0,0,1000000/0.086*SER_hh_tes!P26/SER_hh_num!P26)</f>
        <v>5634.6063630141107</v>
      </c>
      <c r="Q26" s="22">
        <f>IF(SER_hh_tes!Q26=0,0,1000000/0.086*SER_hh_tes!Q26/SER_hh_num!Q26)</f>
        <v>5704.3885026492962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26.420302255522234</v>
      </c>
      <c r="C27" s="116">
        <f>IF(SER_hh_tes!C27=0,0,1000000/0.086*SER_hh_tes!C27/SER_hh_num!C19)</f>
        <v>28.754089581553888</v>
      </c>
      <c r="D27" s="116">
        <f>IF(SER_hh_tes!D27=0,0,1000000/0.086*SER_hh_tes!D27/SER_hh_num!D19)</f>
        <v>32.048220687492787</v>
      </c>
      <c r="E27" s="116">
        <f>IF(SER_hh_tes!E27=0,0,1000000/0.086*SER_hh_tes!E27/SER_hh_num!E19)</f>
        <v>35.505425611827796</v>
      </c>
      <c r="F27" s="116">
        <f>IF(SER_hh_tes!F27=0,0,1000000/0.086*SER_hh_tes!F27/SER_hh_num!F19)</f>
        <v>37.967474287485629</v>
      </c>
      <c r="G27" s="116">
        <f>IF(SER_hh_tes!G27=0,0,1000000/0.086*SER_hh_tes!G27/SER_hh_num!G19)</f>
        <v>40.234977300486491</v>
      </c>
      <c r="H27" s="116">
        <f>IF(SER_hh_tes!H27=0,0,1000000/0.086*SER_hh_tes!H27/SER_hh_num!H19)</f>
        <v>41.058919807010042</v>
      </c>
      <c r="I27" s="116">
        <f>IF(SER_hh_tes!I27=0,0,1000000/0.086*SER_hh_tes!I27/SER_hh_num!I19)</f>
        <v>42.276945626679868</v>
      </c>
      <c r="J27" s="116">
        <f>IF(SER_hh_tes!J27=0,0,1000000/0.086*SER_hh_tes!J27/SER_hh_num!J19)</f>
        <v>43.468485111932196</v>
      </c>
      <c r="K27" s="116">
        <f>IF(SER_hh_tes!K27=0,0,1000000/0.086*SER_hh_tes!K27/SER_hh_num!K19)</f>
        <v>48.041323551973719</v>
      </c>
      <c r="L27" s="116">
        <f>IF(SER_hh_tes!L27=0,0,1000000/0.086*SER_hh_tes!L27/SER_hh_num!L19)</f>
        <v>51.331293136843087</v>
      </c>
      <c r="M27" s="116">
        <f>IF(SER_hh_tes!M27=0,0,1000000/0.086*SER_hh_tes!M27/SER_hh_num!M19)</f>
        <v>52.964513923179915</v>
      </c>
      <c r="N27" s="116">
        <f>IF(SER_hh_tes!N27=0,0,1000000/0.086*SER_hh_tes!N27/SER_hh_num!N19)</f>
        <v>54.326126989766344</v>
      </c>
      <c r="O27" s="116">
        <f>IF(SER_hh_tes!O27=0,0,1000000/0.086*SER_hh_tes!O27/SER_hh_num!O19)</f>
        <v>56.247411634213329</v>
      </c>
      <c r="P27" s="116">
        <f>IF(SER_hh_tes!P27=0,0,1000000/0.086*SER_hh_tes!P27/SER_hh_num!P19)</f>
        <v>57.504972843390249</v>
      </c>
      <c r="Q27" s="116">
        <f>IF(SER_hh_tes!Q27=0,0,1000000/0.086*SER_hh_tes!Q27/SER_hh_num!Q19)</f>
        <v>56.918389102063948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2280.4219451238255</v>
      </c>
      <c r="C28" s="117">
        <f>IF(SER_hh_tes!C27=0,0,1000000/0.086*SER_hh_tes!C27/SER_hh_num!C27)</f>
        <v>2269.6166887765626</v>
      </c>
      <c r="D28" s="117">
        <f>IF(SER_hh_tes!D27=0,0,1000000/0.086*SER_hh_tes!D27/SER_hh_num!D27)</f>
        <v>2250.8582629858574</v>
      </c>
      <c r="E28" s="117">
        <f>IF(SER_hh_tes!E27=0,0,1000000/0.086*SER_hh_tes!E27/SER_hh_num!E27)</f>
        <v>2277.2274476344328</v>
      </c>
      <c r="F28" s="117">
        <f>IF(SER_hh_tes!F27=0,0,1000000/0.086*SER_hh_tes!F27/SER_hh_num!F27)</f>
        <v>2266.0583285362072</v>
      </c>
      <c r="G28" s="117">
        <f>IF(SER_hh_tes!G27=0,0,1000000/0.086*SER_hh_tes!G27/SER_hh_num!G27)</f>
        <v>2281.6651470335064</v>
      </c>
      <c r="H28" s="117">
        <f>IF(SER_hh_tes!H27=0,0,1000000/0.086*SER_hh_tes!H27/SER_hh_num!H27)</f>
        <v>2250.7235406281106</v>
      </c>
      <c r="I28" s="117">
        <f>IF(SER_hh_tes!I27=0,0,1000000/0.086*SER_hh_tes!I27/SER_hh_num!I27)</f>
        <v>2200.9462641330429</v>
      </c>
      <c r="J28" s="117">
        <f>IF(SER_hh_tes!J27=0,0,1000000/0.086*SER_hh_tes!J27/SER_hh_num!J27)</f>
        <v>2181.7643719418757</v>
      </c>
      <c r="K28" s="117">
        <f>IF(SER_hh_tes!K27=0,0,1000000/0.086*SER_hh_tes!K27/SER_hh_num!K27)</f>
        <v>2196.2221747074154</v>
      </c>
      <c r="L28" s="117">
        <f>IF(SER_hh_tes!L27=0,0,1000000/0.086*SER_hh_tes!L27/SER_hh_num!L27)</f>
        <v>2190.9264068735965</v>
      </c>
      <c r="M28" s="117">
        <f>IF(SER_hh_tes!M27=0,0,1000000/0.086*SER_hh_tes!M27/SER_hh_num!M27)</f>
        <v>2159.5737094899864</v>
      </c>
      <c r="N28" s="117">
        <f>IF(SER_hh_tes!N27=0,0,1000000/0.086*SER_hh_tes!N27/SER_hh_num!N27)</f>
        <v>2165.2511660646469</v>
      </c>
      <c r="O28" s="117">
        <f>IF(SER_hh_tes!O27=0,0,1000000/0.086*SER_hh_tes!O27/SER_hh_num!O27)</f>
        <v>2160.8398998285575</v>
      </c>
      <c r="P28" s="117">
        <f>IF(SER_hh_tes!P27=0,0,1000000/0.086*SER_hh_tes!P27/SER_hh_num!P27)</f>
        <v>2127.8185001825636</v>
      </c>
      <c r="Q28" s="117">
        <f>IF(SER_hh_tes!Q27=0,0,1000000/0.086*SER_hh_tes!Q27/SER_hh_num!Q27)</f>
        <v>2154.0220757143447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5535.0684116789598</v>
      </c>
      <c r="C29" s="101">
        <f>IF(SER_hh_tes!C29=0,0,1000000/0.086*SER_hh_tes!C29/SER_hh_num!C29)</f>
        <v>5491.5888301659725</v>
      </c>
      <c r="D29" s="101">
        <f>IF(SER_hh_tes!D29=0,0,1000000/0.086*SER_hh_tes!D29/SER_hh_num!D29)</f>
        <v>5488.3530731763103</v>
      </c>
      <c r="E29" s="101">
        <f>IF(SER_hh_tes!E29=0,0,1000000/0.086*SER_hh_tes!E29/SER_hh_num!E29)</f>
        <v>5390.4377301720178</v>
      </c>
      <c r="F29" s="101">
        <f>IF(SER_hh_tes!F29=0,0,1000000/0.086*SER_hh_tes!F29/SER_hh_num!F29)</f>
        <v>5435.8663419200711</v>
      </c>
      <c r="G29" s="101">
        <f>IF(SER_hh_tes!G29=0,0,1000000/0.086*SER_hh_tes!G29/SER_hh_num!G29)</f>
        <v>5367.4834133888808</v>
      </c>
      <c r="H29" s="101">
        <f>IF(SER_hh_tes!H29=0,0,1000000/0.086*SER_hh_tes!H29/SER_hh_num!H29)</f>
        <v>5329.8589442118755</v>
      </c>
      <c r="I29" s="101">
        <f>IF(SER_hh_tes!I29=0,0,1000000/0.086*SER_hh_tes!I29/SER_hh_num!I29)</f>
        <v>5350.9545194407365</v>
      </c>
      <c r="J29" s="101">
        <f>IF(SER_hh_tes!J29=0,0,1000000/0.086*SER_hh_tes!J29/SER_hh_num!J29)</f>
        <v>5347.5114311618499</v>
      </c>
      <c r="K29" s="101">
        <f>IF(SER_hh_tes!K29=0,0,1000000/0.086*SER_hh_tes!K29/SER_hh_num!K29)</f>
        <v>5352.714927039262</v>
      </c>
      <c r="L29" s="101">
        <f>IF(SER_hh_tes!L29=0,0,1000000/0.086*SER_hh_tes!L29/SER_hh_num!L29)</f>
        <v>5354.1579500344651</v>
      </c>
      <c r="M29" s="101">
        <f>IF(SER_hh_tes!M29=0,0,1000000/0.086*SER_hh_tes!M29/SER_hh_num!M29)</f>
        <v>5378.2670325447962</v>
      </c>
      <c r="N29" s="101">
        <f>IF(SER_hh_tes!N29=0,0,1000000/0.086*SER_hh_tes!N29/SER_hh_num!N29)</f>
        <v>5397.5201451434132</v>
      </c>
      <c r="O29" s="101">
        <f>IF(SER_hh_tes!O29=0,0,1000000/0.086*SER_hh_tes!O29/SER_hh_num!O29)</f>
        <v>5317.4065051122861</v>
      </c>
      <c r="P29" s="101">
        <f>IF(SER_hh_tes!P29=0,0,1000000/0.086*SER_hh_tes!P29/SER_hh_num!P29)</f>
        <v>5333.7707204350363</v>
      </c>
      <c r="Q29" s="101">
        <f>IF(SER_hh_tes!Q29=0,0,1000000/0.086*SER_hh_tes!Q29/SER_hh_num!Q29)</f>
        <v>5211.0328408390069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5538.0790659935064</v>
      </c>
      <c r="C30" s="100">
        <f>IF(SER_hh_tes!C30=0,0,1000000/0.086*SER_hh_tes!C30/SER_hh_num!C30)</f>
        <v>5539.1150907807123</v>
      </c>
      <c r="D30" s="100">
        <f>IF(SER_hh_tes!D30=0,0,1000000/0.086*SER_hh_tes!D30/SER_hh_num!D30)</f>
        <v>5567.3781287921729</v>
      </c>
      <c r="E30" s="100">
        <f>IF(SER_hh_tes!E30=0,0,1000000/0.086*SER_hh_tes!E30/SER_hh_num!E30)</f>
        <v>5435.7692526132359</v>
      </c>
      <c r="F30" s="100">
        <f>IF(SER_hh_tes!F30=0,0,1000000/0.086*SER_hh_tes!F30/SER_hh_num!F30)</f>
        <v>5512.6305244529194</v>
      </c>
      <c r="G30" s="100">
        <f>IF(SER_hh_tes!G30=0,0,1000000/0.086*SER_hh_tes!G30/SER_hh_num!G30)</f>
        <v>5429.8635160531912</v>
      </c>
      <c r="H30" s="100">
        <f>IF(SER_hh_tes!H30=0,0,1000000/0.086*SER_hh_tes!H30/SER_hh_num!H30)</f>
        <v>5434.2919191020655</v>
      </c>
      <c r="I30" s="100">
        <f>IF(SER_hh_tes!I30=0,0,1000000/0.086*SER_hh_tes!I30/SER_hh_num!I30)</f>
        <v>5557.885854016763</v>
      </c>
      <c r="J30" s="100">
        <f>IF(SER_hh_tes!J30=0,0,1000000/0.086*SER_hh_tes!J30/SER_hh_num!J30)</f>
        <v>5521.5839629595539</v>
      </c>
      <c r="K30" s="100">
        <f>IF(SER_hh_tes!K30=0,0,1000000/0.086*SER_hh_tes!K30/SER_hh_num!K30)</f>
        <v>5545.2549296384777</v>
      </c>
      <c r="L30" s="100">
        <f>IF(SER_hh_tes!L30=0,0,1000000/0.086*SER_hh_tes!L30/SER_hh_num!L30)</f>
        <v>5536.5079319713659</v>
      </c>
      <c r="M30" s="100">
        <f>IF(SER_hh_tes!M30=0,0,1000000/0.086*SER_hh_tes!M30/SER_hh_num!M30)</f>
        <v>5570.6106753184831</v>
      </c>
      <c r="N30" s="100">
        <f>IF(SER_hh_tes!N30=0,0,1000000/0.086*SER_hh_tes!N30/SER_hh_num!N30)</f>
        <v>5546.6742923104748</v>
      </c>
      <c r="O30" s="100">
        <f>IF(SER_hh_tes!O30=0,0,1000000/0.086*SER_hh_tes!O30/SER_hh_num!O30)</f>
        <v>5396.7083786918793</v>
      </c>
      <c r="P30" s="100">
        <f>IF(SER_hh_tes!P30=0,0,1000000/0.086*SER_hh_tes!P30/SER_hh_num!P30)</f>
        <v>5446.7336618538366</v>
      </c>
      <c r="Q30" s="100">
        <f>IF(SER_hh_tes!Q30=0,0,1000000/0.086*SER_hh_tes!Q30/SER_hh_num!Q30)</f>
        <v>5329.877944826595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5538.0790659935064</v>
      </c>
      <c r="C31" s="100">
        <f>IF(SER_hh_tes!C31=0,0,1000000/0.086*SER_hh_tes!C31/SER_hh_num!C31)</f>
        <v>5508.0440932470847</v>
      </c>
      <c r="D31" s="100">
        <f>IF(SER_hh_tes!D31=0,0,1000000/0.086*SER_hh_tes!D31/SER_hh_num!D31)</f>
        <v>5513.3896877965271</v>
      </c>
      <c r="E31" s="100">
        <f>IF(SER_hh_tes!E31=0,0,1000000/0.086*SER_hh_tes!E31/SER_hh_num!E31)</f>
        <v>5444.0439436888455</v>
      </c>
      <c r="F31" s="100">
        <f>IF(SER_hh_tes!F31=0,0,1000000/0.086*SER_hh_tes!F31/SER_hh_num!F31)</f>
        <v>5490.0111488812609</v>
      </c>
      <c r="G31" s="100">
        <f>IF(SER_hh_tes!G31=0,0,1000000/0.086*SER_hh_tes!G31/SER_hh_num!G31)</f>
        <v>5433.7824260517191</v>
      </c>
      <c r="H31" s="100">
        <f>IF(SER_hh_tes!H31=0,0,1000000/0.086*SER_hh_tes!H31/SER_hh_num!H31)</f>
        <v>5393.0174910268252</v>
      </c>
      <c r="I31" s="100">
        <f>IF(SER_hh_tes!I31=0,0,1000000/0.086*SER_hh_tes!I31/SER_hh_num!I31)</f>
        <v>5410.417711766182</v>
      </c>
      <c r="J31" s="100">
        <f>IF(SER_hh_tes!J31=0,0,1000000/0.086*SER_hh_tes!J31/SER_hh_num!J31)</f>
        <v>5419.0537965418571</v>
      </c>
      <c r="K31" s="100">
        <f>IF(SER_hh_tes!K31=0,0,1000000/0.086*SER_hh_tes!K31/SER_hh_num!K31)</f>
        <v>5425.3023954225173</v>
      </c>
      <c r="L31" s="100">
        <f>IF(SER_hh_tes!L31=0,0,1000000/0.086*SER_hh_tes!L31/SER_hh_num!L31)</f>
        <v>5431.1219287259764</v>
      </c>
      <c r="M31" s="100">
        <f>IF(SER_hh_tes!M31=0,0,1000000/0.086*SER_hh_tes!M31/SER_hh_num!M31)</f>
        <v>5454.0886327977623</v>
      </c>
      <c r="N31" s="100">
        <f>IF(SER_hh_tes!N31=0,0,1000000/0.086*SER_hh_tes!N31/SER_hh_num!N31)</f>
        <v>5471.1393045102986</v>
      </c>
      <c r="O31" s="100">
        <f>IF(SER_hh_tes!O31=0,0,1000000/0.086*SER_hh_tes!O31/SER_hh_num!O31)</f>
        <v>5356.4295517735782</v>
      </c>
      <c r="P31" s="100">
        <f>IF(SER_hh_tes!P31=0,0,1000000/0.086*SER_hh_tes!P31/SER_hh_num!P31)</f>
        <v>5393.5595259754691</v>
      </c>
      <c r="Q31" s="100">
        <f>IF(SER_hh_tes!Q31=0,0,1000000/0.086*SER_hh_tes!Q31/SER_hh_num!Q31)</f>
        <v>5330.1212243746495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5531.9590050412762</v>
      </c>
      <c r="C33" s="18">
        <f>IF(SER_hh_tes!C33=0,0,1000000/0.086*SER_hh_tes!C33/SER_hh_num!C33)</f>
        <v>5470.7686458858343</v>
      </c>
      <c r="D33" s="18">
        <f>IF(SER_hh_tes!D33=0,0,1000000/0.086*SER_hh_tes!D33/SER_hh_num!D33)</f>
        <v>5454.792833537309</v>
      </c>
      <c r="E33" s="18">
        <f>IF(SER_hh_tes!E33=0,0,1000000/0.086*SER_hh_tes!E33/SER_hh_num!E33)</f>
        <v>5319.4381482435347</v>
      </c>
      <c r="F33" s="18">
        <f>IF(SER_hh_tes!F33=0,0,1000000/0.086*SER_hh_tes!F33/SER_hh_num!F33)</f>
        <v>5362.7250039778719</v>
      </c>
      <c r="G33" s="18">
        <f>IF(SER_hh_tes!G33=0,0,1000000/0.086*SER_hh_tes!G33/SER_hh_num!G33)</f>
        <v>5275.956709954562</v>
      </c>
      <c r="H33" s="18">
        <f>IF(SER_hh_tes!H33=0,0,1000000/0.086*SER_hh_tes!H33/SER_hh_num!H33)</f>
        <v>5237.0888147092392</v>
      </c>
      <c r="I33" s="18">
        <f>IF(SER_hh_tes!I33=0,0,1000000/0.086*SER_hh_tes!I33/SER_hh_num!I33)</f>
        <v>5275.5515105705726</v>
      </c>
      <c r="J33" s="18">
        <f>IF(SER_hh_tes!J33=0,0,1000000/0.086*SER_hh_tes!J33/SER_hh_num!J33)</f>
        <v>5259.9287867308976</v>
      </c>
      <c r="K33" s="18">
        <f>IF(SER_hh_tes!K33=0,0,1000000/0.086*SER_hh_tes!K33/SER_hh_num!K33)</f>
        <v>5256.2253946684341</v>
      </c>
      <c r="L33" s="18">
        <f>IF(SER_hh_tes!L33=0,0,1000000/0.086*SER_hh_tes!L33/SER_hh_num!L33)</f>
        <v>5255.0769522433638</v>
      </c>
      <c r="M33" s="18">
        <f>IF(SER_hh_tes!M33=0,0,1000000/0.086*SER_hh_tes!M33/SER_hh_num!M33)</f>
        <v>5302.500003123535</v>
      </c>
      <c r="N33" s="18">
        <f>IF(SER_hh_tes!N33=0,0,1000000/0.086*SER_hh_tes!N33/SER_hh_num!N33)</f>
        <v>5316.6258281865248</v>
      </c>
      <c r="O33" s="18">
        <f>IF(SER_hh_tes!O33=0,0,1000000/0.086*SER_hh_tes!O33/SER_hh_num!O33)</f>
        <v>5271.7208610108992</v>
      </c>
      <c r="P33" s="18">
        <f>IF(SER_hh_tes!P33=0,0,1000000/0.086*SER_hh_tes!P33/SER_hh_num!P33)</f>
        <v>5281.8882754905871</v>
      </c>
      <c r="Q33" s="18">
        <f>IF(SER_hh_tes!Q33=0,0,1000000/0.086*SER_hh_tes!Q33/SER_hh_num!Q33)</f>
        <v>5085.2041510970748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8817.75397432303</v>
      </c>
      <c r="C3" s="106">
        <f>IF(SER_hh_emi!C3=0,0,1000000*SER_hh_emi!C3/SER_hh_num!C3)</f>
        <v>9299.6968400245223</v>
      </c>
      <c r="D3" s="106">
        <f>IF(SER_hh_emi!D3=0,0,1000000*SER_hh_emi!D3/SER_hh_num!D3)</f>
        <v>8735.1839684748484</v>
      </c>
      <c r="E3" s="106">
        <f>IF(SER_hh_emi!E3=0,0,1000000*SER_hh_emi!E3/SER_hh_num!E3)</f>
        <v>9251.911515802034</v>
      </c>
      <c r="F3" s="106">
        <f>IF(SER_hh_emi!F3=0,0,1000000*SER_hh_emi!F3/SER_hh_num!F3)</f>
        <v>10141.939228157431</v>
      </c>
      <c r="G3" s="106">
        <f>IF(SER_hh_emi!G3=0,0,1000000*SER_hh_emi!G3/SER_hh_num!G3)</f>
        <v>9170.6484447331368</v>
      </c>
      <c r="H3" s="106">
        <f>IF(SER_hh_emi!H3=0,0,1000000*SER_hh_emi!H3/SER_hh_num!H3)</f>
        <v>8985.787244254514</v>
      </c>
      <c r="I3" s="106">
        <f>IF(SER_hh_emi!I3=0,0,1000000*SER_hh_emi!I3/SER_hh_num!I3)</f>
        <v>7878.7006565050033</v>
      </c>
      <c r="J3" s="106">
        <f>IF(SER_hh_emi!J3=0,0,1000000*SER_hh_emi!J3/SER_hh_num!J3)</f>
        <v>8361.2709452338713</v>
      </c>
      <c r="K3" s="106">
        <f>IF(SER_hh_emi!K3=0,0,1000000*SER_hh_emi!K3/SER_hh_num!K3)</f>
        <v>8518.7411256771284</v>
      </c>
      <c r="L3" s="106">
        <f>IF(SER_hh_emi!L3=0,0,1000000*SER_hh_emi!L3/SER_hh_num!L3)</f>
        <v>9659.0124306377966</v>
      </c>
      <c r="M3" s="106">
        <f>IF(SER_hh_emi!M3=0,0,1000000*SER_hh_emi!M3/SER_hh_num!M3)</f>
        <v>7637.9449189877114</v>
      </c>
      <c r="N3" s="106">
        <f>IF(SER_hh_emi!N3=0,0,1000000*SER_hh_emi!N3/SER_hh_num!N3)</f>
        <v>8480.3128513689971</v>
      </c>
      <c r="O3" s="106">
        <f>IF(SER_hh_emi!O3=0,0,1000000*SER_hh_emi!O3/SER_hh_num!O3)</f>
        <v>8581.2578767409905</v>
      </c>
      <c r="P3" s="106">
        <f>IF(SER_hh_emi!P3=0,0,1000000*SER_hh_emi!P3/SER_hh_num!P3)</f>
        <v>6830.8800590413521</v>
      </c>
      <c r="Q3" s="106">
        <f>IF(SER_hh_emi!Q3=0,0,1000000*SER_hh_emi!Q3/SER_hh_num!Q3)</f>
        <v>7149.9830930275139</v>
      </c>
    </row>
    <row r="4" spans="1:17" ht="12.95" customHeight="1" x14ac:dyDescent="0.25">
      <c r="A4" s="90" t="s">
        <v>44</v>
      </c>
      <c r="B4" s="101">
        <f>IF(SER_hh_emi!B4=0,0,1000000*SER_hh_emi!B4/SER_hh_num!B4)</f>
        <v>6528.475107760104</v>
      </c>
      <c r="C4" s="101">
        <f>IF(SER_hh_emi!C4=0,0,1000000*SER_hh_emi!C4/SER_hh_num!C4)</f>
        <v>7000.9684640855194</v>
      </c>
      <c r="D4" s="101">
        <f>IF(SER_hh_emi!D4=0,0,1000000*SER_hh_emi!D4/SER_hh_num!D4)</f>
        <v>6453.1742401662314</v>
      </c>
      <c r="E4" s="101">
        <f>IF(SER_hh_emi!E4=0,0,1000000*SER_hh_emi!E4/SER_hh_num!E4)</f>
        <v>6883.5231005803889</v>
      </c>
      <c r="F4" s="101">
        <f>IF(SER_hh_emi!F4=0,0,1000000*SER_hh_emi!F4/SER_hh_num!F4)</f>
        <v>7788.8322044489942</v>
      </c>
      <c r="G4" s="101">
        <f>IF(SER_hh_emi!G4=0,0,1000000*SER_hh_emi!G4/SER_hh_num!G4)</f>
        <v>6834.2165651132318</v>
      </c>
      <c r="H4" s="101">
        <f>IF(SER_hh_emi!H4=0,0,1000000*SER_hh_emi!H4/SER_hh_num!H4)</f>
        <v>6692.1959898014547</v>
      </c>
      <c r="I4" s="101">
        <f>IF(SER_hh_emi!I4=0,0,1000000*SER_hh_emi!I4/SER_hh_num!I4)</f>
        <v>5769.8813218343539</v>
      </c>
      <c r="J4" s="101">
        <f>IF(SER_hh_emi!J4=0,0,1000000*SER_hh_emi!J4/SER_hh_num!J4)</f>
        <v>6265.2419923959815</v>
      </c>
      <c r="K4" s="101">
        <f>IF(SER_hh_emi!K4=0,0,1000000*SER_hh_emi!K4/SER_hh_num!K4)</f>
        <v>6390.2040317272804</v>
      </c>
      <c r="L4" s="101">
        <f>IF(SER_hh_emi!L4=0,0,1000000*SER_hh_emi!L4/SER_hh_num!L4)</f>
        <v>7550.4449291660812</v>
      </c>
      <c r="M4" s="101">
        <f>IF(SER_hh_emi!M4=0,0,1000000*SER_hh_emi!M4/SER_hh_num!M4)</f>
        <v>5676.2455587072991</v>
      </c>
      <c r="N4" s="101">
        <f>IF(SER_hh_emi!N4=0,0,1000000*SER_hh_emi!N4/SER_hh_num!N4)</f>
        <v>6460.7999962234107</v>
      </c>
      <c r="O4" s="101">
        <f>IF(SER_hh_emi!O4=0,0,1000000*SER_hh_emi!O4/SER_hh_num!O4)</f>
        <v>6556.9142021152866</v>
      </c>
      <c r="P4" s="101">
        <f>IF(SER_hh_emi!P4=0,0,1000000*SER_hh_emi!P4/SER_hh_num!P4)</f>
        <v>4956.7478555534908</v>
      </c>
      <c r="Q4" s="101">
        <f>IF(SER_hh_emi!Q4=0,0,1000000*SER_hh_emi!Q4/SER_hh_num!Q4)</f>
        <v>5158.2963529899571</v>
      </c>
    </row>
    <row r="5" spans="1:17" ht="12" customHeight="1" x14ac:dyDescent="0.25">
      <c r="A5" s="88" t="s">
        <v>38</v>
      </c>
      <c r="B5" s="100">
        <f>IF(SER_hh_emi!B5=0,0,1000000*SER_hh_emi!B5/SER_hh_num!B5)</f>
        <v>16281.47158032538</v>
      </c>
      <c r="C5" s="100">
        <f>IF(SER_hh_emi!C5=0,0,1000000*SER_hh_emi!C5/SER_hh_num!C5)</f>
        <v>17123.73107500896</v>
      </c>
      <c r="D5" s="100">
        <f>IF(SER_hh_emi!D5=0,0,1000000*SER_hh_emi!D5/SER_hh_num!D5)</f>
        <v>16989.644147142135</v>
      </c>
      <c r="E5" s="100">
        <f>IF(SER_hh_emi!E5=0,0,1000000*SER_hh_emi!E5/SER_hh_num!E5)</f>
        <v>24139.851928821554</v>
      </c>
      <c r="F5" s="100">
        <f>IF(SER_hh_emi!F5=0,0,1000000*SER_hh_emi!F5/SER_hh_num!F5)</f>
        <v>13715.869472306564</v>
      </c>
      <c r="G5" s="100">
        <f>IF(SER_hh_emi!G5=0,0,1000000*SER_hh_emi!G5/SER_hh_num!G5)</f>
        <v>18444.704493283556</v>
      </c>
      <c r="H5" s="100">
        <f>IF(SER_hh_emi!H5=0,0,1000000*SER_hh_emi!H5/SER_hh_num!H5)</f>
        <v>18060.161664525891</v>
      </c>
      <c r="I5" s="100">
        <f>IF(SER_hh_emi!I5=0,0,1000000*SER_hh_emi!I5/SER_hh_num!I5)</f>
        <v>15951.985343892342</v>
      </c>
      <c r="J5" s="100">
        <f>IF(SER_hh_emi!J5=0,0,1000000*SER_hh_emi!J5/SER_hh_num!J5)</f>
        <v>16794.816249880118</v>
      </c>
      <c r="K5" s="100">
        <f>IF(SER_hh_emi!K5=0,0,1000000*SER_hh_emi!K5/SER_hh_num!K5)</f>
        <v>18482.354746673809</v>
      </c>
      <c r="L5" s="100">
        <f>IF(SER_hh_emi!L5=0,0,1000000*SER_hh_emi!L5/SER_hh_num!L5)</f>
        <v>19204.237206420024</v>
      </c>
      <c r="M5" s="100">
        <f>IF(SER_hh_emi!M5=0,0,1000000*SER_hh_emi!M5/SER_hh_num!M5)</f>
        <v>15534.411103583636</v>
      </c>
      <c r="N5" s="100">
        <f>IF(SER_hh_emi!N5=0,0,1000000*SER_hh_emi!N5/SER_hh_num!N5)</f>
        <v>16470.058814747263</v>
      </c>
      <c r="O5" s="100">
        <f>IF(SER_hh_emi!O5=0,0,1000000*SER_hh_emi!O5/SER_hh_num!O5)</f>
        <v>16910.510046630923</v>
      </c>
      <c r="P5" s="100">
        <f>IF(SER_hh_emi!P5=0,0,1000000*SER_hh_emi!P5/SER_hh_num!P5)</f>
        <v>12866.669261197263</v>
      </c>
      <c r="Q5" s="100">
        <f>IF(SER_hh_emi!Q5=0,0,1000000*SER_hh_emi!Q5/SER_hh_num!Q5)</f>
        <v>13537.160255516699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10351.873419138416</v>
      </c>
      <c r="C7" s="100">
        <f>IF(SER_hh_emi!C7=0,0,1000000*SER_hh_emi!C7/SER_hh_num!C7)</f>
        <v>11223.750024132336</v>
      </c>
      <c r="D7" s="100">
        <f>IF(SER_hh_emi!D7=0,0,1000000*SER_hh_emi!D7/SER_hh_num!D7)</f>
        <v>11058.758159512494</v>
      </c>
      <c r="E7" s="100">
        <f>IF(SER_hh_emi!E7=0,0,1000000*SER_hh_emi!E7/SER_hh_num!E7)</f>
        <v>11871.650488877336</v>
      </c>
      <c r="F7" s="100">
        <f>IF(SER_hh_emi!F7=0,0,1000000*SER_hh_emi!F7/SER_hh_num!F7)</f>
        <v>13483.021764953963</v>
      </c>
      <c r="G7" s="100">
        <f>IF(SER_hh_emi!G7=0,0,1000000*SER_hh_emi!G7/SER_hh_num!G7)</f>
        <v>12122.066251918497</v>
      </c>
      <c r="H7" s="100">
        <f>IF(SER_hh_emi!H7=0,0,1000000*SER_hh_emi!H7/SER_hh_num!H7)</f>
        <v>11512.604552046088</v>
      </c>
      <c r="I7" s="100">
        <f>IF(SER_hh_emi!I7=0,0,1000000*SER_hh_emi!I7/SER_hh_num!I7)</f>
        <v>10347.917224199397</v>
      </c>
      <c r="J7" s="100">
        <f>IF(SER_hh_emi!J7=0,0,1000000*SER_hh_emi!J7/SER_hh_num!J7)</f>
        <v>10877.614020171548</v>
      </c>
      <c r="K7" s="100">
        <f>IF(SER_hh_emi!K7=0,0,1000000*SER_hh_emi!K7/SER_hh_num!K7)</f>
        <v>11497.60529360432</v>
      </c>
      <c r="L7" s="100">
        <f>IF(SER_hh_emi!L7=0,0,1000000*SER_hh_emi!L7/SER_hh_num!L7)</f>
        <v>12957.325052570075</v>
      </c>
      <c r="M7" s="100">
        <f>IF(SER_hh_emi!M7=0,0,1000000*SER_hh_emi!M7/SER_hh_num!M7)</f>
        <v>10391.0238561571</v>
      </c>
      <c r="N7" s="100">
        <f>IF(SER_hh_emi!N7=0,0,1000000*SER_hh_emi!N7/SER_hh_num!N7)</f>
        <v>10265.248462160358</v>
      </c>
      <c r="O7" s="100">
        <f>IF(SER_hh_emi!O7=0,0,1000000*SER_hh_emi!O7/SER_hh_num!O7)</f>
        <v>10889.384656658549</v>
      </c>
      <c r="P7" s="100">
        <f>IF(SER_hh_emi!P7=0,0,1000000*SER_hh_emi!P7/SER_hh_num!P7)</f>
        <v>8250.8821810067966</v>
      </c>
      <c r="Q7" s="100">
        <f>IF(SER_hh_emi!Q7=0,0,1000000*SER_hh_emi!Q7/SER_hh_num!Q7)</f>
        <v>8662.0940845066998</v>
      </c>
    </row>
    <row r="8" spans="1:17" ht="12" customHeight="1" x14ac:dyDescent="0.25">
      <c r="A8" s="88" t="s">
        <v>101</v>
      </c>
      <c r="B8" s="100">
        <f>IF(SER_hh_emi!B8=0,0,1000000*SER_hh_emi!B8/SER_hh_num!B8)</f>
        <v>4882.6875276866558</v>
      </c>
      <c r="C8" s="100">
        <f>IF(SER_hh_emi!C8=0,0,1000000*SER_hh_emi!C8/SER_hh_num!C8)</f>
        <v>5313.4398764928565</v>
      </c>
      <c r="D8" s="100">
        <f>IF(SER_hh_emi!D8=0,0,1000000*SER_hh_emi!D8/SER_hh_num!D8)</f>
        <v>5181.0321538954231</v>
      </c>
      <c r="E8" s="100">
        <f>IF(SER_hh_emi!E8=0,0,1000000*SER_hh_emi!E8/SER_hh_num!E8)</f>
        <v>5597.7918049749687</v>
      </c>
      <c r="F8" s="100">
        <f>IF(SER_hh_emi!F8=0,0,1000000*SER_hh_emi!F8/SER_hh_num!F8)</f>
        <v>6363.4614502500281</v>
      </c>
      <c r="G8" s="100">
        <f>IF(SER_hh_emi!G8=0,0,1000000*SER_hh_emi!G8/SER_hh_num!G8)</f>
        <v>5594.2548808411802</v>
      </c>
      <c r="H8" s="100">
        <f>IF(SER_hh_emi!H8=0,0,1000000*SER_hh_emi!H8/SER_hh_num!H8)</f>
        <v>5557.5478908190298</v>
      </c>
      <c r="I8" s="100">
        <f>IF(SER_hh_emi!I8=0,0,1000000*SER_hh_emi!I8/SER_hh_num!I8)</f>
        <v>4870.9384635916549</v>
      </c>
      <c r="J8" s="100">
        <f>IF(SER_hh_emi!J8=0,0,1000000*SER_hh_emi!J8/SER_hh_num!J8)</f>
        <v>5131.2271402356455</v>
      </c>
      <c r="K8" s="100">
        <f>IF(SER_hh_emi!K8=0,0,1000000*SER_hh_emi!K8/SER_hh_num!K8)</f>
        <v>5432.675177576195</v>
      </c>
      <c r="L8" s="100">
        <f>IF(SER_hh_emi!L8=0,0,1000000*SER_hh_emi!L8/SER_hh_num!L8)</f>
        <v>6118.5849182679012</v>
      </c>
      <c r="M8" s="100">
        <f>IF(SER_hh_emi!M8=0,0,1000000*SER_hh_emi!M8/SER_hh_num!M8)</f>
        <v>4734.5927645456031</v>
      </c>
      <c r="N8" s="100">
        <f>IF(SER_hh_emi!N8=0,0,1000000*SER_hh_emi!N8/SER_hh_num!N8)</f>
        <v>5016.3840432772304</v>
      </c>
      <c r="O8" s="100">
        <f>IF(SER_hh_emi!O8=0,0,1000000*SER_hh_emi!O8/SER_hh_num!O8)</f>
        <v>5129.4132416126085</v>
      </c>
      <c r="P8" s="100">
        <f>IF(SER_hh_emi!P8=0,0,1000000*SER_hh_emi!P8/SER_hh_num!P8)</f>
        <v>3865.0872759653039</v>
      </c>
      <c r="Q8" s="100">
        <f>IF(SER_hh_emi!Q8=0,0,1000000*SER_hh_emi!Q8/SER_hh_num!Q8)</f>
        <v>4041.1676743638945</v>
      </c>
    </row>
    <row r="9" spans="1:17" ht="12" customHeight="1" x14ac:dyDescent="0.25">
      <c r="A9" s="88" t="s">
        <v>106</v>
      </c>
      <c r="B9" s="100">
        <f>IF(SER_hh_emi!B9=0,0,1000000*SER_hh_emi!B9/SER_hh_num!B9)</f>
        <v>7281.2562074186581</v>
      </c>
      <c r="C9" s="100">
        <f>IF(SER_hh_emi!C9=0,0,1000000*SER_hh_emi!C9/SER_hh_num!C9)</f>
        <v>7997.3184288887933</v>
      </c>
      <c r="D9" s="100">
        <f>IF(SER_hh_emi!D9=0,0,1000000*SER_hh_emi!D9/SER_hh_num!D9)</f>
        <v>7754.6030984974968</v>
      </c>
      <c r="E9" s="100">
        <f>IF(SER_hh_emi!E9=0,0,1000000*SER_hh_emi!E9/SER_hh_num!E9)</f>
        <v>8400.1607009099225</v>
      </c>
      <c r="F9" s="100">
        <f>IF(SER_hh_emi!F9=0,0,1000000*SER_hh_emi!F9/SER_hh_num!F9)</f>
        <v>9553.4243266146987</v>
      </c>
      <c r="G9" s="100">
        <f>IF(SER_hh_emi!G9=0,0,1000000*SER_hh_emi!G9/SER_hh_num!G9)</f>
        <v>8375.2006417226439</v>
      </c>
      <c r="H9" s="100">
        <f>IF(SER_hh_emi!H9=0,0,1000000*SER_hh_emi!H9/SER_hh_num!H9)</f>
        <v>8339.6916259408627</v>
      </c>
      <c r="I9" s="100">
        <f>IF(SER_hh_emi!I9=0,0,1000000*SER_hh_emi!I9/SER_hh_num!I9)</f>
        <v>7261.220885135891</v>
      </c>
      <c r="J9" s="100">
        <f>IF(SER_hh_emi!J9=0,0,1000000*SER_hh_emi!J9/SER_hh_num!J9)</f>
        <v>7790.5026289827865</v>
      </c>
      <c r="K9" s="100">
        <f>IF(SER_hh_emi!K9=0,0,1000000*SER_hh_emi!K9/SER_hh_num!K9)</f>
        <v>8121.9075354947536</v>
      </c>
      <c r="L9" s="100">
        <f>IF(SER_hh_emi!L9=0,0,1000000*SER_hh_emi!L9/SER_hh_num!L9)</f>
        <v>9449.3824811085688</v>
      </c>
      <c r="M9" s="100">
        <f>IF(SER_hh_emi!M9=0,0,1000000*SER_hh_emi!M9/SER_hh_num!M9)</f>
        <v>6960.7523205255802</v>
      </c>
      <c r="N9" s="100">
        <f>IF(SER_hh_emi!N9=0,0,1000000*SER_hh_emi!N9/SER_hh_num!N9)</f>
        <v>7531.467636632603</v>
      </c>
      <c r="O9" s="100">
        <f>IF(SER_hh_emi!O9=0,0,1000000*SER_hh_emi!O9/SER_hh_num!O9)</f>
        <v>7717.3418150818115</v>
      </c>
      <c r="P9" s="100">
        <f>IF(SER_hh_emi!P9=0,0,1000000*SER_hh_emi!P9/SER_hh_num!P9)</f>
        <v>5786.1580571967806</v>
      </c>
      <c r="Q9" s="100">
        <f>IF(SER_hh_emi!Q9=0,0,1000000*SER_hh_emi!Q9/SER_hh_num!Q9)</f>
        <v>6107.1825670431572</v>
      </c>
    </row>
    <row r="10" spans="1:17" ht="12" customHeight="1" x14ac:dyDescent="0.25">
      <c r="A10" s="88" t="s">
        <v>34</v>
      </c>
      <c r="B10" s="100">
        <f>IF(SER_hh_emi!B10=0,0,1000000*SER_hh_emi!B10/SER_hh_num!B10)</f>
        <v>6827.7860599306823</v>
      </c>
      <c r="C10" s="100">
        <f>IF(SER_hh_emi!C10=0,0,1000000*SER_hh_emi!C10/SER_hh_num!C10)</f>
        <v>8230.3523750078366</v>
      </c>
      <c r="D10" s="100">
        <f>IF(SER_hh_emi!D10=0,0,1000000*SER_hh_emi!D10/SER_hh_num!D10)</f>
        <v>8049.4205582417353</v>
      </c>
      <c r="E10" s="100">
        <f>IF(SER_hh_emi!E10=0,0,1000000*SER_hh_emi!E10/SER_hh_num!E10)</f>
        <v>8327.5554435575777</v>
      </c>
      <c r="F10" s="100">
        <f>IF(SER_hh_emi!F10=0,0,1000000*SER_hh_emi!F10/SER_hh_num!F10)</f>
        <v>9410.0106660596539</v>
      </c>
      <c r="G10" s="100">
        <f>IF(SER_hh_emi!G10=0,0,1000000*SER_hh_emi!G10/SER_hh_num!G10)</f>
        <v>8784.9763925943807</v>
      </c>
      <c r="H10" s="100">
        <f>IF(SER_hh_emi!H10=0,0,1000000*SER_hh_emi!H10/SER_hh_num!H10)</f>
        <v>8689.9306839835281</v>
      </c>
      <c r="I10" s="100">
        <f>IF(SER_hh_emi!I10=0,0,1000000*SER_hh_emi!I10/SER_hh_num!I10)</f>
        <v>7582.0532702734599</v>
      </c>
      <c r="J10" s="100">
        <f>IF(SER_hh_emi!J10=0,0,1000000*SER_hh_emi!J10/SER_hh_num!J10)</f>
        <v>7885.6598259053171</v>
      </c>
      <c r="K10" s="100">
        <f>IF(SER_hh_emi!K10=0,0,1000000*SER_hh_emi!K10/SER_hh_num!K10)</f>
        <v>7858.6986930802905</v>
      </c>
      <c r="L10" s="100">
        <f>IF(SER_hh_emi!L10=0,0,1000000*SER_hh_emi!L10/SER_hh_num!L10)</f>
        <v>8248.896807956864</v>
      </c>
      <c r="M10" s="100">
        <f>IF(SER_hh_emi!M10=0,0,1000000*SER_hh_emi!M10/SER_hh_num!M10)</f>
        <v>6744.1985547159256</v>
      </c>
      <c r="N10" s="100">
        <f>IF(SER_hh_emi!N10=0,0,1000000*SER_hh_emi!N10/SER_hh_num!N10)</f>
        <v>5627.3600091048074</v>
      </c>
      <c r="O10" s="100">
        <f>IF(SER_hh_emi!O10=0,0,1000000*SER_hh_emi!O10/SER_hh_num!O10)</f>
        <v>5918.3939836943009</v>
      </c>
      <c r="P10" s="100">
        <f>IF(SER_hh_emi!P10=0,0,1000000*SER_hh_emi!P10/SER_hh_num!P10)</f>
        <v>4821.8865225285881</v>
      </c>
      <c r="Q10" s="100">
        <f>IF(SER_hh_emi!Q10=0,0,1000000*SER_hh_emi!Q10/SER_hh_num!Q10)</f>
        <v>4317.7011000239017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4.9800938287532199</v>
      </c>
      <c r="C16" s="101">
        <f>IF(SER_hh_emi!C16=0,0,1000000*SER_hh_emi!C16/SER_hh_num!C16)</f>
        <v>4.8045716481453207</v>
      </c>
      <c r="D16" s="101">
        <f>IF(SER_hh_emi!D16=0,0,1000000*SER_hh_emi!D16/SER_hh_num!D16)</f>
        <v>4.9925908611335164</v>
      </c>
      <c r="E16" s="101">
        <f>IF(SER_hh_emi!E16=0,0,1000000*SER_hh_emi!E16/SER_hh_num!E16)</f>
        <v>5.3209039908198443</v>
      </c>
      <c r="F16" s="101">
        <f>IF(SER_hh_emi!F16=0,0,1000000*SER_hh_emi!F16/SER_hh_num!F16)</f>
        <v>5.7787110218594124</v>
      </c>
      <c r="G16" s="101">
        <f>IF(SER_hh_emi!G16=0,0,1000000*SER_hh_emi!G16/SER_hh_num!G16)</f>
        <v>5.9107474732527612</v>
      </c>
      <c r="H16" s="101">
        <f>IF(SER_hh_emi!H16=0,0,1000000*SER_hh_emi!H16/SER_hh_num!H16)</f>
        <v>7.0979910789136245</v>
      </c>
      <c r="I16" s="101">
        <f>IF(SER_hh_emi!I16=0,0,1000000*SER_hh_emi!I16/SER_hh_num!I16)</f>
        <v>7.3973525990091664</v>
      </c>
      <c r="J16" s="101">
        <f>IF(SER_hh_emi!J16=0,0,1000000*SER_hh_emi!J16/SER_hh_num!J16)</f>
        <v>8.2288318230894859</v>
      </c>
      <c r="K16" s="101">
        <f>IF(SER_hh_emi!K16=0,0,1000000*SER_hh_emi!K16/SER_hh_num!K16)</f>
        <v>8.5155824311900279</v>
      </c>
      <c r="L16" s="101">
        <f>IF(SER_hh_emi!L16=0,0,1000000*SER_hh_emi!L16/SER_hh_num!L16)</f>
        <v>9.106269959496041</v>
      </c>
      <c r="M16" s="101">
        <f>IF(SER_hh_emi!M16=0,0,1000000*SER_hh_emi!M16/SER_hh_num!M16)</f>
        <v>9.56732455889839</v>
      </c>
      <c r="N16" s="101">
        <f>IF(SER_hh_emi!N16=0,0,1000000*SER_hh_emi!N16/SER_hh_num!N16)</f>
        <v>10.813850764406622</v>
      </c>
      <c r="O16" s="101">
        <f>IF(SER_hh_emi!O16=0,0,1000000*SER_hh_emi!O16/SER_hh_num!O16)</f>
        <v>13.051557052865782</v>
      </c>
      <c r="P16" s="101">
        <f>IF(SER_hh_emi!P16=0,0,1000000*SER_hh_emi!P16/SER_hh_num!P16)</f>
        <v>16.488757192708167</v>
      </c>
      <c r="Q16" s="101">
        <f>IF(SER_hh_emi!Q16=0,0,1000000*SER_hh_emi!Q16/SER_hh_num!Q16)</f>
        <v>21.675130567099718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170.87556798947432</v>
      </c>
      <c r="C17" s="103">
        <f>IF(SER_hh_emi!C17=0,0,1000000*SER_hh_emi!C17/SER_hh_num!C17)</f>
        <v>195.60770943532444</v>
      </c>
      <c r="D17" s="103">
        <f>IF(SER_hh_emi!D17=0,0,1000000*SER_hh_emi!D17/SER_hh_num!D17)</f>
        <v>223.08314059285368</v>
      </c>
      <c r="E17" s="103">
        <f>IF(SER_hh_emi!E17=0,0,1000000*SER_hh_emi!E17/SER_hh_num!E17)</f>
        <v>246.97614009681323</v>
      </c>
      <c r="F17" s="103">
        <f>IF(SER_hh_emi!F17=0,0,1000000*SER_hh_emi!F17/SER_hh_num!F17)</f>
        <v>278.30020914846187</v>
      </c>
      <c r="G17" s="103">
        <f>IF(SER_hh_emi!G17=0,0,1000000*SER_hh_emi!G17/SER_hh_num!G17)</f>
        <v>317.99263711880252</v>
      </c>
      <c r="H17" s="103">
        <f>IF(SER_hh_emi!H17=0,0,1000000*SER_hh_emi!H17/SER_hh_num!H17)</f>
        <v>355.43003161935735</v>
      </c>
      <c r="I17" s="103">
        <f>IF(SER_hh_emi!I17=0,0,1000000*SER_hh_emi!I17/SER_hh_num!I17)</f>
        <v>404.74535722113586</v>
      </c>
      <c r="J17" s="103">
        <f>IF(SER_hh_emi!J17=0,0,1000000*SER_hh_emi!J17/SER_hh_num!J17)</f>
        <v>434.39649419878174</v>
      </c>
      <c r="K17" s="103">
        <f>IF(SER_hh_emi!K17=0,0,1000000*SER_hh_emi!K17/SER_hh_num!K17)</f>
        <v>475.92269839427934</v>
      </c>
      <c r="L17" s="103">
        <f>IF(SER_hh_emi!L17=0,0,1000000*SER_hh_emi!L17/SER_hh_num!L17)</f>
        <v>495.72393397848901</v>
      </c>
      <c r="M17" s="103">
        <f>IF(SER_hh_emi!M17=0,0,1000000*SER_hh_emi!M17/SER_hh_num!M17)</f>
        <v>507.06335557917828</v>
      </c>
      <c r="N17" s="103">
        <f>IF(SER_hh_emi!N17=0,0,1000000*SER_hh_emi!N17/SER_hh_num!N17)</f>
        <v>518.56678404714148</v>
      </c>
      <c r="O17" s="103">
        <f>IF(SER_hh_emi!O17=0,0,1000000*SER_hh_emi!O17/SER_hh_num!O17)</f>
        <v>535.69879768685246</v>
      </c>
      <c r="P17" s="103">
        <f>IF(SER_hh_emi!P17=0,0,1000000*SER_hh_emi!P17/SER_hh_num!P17)</f>
        <v>562.86786133265673</v>
      </c>
      <c r="Q17" s="103">
        <f>IF(SER_hh_emi!Q17=0,0,1000000*SER_hh_emi!Q17/SER_hh_num!Q17)</f>
        <v>576.70587283432747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1073.8807308361468</v>
      </c>
      <c r="C19" s="101">
        <f>IF(SER_hh_emi!C19=0,0,1000000*SER_hh_emi!C19/SER_hh_num!C19)</f>
        <v>1069.085465021873</v>
      </c>
      <c r="D19" s="101">
        <f>IF(SER_hh_emi!D19=0,0,1000000*SER_hh_emi!D19/SER_hh_num!D19)</f>
        <v>1046.1164255161757</v>
      </c>
      <c r="E19" s="101">
        <f>IF(SER_hh_emi!E19=0,0,1000000*SER_hh_emi!E19/SER_hh_num!E19)</f>
        <v>1054.3821722453733</v>
      </c>
      <c r="F19" s="101">
        <f>IF(SER_hh_emi!F19=0,0,1000000*SER_hh_emi!F19/SER_hh_num!F19)</f>
        <v>1048.9907228263312</v>
      </c>
      <c r="G19" s="101">
        <f>IF(SER_hh_emi!G19=0,0,1000000*SER_hh_emi!G19/SER_hh_num!G19)</f>
        <v>1022.0912376267233</v>
      </c>
      <c r="H19" s="101">
        <f>IF(SER_hh_emi!H19=0,0,1000000*SER_hh_emi!H19/SER_hh_num!H19)</f>
        <v>1000.3589367209668</v>
      </c>
      <c r="I19" s="101">
        <f>IF(SER_hh_emi!I19=0,0,1000000*SER_hh_emi!I19/SER_hh_num!I19)</f>
        <v>956.68123343374123</v>
      </c>
      <c r="J19" s="101">
        <f>IF(SER_hh_emi!J19=0,0,1000000*SER_hh_emi!J19/SER_hh_num!J19)</f>
        <v>933.75803939894183</v>
      </c>
      <c r="K19" s="101">
        <f>IF(SER_hh_emi!K19=0,0,1000000*SER_hh_emi!K19/SER_hh_num!K19)</f>
        <v>950.71113356557851</v>
      </c>
      <c r="L19" s="101">
        <f>IF(SER_hh_emi!L19=0,0,1000000*SER_hh_emi!L19/SER_hh_num!L19)</f>
        <v>950.90954290847901</v>
      </c>
      <c r="M19" s="101">
        <f>IF(SER_hh_emi!M19=0,0,1000000*SER_hh_emi!M19/SER_hh_num!M19)</f>
        <v>934.68607801746589</v>
      </c>
      <c r="N19" s="101">
        <f>IF(SER_hh_emi!N19=0,0,1000000*SER_hh_emi!N19/SER_hh_num!N19)</f>
        <v>937.30418845748841</v>
      </c>
      <c r="O19" s="101">
        <f>IF(SER_hh_emi!O19=0,0,1000000*SER_hh_emi!O19/SER_hh_num!O19)</f>
        <v>938.38902140360494</v>
      </c>
      <c r="P19" s="101">
        <f>IF(SER_hh_emi!P19=0,0,1000000*SER_hh_emi!P19/SER_hh_num!P19)</f>
        <v>923.07702859611868</v>
      </c>
      <c r="Q19" s="101">
        <f>IF(SER_hh_emi!Q19=0,0,1000000*SER_hh_emi!Q19/SER_hh_num!Q19)</f>
        <v>933.01755328463094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2822.3660186293046</v>
      </c>
      <c r="C22" s="100">
        <f>IF(SER_hh_emi!C22=0,0,1000000*SER_hh_emi!C22/SER_hh_num!C22)</f>
        <v>2791.0720840479617</v>
      </c>
      <c r="D22" s="100">
        <f>IF(SER_hh_emi!D22=0,0,1000000*SER_hh_emi!D22/SER_hh_num!D22)</f>
        <v>2742.6074542580386</v>
      </c>
      <c r="E22" s="100">
        <f>IF(SER_hh_emi!E22=0,0,1000000*SER_hh_emi!E22/SER_hh_num!E22)</f>
        <v>2756.7628269461293</v>
      </c>
      <c r="F22" s="100">
        <f>IF(SER_hh_emi!F22=0,0,1000000*SER_hh_emi!F22/SER_hh_num!F22)</f>
        <v>2719.2571679347384</v>
      </c>
      <c r="G22" s="100">
        <f>IF(SER_hh_emi!G22=0,0,1000000*SER_hh_emi!G22/SER_hh_num!G22)</f>
        <v>2711.2912205198036</v>
      </c>
      <c r="H22" s="100">
        <f>IF(SER_hh_emi!H22=0,0,1000000*SER_hh_emi!H22/SER_hh_num!H22)</f>
        <v>2655.5274906529085</v>
      </c>
      <c r="I22" s="100">
        <f>IF(SER_hh_emi!I22=0,0,1000000*SER_hh_emi!I22/SER_hh_num!I22)</f>
        <v>2571.0052712530282</v>
      </c>
      <c r="J22" s="100">
        <f>IF(SER_hh_emi!J22=0,0,1000000*SER_hh_emi!J22/SER_hh_num!J22)</f>
        <v>2523.3082500666856</v>
      </c>
      <c r="K22" s="100">
        <f>IF(SER_hh_emi!K22=0,0,1000000*SER_hh_emi!K22/SER_hh_num!K22)</f>
        <v>2516.4364940818737</v>
      </c>
      <c r="L22" s="100">
        <f>IF(SER_hh_emi!L22=0,0,1000000*SER_hh_emi!L22/SER_hh_num!L22)</f>
        <v>2494.6402584252328</v>
      </c>
      <c r="M22" s="100">
        <f>IF(SER_hh_emi!M22=0,0,1000000*SER_hh_emi!M22/SER_hh_num!M22)</f>
        <v>2459.7892604268131</v>
      </c>
      <c r="N22" s="100">
        <f>IF(SER_hh_emi!N22=0,0,1000000*SER_hh_emi!N22/SER_hh_num!N22)</f>
        <v>2465.1802050220385</v>
      </c>
      <c r="O22" s="100">
        <f>IF(SER_hh_emi!O22=0,0,1000000*SER_hh_emi!O22/SER_hh_num!O22)</f>
        <v>2456.7449990462087</v>
      </c>
      <c r="P22" s="100">
        <f>IF(SER_hh_emi!P22=0,0,1000000*SER_hh_emi!P22/SER_hh_num!P22)</f>
        <v>2411.9389377711623</v>
      </c>
      <c r="Q22" s="100">
        <f>IF(SER_hh_emi!Q22=0,0,1000000*SER_hh_emi!Q22/SER_hh_num!Q22)</f>
        <v>2440.9557706299252</v>
      </c>
    </row>
    <row r="23" spans="1:17" ht="12" customHeight="1" x14ac:dyDescent="0.25">
      <c r="A23" s="88" t="s">
        <v>98</v>
      </c>
      <c r="B23" s="100">
        <f>IF(SER_hh_emi!B23=0,0,1000000*SER_hh_emi!B23/SER_hh_num!B23)</f>
        <v>1989.827311763494</v>
      </c>
      <c r="C23" s="100">
        <f>IF(SER_hh_emi!C23=0,0,1000000*SER_hh_emi!C23/SER_hh_num!C23)</f>
        <v>1963.0665935662678</v>
      </c>
      <c r="D23" s="100">
        <f>IF(SER_hh_emi!D23=0,0,1000000*SER_hh_emi!D23/SER_hh_num!D23)</f>
        <v>1932.1107555641934</v>
      </c>
      <c r="E23" s="100">
        <f>IF(SER_hh_emi!E23=0,0,1000000*SER_hh_emi!E23/SER_hh_num!E23)</f>
        <v>1942.9122721636647</v>
      </c>
      <c r="F23" s="100">
        <f>IF(SER_hh_emi!F23=0,0,1000000*SER_hh_emi!F23/SER_hh_num!F23)</f>
        <v>1918.2023411957912</v>
      </c>
      <c r="G23" s="100">
        <f>IF(SER_hh_emi!G23=0,0,1000000*SER_hh_emi!G23/SER_hh_num!G23)</f>
        <v>1914.2010031629645</v>
      </c>
      <c r="H23" s="100">
        <f>IF(SER_hh_emi!H23=0,0,1000000*SER_hh_emi!H23/SER_hh_num!H23)</f>
        <v>1870.3843524619006</v>
      </c>
      <c r="I23" s="100">
        <f>IF(SER_hh_emi!I23=0,0,1000000*SER_hh_emi!I23/SER_hh_num!I23)</f>
        <v>1808.7730058647664</v>
      </c>
      <c r="J23" s="100">
        <f>IF(SER_hh_emi!J23=0,0,1000000*SER_hh_emi!J23/SER_hh_num!J23)</f>
        <v>1778.7657654191491</v>
      </c>
      <c r="K23" s="100">
        <f>IF(SER_hh_emi!K23=0,0,1000000*SER_hh_emi!K23/SER_hh_num!K23)</f>
        <v>1776.7714255538153</v>
      </c>
      <c r="L23" s="100">
        <f>IF(SER_hh_emi!L23=0,0,1000000*SER_hh_emi!L23/SER_hh_num!L23)</f>
        <v>1760.0636256126352</v>
      </c>
      <c r="M23" s="100">
        <f>IF(SER_hh_emi!M23=0,0,1000000*SER_hh_emi!M23/SER_hh_num!M23)</f>
        <v>1729.4596410658994</v>
      </c>
      <c r="N23" s="100">
        <f>IF(SER_hh_emi!N23=0,0,1000000*SER_hh_emi!N23/SER_hh_num!N23)</f>
        <v>1733.6300436194072</v>
      </c>
      <c r="O23" s="100">
        <f>IF(SER_hh_emi!O23=0,0,1000000*SER_hh_emi!O23/SER_hh_num!O23)</f>
        <v>1725.7630979644214</v>
      </c>
      <c r="P23" s="100">
        <f>IF(SER_hh_emi!P23=0,0,1000000*SER_hh_emi!P23/SER_hh_num!P23)</f>
        <v>1687.9521295127383</v>
      </c>
      <c r="Q23" s="100">
        <f>IF(SER_hh_emi!Q23=0,0,1000000*SER_hh_emi!Q23/SER_hh_num!Q23)</f>
        <v>1706.6644347544716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1214.8967664810123</v>
      </c>
      <c r="C29" s="101">
        <f>IF(SER_hh_emi!C29=0,0,1000000*SER_hh_emi!C29/SER_hh_num!C29)</f>
        <v>1229.0740015186773</v>
      </c>
      <c r="D29" s="101">
        <f>IF(SER_hh_emi!D29=0,0,1000000*SER_hh_emi!D29/SER_hh_num!D29)</f>
        <v>1235.2028171053832</v>
      </c>
      <c r="E29" s="101">
        <f>IF(SER_hh_emi!E29=0,0,1000000*SER_hh_emi!E29/SER_hh_num!E29)</f>
        <v>1313.1792950397526</v>
      </c>
      <c r="F29" s="101">
        <f>IF(SER_hh_emi!F29=0,0,1000000*SER_hh_emi!F29/SER_hh_num!F29)</f>
        <v>1303.0923009557748</v>
      </c>
      <c r="G29" s="101">
        <f>IF(SER_hh_emi!G29=0,0,1000000*SER_hh_emi!G29/SER_hh_num!G29)</f>
        <v>1313.1314903123473</v>
      </c>
      <c r="H29" s="101">
        <f>IF(SER_hh_emi!H29=0,0,1000000*SER_hh_emi!H29/SER_hh_num!H29)</f>
        <v>1291.5882211919325</v>
      </c>
      <c r="I29" s="101">
        <f>IF(SER_hh_emi!I29=0,0,1000000*SER_hh_emi!I29/SER_hh_num!I29)</f>
        <v>1150.1699251600035</v>
      </c>
      <c r="J29" s="101">
        <f>IF(SER_hh_emi!J29=0,0,1000000*SER_hh_emi!J29/SER_hh_num!J29)</f>
        <v>1159.8946092054589</v>
      </c>
      <c r="K29" s="101">
        <f>IF(SER_hh_emi!K29=0,0,1000000*SER_hh_emi!K29/SER_hh_num!K29)</f>
        <v>1175.1016663646615</v>
      </c>
      <c r="L29" s="101">
        <f>IF(SER_hh_emi!L29=0,0,1000000*SER_hh_emi!L29/SER_hh_num!L29)</f>
        <v>1154.5747345128209</v>
      </c>
      <c r="M29" s="101">
        <f>IF(SER_hh_emi!M29=0,0,1000000*SER_hh_emi!M29/SER_hh_num!M29)</f>
        <v>1023.6925469846396</v>
      </c>
      <c r="N29" s="101">
        <f>IF(SER_hh_emi!N29=0,0,1000000*SER_hh_emi!N29/SER_hh_num!N29)</f>
        <v>1078.4190640895215</v>
      </c>
      <c r="O29" s="101">
        <f>IF(SER_hh_emi!O29=0,0,1000000*SER_hh_emi!O29/SER_hh_num!O29)</f>
        <v>1081.3217944821274</v>
      </c>
      <c r="P29" s="101">
        <f>IF(SER_hh_emi!P29=0,0,1000000*SER_hh_emi!P29/SER_hh_num!P29)</f>
        <v>944.96429716527246</v>
      </c>
      <c r="Q29" s="101">
        <f>IF(SER_hh_emi!Q29=0,0,1000000*SER_hh_emi!Q29/SER_hh_num!Q29)</f>
        <v>1050.4179602292534</v>
      </c>
    </row>
    <row r="30" spans="1:17" ht="12" customHeight="1" x14ac:dyDescent="0.25">
      <c r="A30" s="88" t="s">
        <v>66</v>
      </c>
      <c r="B30" s="100">
        <f>IF(SER_hh_emi!B30=0,0,1000000*SER_hh_emi!B30/SER_hh_num!B30)</f>
        <v>2877.5086875403667</v>
      </c>
      <c r="C30" s="100">
        <f>IF(SER_hh_emi!C30=0,0,1000000*SER_hh_emi!C30/SER_hh_num!C30)</f>
        <v>2838.5526929517418</v>
      </c>
      <c r="D30" s="100">
        <f>IF(SER_hh_emi!D30=0,0,1000000*SER_hh_emi!D30/SER_hh_num!D30)</f>
        <v>2821.882121308553</v>
      </c>
      <c r="E30" s="100">
        <f>IF(SER_hh_emi!E30=0,0,1000000*SER_hh_emi!E30/SER_hh_num!E30)</f>
        <v>2749.5803369898713</v>
      </c>
      <c r="F30" s="100">
        <f>IF(SER_hh_emi!F30=0,0,1000000*SER_hh_emi!F30/SER_hh_num!F30)</f>
        <v>2759.8782061572842</v>
      </c>
      <c r="G30" s="100">
        <f>IF(SER_hh_emi!G30=0,0,1000000*SER_hh_emi!G30/SER_hh_num!G30)</f>
        <v>2704.9622151272233</v>
      </c>
      <c r="H30" s="100">
        <f>IF(SER_hh_emi!H30=0,0,1000000*SER_hh_emi!H30/SER_hh_num!H30)</f>
        <v>2666.8422509910756</v>
      </c>
      <c r="I30" s="100">
        <f>IF(SER_hh_emi!I30=0,0,1000000*SER_hh_emi!I30/SER_hh_num!I30)</f>
        <v>2655.5743847830968</v>
      </c>
      <c r="J30" s="100">
        <f>IF(SER_hh_emi!J30=0,0,1000000*SER_hh_emi!J30/SER_hh_num!J30)</f>
        <v>2631.2937358884915</v>
      </c>
      <c r="K30" s="100">
        <f>IF(SER_hh_emi!K30=0,0,1000000*SER_hh_emi!K30/SER_hh_num!K30)</f>
        <v>2615.8692350468064</v>
      </c>
      <c r="L30" s="100">
        <f>IF(SER_hh_emi!L30=0,0,1000000*SER_hh_emi!L30/SER_hh_num!L30)</f>
        <v>2599.0434327935654</v>
      </c>
      <c r="M30" s="100">
        <f>IF(SER_hh_emi!M30=0,0,1000000*SER_hh_emi!M30/SER_hh_num!M30)</f>
        <v>2593.1735119481859</v>
      </c>
      <c r="N30" s="100">
        <f>IF(SER_hh_emi!N30=0,0,1000000*SER_hh_emi!N30/SER_hh_num!N30)</f>
        <v>2575.9284564735049</v>
      </c>
      <c r="O30" s="100">
        <f>IF(SER_hh_emi!O30=0,0,1000000*SER_hh_emi!O30/SER_hh_num!O30)</f>
        <v>2505.9990389053014</v>
      </c>
      <c r="P30" s="100">
        <f>IF(SER_hh_emi!P30=0,0,1000000*SER_hh_emi!P30/SER_hh_num!P30)</f>
        <v>2518.9100319275726</v>
      </c>
      <c r="Q30" s="100">
        <f>IF(SER_hh_emi!Q30=0,0,1000000*SER_hh_emi!Q30/SER_hh_num!Q30)</f>
        <v>2462.5044476602015</v>
      </c>
    </row>
    <row r="31" spans="1:17" ht="12" customHeight="1" x14ac:dyDescent="0.25">
      <c r="A31" s="88" t="s">
        <v>98</v>
      </c>
      <c r="B31" s="100">
        <f>IF(SER_hh_emi!B31=0,0,1000000*SER_hh_emi!B31/SER_hh_num!B31)</f>
        <v>2349.1830514164512</v>
      </c>
      <c r="C31" s="100">
        <f>IF(SER_hh_emi!C31=0,0,1000000*SER_hh_emi!C31/SER_hh_num!C31)</f>
        <v>2318.107781620854</v>
      </c>
      <c r="D31" s="100">
        <f>IF(SER_hh_emi!D31=0,0,1000000*SER_hh_emi!D31/SER_hh_num!D31)</f>
        <v>2304.1944726250099</v>
      </c>
      <c r="E31" s="100">
        <f>IF(SER_hh_emi!E31=0,0,1000000*SER_hh_emi!E31/SER_hh_num!E31)</f>
        <v>2248.0192719419802</v>
      </c>
      <c r="F31" s="100">
        <f>IF(SER_hh_emi!F31=0,0,1000000*SER_hh_emi!F31/SER_hh_num!F31)</f>
        <v>2257.9399906732842</v>
      </c>
      <c r="G31" s="100">
        <f>IF(SER_hh_emi!G31=0,0,1000000*SER_hh_emi!G31/SER_hh_num!G31)</f>
        <v>2212.2329514970065</v>
      </c>
      <c r="H31" s="100">
        <f>IF(SER_hh_emi!H31=0,0,1000000*SER_hh_emi!H31/SER_hh_num!H31)</f>
        <v>2181.6515777744839</v>
      </c>
      <c r="I31" s="100">
        <f>IF(SER_hh_emi!I31=0,0,1000000*SER_hh_emi!I31/SER_hh_num!I31)</f>
        <v>2171.1271369282535</v>
      </c>
      <c r="J31" s="100">
        <f>IF(SER_hh_emi!J31=0,0,1000000*SER_hh_emi!J31/SER_hh_num!J31)</f>
        <v>2152.4041217287081</v>
      </c>
      <c r="K31" s="100">
        <f>IF(SER_hh_emi!K31=0,0,1000000*SER_hh_emi!K31/SER_hh_num!K31)</f>
        <v>2139.3342167416331</v>
      </c>
      <c r="L31" s="100">
        <f>IF(SER_hh_emi!L31=0,0,1000000*SER_hh_emi!L31/SER_hh_num!L31)</f>
        <v>2126.8604857281871</v>
      </c>
      <c r="M31" s="100">
        <f>IF(SER_hh_emi!M31=0,0,1000000*SER_hh_emi!M31/SER_hh_num!M31)</f>
        <v>2115.3009201250456</v>
      </c>
      <c r="N31" s="100">
        <f>IF(SER_hh_emi!N31=0,0,1000000*SER_hh_emi!N31/SER_hh_num!N31)</f>
        <v>2101.5429012695768</v>
      </c>
      <c r="O31" s="100">
        <f>IF(SER_hh_emi!O31=0,0,1000000*SER_hh_emi!O31/SER_hh_num!O31)</f>
        <v>2041.1314789706519</v>
      </c>
      <c r="P31" s="100">
        <f>IF(SER_hh_emi!P31=0,0,1000000*SER_hh_emi!P31/SER_hh_num!P31)</f>
        <v>2040.537243772442</v>
      </c>
      <c r="Q31" s="100">
        <f>IF(SER_hh_emi!Q31=0,0,1000000*SER_hh_emi!Q31/SER_hh_num!Q31)</f>
        <v>1994.8644869488326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126.34529866061287</v>
      </c>
      <c r="C3" s="106">
        <f>IF(SER_hh_fech!C3=0,0,SER_hh_fech!C3/SER_summary!C$26)</f>
        <v>133.21969836575371</v>
      </c>
      <c r="D3" s="106">
        <f>IF(SER_hh_fech!D3=0,0,SER_hh_fech!D3/SER_summary!D$26)</f>
        <v>130.18274487557451</v>
      </c>
      <c r="E3" s="106">
        <f>IF(SER_hh_fech!E3=0,0,SER_hh_fech!E3/SER_summary!E$26)</f>
        <v>136.82951637066523</v>
      </c>
      <c r="F3" s="106">
        <f>IF(SER_hh_fech!F3=0,0,SER_hh_fech!F3/SER_summary!F$26)</f>
        <v>149.3449302102546</v>
      </c>
      <c r="G3" s="106">
        <f>IF(SER_hh_fech!G3=0,0,SER_hh_fech!G3/SER_summary!G$26)</f>
        <v>136.58726078668079</v>
      </c>
      <c r="H3" s="106">
        <f>IF(SER_hh_fech!H3=0,0,SER_hh_fech!H3/SER_summary!H$26)</f>
        <v>135.34995797685579</v>
      </c>
      <c r="I3" s="106">
        <f>IF(SER_hh_fech!I3=0,0,SER_hh_fech!I3/SER_summary!I$26)</f>
        <v>123.26373404478994</v>
      </c>
      <c r="J3" s="106">
        <f>IF(SER_hh_fech!J3=0,0,SER_hh_fech!J3/SER_summary!J$26)</f>
        <v>127.56240553619479</v>
      </c>
      <c r="K3" s="106">
        <f>IF(SER_hh_fech!K3=0,0,SER_hh_fech!K3/SER_summary!K$26)</f>
        <v>132.34044691963987</v>
      </c>
      <c r="L3" s="106">
        <f>IF(SER_hh_fech!L3=0,0,SER_hh_fech!L3/SER_summary!L$26)</f>
        <v>143.71500553389853</v>
      </c>
      <c r="M3" s="106">
        <f>IF(SER_hh_fech!M3=0,0,SER_hh_fech!M3/SER_summary!M$26)</f>
        <v>120.3535238256472</v>
      </c>
      <c r="N3" s="106">
        <f>IF(SER_hh_fech!N3=0,0,SER_hh_fech!N3/SER_summary!N$26)</f>
        <v>125.34211216872941</v>
      </c>
      <c r="O3" s="106">
        <f>IF(SER_hh_fech!O3=0,0,SER_hh_fech!O3/SER_summary!O$26)</f>
        <v>126.3567234200991</v>
      </c>
      <c r="P3" s="106">
        <f>IF(SER_hh_fech!P3=0,0,SER_hh_fech!P3/SER_summary!P$26)</f>
        <v>105.74414871845234</v>
      </c>
      <c r="Q3" s="106">
        <f>IF(SER_hh_fech!Q3=0,0,SER_hh_fech!Q3/SER_summary!Q$26)</f>
        <v>108.75832753327576</v>
      </c>
    </row>
    <row r="4" spans="1:17" ht="12.95" customHeight="1" x14ac:dyDescent="0.25">
      <c r="A4" s="90" t="s">
        <v>44</v>
      </c>
      <c r="B4" s="101">
        <f>IF(SER_hh_fech!B4=0,0,SER_hh_fech!B4/SER_summary!B$26)</f>
        <v>81.736802723337121</v>
      </c>
      <c r="C4" s="101">
        <f>IF(SER_hh_fech!C4=0,0,SER_hh_fech!C4/SER_summary!C$26)</f>
        <v>88.854706492386626</v>
      </c>
      <c r="D4" s="101">
        <f>IF(SER_hh_fech!D4=0,0,SER_hh_fech!D4/SER_summary!D$26)</f>
        <v>85.975334101035571</v>
      </c>
      <c r="E4" s="101">
        <f>IF(SER_hh_fech!E4=0,0,SER_hh_fech!E4/SER_summary!E$26)</f>
        <v>92.565535751663205</v>
      </c>
      <c r="F4" s="101">
        <f>IF(SER_hh_fech!F4=0,0,SER_hh_fech!F4/SER_summary!F$26)</f>
        <v>105.00519043943108</v>
      </c>
      <c r="G4" s="101">
        <f>IF(SER_hh_fech!G4=0,0,SER_hh_fech!G4/SER_summary!G$26)</f>
        <v>92.298377253347724</v>
      </c>
      <c r="H4" s="101">
        <f>IF(SER_hh_fech!H4=0,0,SER_hh_fech!H4/SER_summary!H$26)</f>
        <v>91.48263349501525</v>
      </c>
      <c r="I4" s="101">
        <f>IF(SER_hh_fech!I4=0,0,SER_hh_fech!I4/SER_summary!I$26)</f>
        <v>80.085817117775591</v>
      </c>
      <c r="J4" s="101">
        <f>IF(SER_hh_fech!J4=0,0,SER_hh_fech!J4/SER_summary!J$26)</f>
        <v>84.573074549376372</v>
      </c>
      <c r="K4" s="101">
        <f>IF(SER_hh_fech!K4=0,0,SER_hh_fech!K4/SER_summary!K$26)</f>
        <v>88.996633508141585</v>
      </c>
      <c r="L4" s="101">
        <f>IF(SER_hh_fech!L4=0,0,SER_hh_fech!L4/SER_summary!L$26)</f>
        <v>100.52773725646458</v>
      </c>
      <c r="M4" s="101">
        <f>IF(SER_hh_fech!M4=0,0,SER_hh_fech!M4/SER_summary!M$26)</f>
        <v>77.820909694324584</v>
      </c>
      <c r="N4" s="101">
        <f>IF(SER_hh_fech!N4=0,0,SER_hh_fech!N4/SER_summary!N$26)</f>
        <v>82.703871615422599</v>
      </c>
      <c r="O4" s="101">
        <f>IF(SER_hh_fech!O4=0,0,SER_hh_fech!O4/SER_summary!O$26)</f>
        <v>84.00299282449393</v>
      </c>
      <c r="P4" s="101">
        <f>IF(SER_hh_fech!P4=0,0,SER_hh_fech!P4/SER_summary!P$26)</f>
        <v>64.045975728509148</v>
      </c>
      <c r="Q4" s="101">
        <f>IF(SER_hh_fech!Q4=0,0,SER_hh_fech!Q4/SER_summary!Q$26)</f>
        <v>67.189775994689128</v>
      </c>
    </row>
    <row r="5" spans="1:17" ht="12" customHeight="1" x14ac:dyDescent="0.25">
      <c r="A5" s="88" t="s">
        <v>38</v>
      </c>
      <c r="B5" s="100">
        <f>IF(SER_hh_fech!B5=0,0,SER_hh_fech!B5/SER_summary!B$26)</f>
        <v>103.06135766296715</v>
      </c>
      <c r="C5" s="100">
        <f>IF(SER_hh_fech!C5=0,0,SER_hh_fech!C5/SER_summary!C$26)</f>
        <v>108.39284177350109</v>
      </c>
      <c r="D5" s="100">
        <f>IF(SER_hh_fech!D5=0,0,SER_hh_fech!D5/SER_summary!D$26)</f>
        <v>107.54407446382433</v>
      </c>
      <c r="E5" s="100">
        <f>IF(SER_hh_fech!E5=0,0,SER_hh_fech!E5/SER_summary!E$26)</f>
        <v>152.80473274748218</v>
      </c>
      <c r="F5" s="100">
        <f>IF(SER_hh_fech!F5=0,0,SER_hh_fech!F5/SER_summary!F$26)</f>
        <v>86.821152643974287</v>
      </c>
      <c r="G5" s="100">
        <f>IF(SER_hh_fech!G5=0,0,SER_hh_fech!G5/SER_summary!G$26)</f>
        <v>116.75457451076696</v>
      </c>
      <c r="H5" s="100">
        <f>IF(SER_hh_fech!H5=0,0,SER_hh_fech!H5/SER_summary!H$26)</f>
        <v>114.32042684691488</v>
      </c>
      <c r="I5" s="100">
        <f>IF(SER_hh_fech!I5=0,0,SER_hh_fech!I5/SER_summary!I$26)</f>
        <v>100.97571701982747</v>
      </c>
      <c r="J5" s="100">
        <f>IF(SER_hh_fech!J5=0,0,SER_hh_fech!J5/SER_summary!J$26)</f>
        <v>106.31081815137229</v>
      </c>
      <c r="K5" s="100">
        <f>IF(SER_hh_fech!K5=0,0,SER_hh_fech!K5/SER_summary!K$26)</f>
        <v>116.99289978816039</v>
      </c>
      <c r="L5" s="100">
        <f>IF(SER_hh_fech!L5=0,0,SER_hh_fech!L5/SER_summary!L$26)</f>
        <v>121.56239991027654</v>
      </c>
      <c r="M5" s="100">
        <f>IF(SER_hh_fech!M5=0,0,SER_hh_fech!M5/SER_summary!M$26)</f>
        <v>98.332481246022979</v>
      </c>
      <c r="N5" s="100">
        <f>IF(SER_hh_fech!N5=0,0,SER_hh_fech!N5/SER_summary!N$26)</f>
        <v>104.25511071664752</v>
      </c>
      <c r="O5" s="100">
        <f>IF(SER_hh_fech!O5=0,0,SER_hh_fech!O5/SER_summary!O$26)</f>
        <v>107.04315734488411</v>
      </c>
      <c r="P5" s="100">
        <f>IF(SER_hh_fech!P5=0,0,SER_hh_fech!P5/SER_summary!P$26)</f>
        <v>81.445733950840818</v>
      </c>
      <c r="Q5" s="100">
        <f>IF(SER_hh_fech!Q5=0,0,SER_hh_fech!Q5/SER_summary!Q$26)</f>
        <v>85.689927225044386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86.991494241803011</v>
      </c>
      <c r="C7" s="100">
        <f>IF(SER_hh_fech!C7=0,0,SER_hh_fech!C7/SER_summary!C$26)</f>
        <v>94.063536099100048</v>
      </c>
      <c r="D7" s="100">
        <f>IF(SER_hh_fech!D7=0,0,SER_hh_fech!D7/SER_summary!D$26)</f>
        <v>92.843277765780471</v>
      </c>
      <c r="E7" s="100">
        <f>IF(SER_hh_fech!E7=0,0,SER_hh_fech!E7/SER_summary!E$26)</f>
        <v>99.583474110008027</v>
      </c>
      <c r="F7" s="100">
        <f>IF(SER_hh_fech!F7=0,0,SER_hh_fech!F7/SER_summary!F$26)</f>
        <v>113.12664099662065</v>
      </c>
      <c r="G7" s="100">
        <f>IF(SER_hh_fech!G7=0,0,SER_hh_fech!G7/SER_summary!G$26)</f>
        <v>101.82967818856066</v>
      </c>
      <c r="H7" s="100">
        <f>IF(SER_hh_fech!H7=0,0,SER_hh_fech!H7/SER_summary!H$26)</f>
        <v>96.454297202727474</v>
      </c>
      <c r="I7" s="100">
        <f>IF(SER_hh_fech!I7=0,0,SER_hh_fech!I7/SER_summary!I$26)</f>
        <v>86.648941630257426</v>
      </c>
      <c r="J7" s="100">
        <f>IF(SER_hh_fech!J7=0,0,SER_hh_fech!J7/SER_summary!J$26)</f>
        <v>91.218644848419373</v>
      </c>
      <c r="K7" s="100">
        <f>IF(SER_hh_fech!K7=0,0,SER_hh_fech!K7/SER_summary!K$26)</f>
        <v>96.593160192223635</v>
      </c>
      <c r="L7" s="100">
        <f>IF(SER_hh_fech!L7=0,0,SER_hh_fech!L7/SER_summary!L$26)</f>
        <v>108.70920742102626</v>
      </c>
      <c r="M7" s="100">
        <f>IF(SER_hh_fech!M7=0,0,SER_hh_fech!M7/SER_summary!M$26)</f>
        <v>87.102962399805349</v>
      </c>
      <c r="N7" s="100">
        <f>IF(SER_hh_fech!N7=0,0,SER_hh_fech!N7/SER_summary!N$26)</f>
        <v>86.009533570072577</v>
      </c>
      <c r="O7" s="100">
        <f>IF(SER_hh_fech!O7=0,0,SER_hh_fech!O7/SER_summary!O$26)</f>
        <v>91.219493897989736</v>
      </c>
      <c r="P7" s="100">
        <f>IF(SER_hh_fech!P7=0,0,SER_hh_fech!P7/SER_summary!P$26)</f>
        <v>69.181011072630028</v>
      </c>
      <c r="Q7" s="100">
        <f>IF(SER_hh_fech!Q7=0,0,SER_hh_fech!Q7/SER_summary!Q$26)</f>
        <v>72.49920477051046</v>
      </c>
    </row>
    <row r="8" spans="1:17" ht="12" customHeight="1" x14ac:dyDescent="0.25">
      <c r="A8" s="88" t="s">
        <v>101</v>
      </c>
      <c r="B8" s="100">
        <f>IF(SER_hh_fech!B8=0,0,SER_hh_fech!B8/SER_summary!B$26)</f>
        <v>54.318965912413354</v>
      </c>
      <c r="C8" s="100">
        <f>IF(SER_hh_fech!C8=0,0,SER_hh_fech!C8/SER_summary!C$26)</f>
        <v>59.092434617791184</v>
      </c>
      <c r="D8" s="100">
        <f>IF(SER_hh_fech!D8=0,0,SER_hh_fech!D8/SER_summary!D$26)</f>
        <v>57.627370296679288</v>
      </c>
      <c r="E8" s="100">
        <f>IF(SER_hh_fech!E8=0,0,SER_hh_fech!E8/SER_summary!E$26)</f>
        <v>62.18360588669541</v>
      </c>
      <c r="F8" s="100">
        <f>IF(SER_hh_fech!F8=0,0,SER_hh_fech!F8/SER_summary!F$26)</f>
        <v>70.642118660910796</v>
      </c>
      <c r="G8" s="100">
        <f>IF(SER_hh_fech!G8=0,0,SER_hh_fech!G8/SER_summary!G$26)</f>
        <v>62.124852748899286</v>
      </c>
      <c r="H8" s="100">
        <f>IF(SER_hh_fech!H8=0,0,SER_hh_fech!H8/SER_summary!H$26)</f>
        <v>61.700392289388766</v>
      </c>
      <c r="I8" s="100">
        <f>IF(SER_hh_fech!I8=0,0,SER_hh_fech!I8/SER_summary!I$26)</f>
        <v>54.110137198547065</v>
      </c>
      <c r="J8" s="100">
        <f>IF(SER_hh_fech!J8=0,0,SER_hh_fech!J8/SER_summary!J$26)</f>
        <v>56.971746521391935</v>
      </c>
      <c r="K8" s="100">
        <f>IF(SER_hh_fech!K8=0,0,SER_hh_fech!K8/SER_summary!K$26)</f>
        <v>60.331470224737473</v>
      </c>
      <c r="L8" s="100">
        <f>IF(SER_hh_fech!L8=0,0,SER_hh_fech!L8/SER_summary!L$26)</f>
        <v>67.907587691838103</v>
      </c>
      <c r="M8" s="100">
        <f>IF(SER_hh_fech!M8=0,0,SER_hh_fech!M8/SER_summary!M$26)</f>
        <v>52.685778562395072</v>
      </c>
      <c r="N8" s="100">
        <f>IF(SER_hh_fech!N8=0,0,SER_hh_fech!N8/SER_summary!N$26)</f>
        <v>55.769625685499193</v>
      </c>
      <c r="O8" s="100">
        <f>IF(SER_hh_fech!O8=0,0,SER_hh_fech!O8/SER_summary!O$26)</f>
        <v>57.066130204812175</v>
      </c>
      <c r="P8" s="100">
        <f>IF(SER_hh_fech!P8=0,0,SER_hh_fech!P8/SER_summary!P$26)</f>
        <v>43.189354326474117</v>
      </c>
      <c r="Q8" s="100">
        <f>IF(SER_hh_fech!Q8=0,0,SER_hh_fech!Q8/SER_summary!Q$26)</f>
        <v>45.110908401206018</v>
      </c>
    </row>
    <row r="9" spans="1:17" ht="12" customHeight="1" x14ac:dyDescent="0.25">
      <c r="A9" s="88" t="s">
        <v>106</v>
      </c>
      <c r="B9" s="100">
        <f>IF(SER_hh_fech!B9=0,0,SER_hh_fech!B9/SER_summary!B$26)</f>
        <v>81.002584230023231</v>
      </c>
      <c r="C9" s="100">
        <f>IF(SER_hh_fech!C9=0,0,SER_hh_fech!C9/SER_summary!C$26)</f>
        <v>88.940691409252437</v>
      </c>
      <c r="D9" s="100">
        <f>IF(SER_hh_fech!D9=0,0,SER_hh_fech!D9/SER_summary!D$26)</f>
        <v>86.252578827348458</v>
      </c>
      <c r="E9" s="100">
        <f>IF(SER_hh_fech!E9=0,0,SER_hh_fech!E9/SER_summary!E$26)</f>
        <v>93.313988910065504</v>
      </c>
      <c r="F9" s="100">
        <f>IF(SER_hh_fech!F9=0,0,SER_hh_fech!F9/SER_summary!F$26)</f>
        <v>106.05456482685705</v>
      </c>
      <c r="G9" s="100">
        <f>IF(SER_hh_fech!G9=0,0,SER_hh_fech!G9/SER_summary!G$26)</f>
        <v>93.007579685262726</v>
      </c>
      <c r="H9" s="100">
        <f>IF(SER_hh_fech!H9=0,0,SER_hh_fech!H9/SER_summary!H$26)</f>
        <v>92.588000139977083</v>
      </c>
      <c r="I9" s="100">
        <f>IF(SER_hh_fech!I9=0,0,SER_hh_fech!I9/SER_summary!I$26)</f>
        <v>80.663235896013347</v>
      </c>
      <c r="J9" s="100">
        <f>IF(SER_hh_fech!J9=0,0,SER_hh_fech!J9/SER_summary!J$26)</f>
        <v>86.497543165134957</v>
      </c>
      <c r="K9" s="100">
        <f>IF(SER_hh_fech!K9=0,0,SER_hh_fech!K9/SER_summary!K$26)</f>
        <v>90.196193703668257</v>
      </c>
      <c r="L9" s="100">
        <f>IF(SER_hh_fech!L9=0,0,SER_hh_fech!L9/SER_summary!L$26)</f>
        <v>104.87470191902673</v>
      </c>
      <c r="M9" s="100">
        <f>IF(SER_hh_fech!M9=0,0,SER_hh_fech!M9/SER_summary!M$26)</f>
        <v>77.458120185778029</v>
      </c>
      <c r="N9" s="100">
        <f>IF(SER_hh_fech!N9=0,0,SER_hh_fech!N9/SER_summary!N$26)</f>
        <v>83.731055543954241</v>
      </c>
      <c r="O9" s="100">
        <f>IF(SER_hh_fech!O9=0,0,SER_hh_fech!O9/SER_summary!O$26)</f>
        <v>85.857545904421158</v>
      </c>
      <c r="P9" s="100">
        <f>IF(SER_hh_fech!P9=0,0,SER_hh_fech!P9/SER_summary!P$26)</f>
        <v>64.655831208583095</v>
      </c>
      <c r="Q9" s="100">
        <f>IF(SER_hh_fech!Q9=0,0,SER_hh_fech!Q9/SER_summary!Q$26)</f>
        <v>68.173502208044781</v>
      </c>
    </row>
    <row r="10" spans="1:17" ht="12" customHeight="1" x14ac:dyDescent="0.25">
      <c r="A10" s="88" t="s">
        <v>34</v>
      </c>
      <c r="B10" s="100">
        <f>IF(SER_hh_fech!B10=0,0,SER_hh_fech!B10/SER_summary!B$26)</f>
        <v>106.2735437479712</v>
      </c>
      <c r="C10" s="100">
        <f>IF(SER_hh_fech!C10=0,0,SER_hh_fech!C10/SER_summary!C$26)</f>
        <v>121.86435453160553</v>
      </c>
      <c r="D10" s="100">
        <f>IF(SER_hh_fech!D10=0,0,SER_hh_fech!D10/SER_summary!D$26)</f>
        <v>117.70696079303831</v>
      </c>
      <c r="E10" s="100">
        <f>IF(SER_hh_fech!E10=0,0,SER_hh_fech!E10/SER_summary!E$26)</f>
        <v>116.43073505462011</v>
      </c>
      <c r="F10" s="100">
        <f>IF(SER_hh_fech!F10=0,0,SER_hh_fech!F10/SER_summary!F$26)</f>
        <v>130.37870383830344</v>
      </c>
      <c r="G10" s="100">
        <f>IF(SER_hh_fech!G10=0,0,SER_hh_fech!G10/SER_summary!G$26)</f>
        <v>121.54177135996814</v>
      </c>
      <c r="H10" s="100">
        <f>IF(SER_hh_fech!H10=0,0,SER_hh_fech!H10/SER_summary!H$26)</f>
        <v>120.71030667257432</v>
      </c>
      <c r="I10" s="100">
        <f>IF(SER_hh_fech!I10=0,0,SER_hh_fech!I10/SER_summary!I$26)</f>
        <v>105.86163881110949</v>
      </c>
      <c r="J10" s="100">
        <f>IF(SER_hh_fech!J10=0,0,SER_hh_fech!J10/SER_summary!J$26)</f>
        <v>111.4548899974065</v>
      </c>
      <c r="K10" s="100">
        <f>IF(SER_hh_fech!K10=0,0,SER_hh_fech!K10/SER_summary!K$26)</f>
        <v>117.17343925823997</v>
      </c>
      <c r="L10" s="100">
        <f>IF(SER_hh_fech!L10=0,0,SER_hh_fech!L10/SER_summary!L$26)</f>
        <v>127.38227562996842</v>
      </c>
      <c r="M10" s="100">
        <f>IF(SER_hh_fech!M10=0,0,SER_hh_fech!M10/SER_summary!M$26)</f>
        <v>107.99651645495524</v>
      </c>
      <c r="N10" s="100">
        <f>IF(SER_hh_fech!N10=0,0,SER_hh_fech!N10/SER_summary!N$26)</f>
        <v>107.98335963152451</v>
      </c>
      <c r="O10" s="100">
        <f>IF(SER_hh_fech!O10=0,0,SER_hh_fech!O10/SER_summary!O$26)</f>
        <v>109.91907985458023</v>
      </c>
      <c r="P10" s="100">
        <f>IF(SER_hh_fech!P10=0,0,SER_hh_fech!P10/SER_summary!P$26)</f>
        <v>88.96414528961742</v>
      </c>
      <c r="Q10" s="100">
        <f>IF(SER_hh_fech!Q10=0,0,SER_hh_fech!Q10/SER_summary!Q$26)</f>
        <v>86.345842846440519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72.851844614673354</v>
      </c>
      <c r="C12" s="100">
        <f>IF(SER_hh_fech!C12=0,0,SER_hh_fech!C12/SER_summary!C$26)</f>
        <v>71.9101367947695</v>
      </c>
      <c r="D12" s="100">
        <f>IF(SER_hh_fech!D12=0,0,SER_hh_fech!D12/SER_summary!D$26)</f>
        <v>73.76303397974948</v>
      </c>
      <c r="E12" s="100">
        <f>IF(SER_hh_fech!E12=0,0,SER_hh_fech!E12/SER_summary!E$26)</f>
        <v>79.59501553497013</v>
      </c>
      <c r="F12" s="100">
        <f>IF(SER_hh_fech!F12=0,0,SER_hh_fech!F12/SER_summary!F$26)</f>
        <v>90.421911885965883</v>
      </c>
      <c r="G12" s="100">
        <f>IF(SER_hh_fech!G12=0,0,SER_hh_fech!G12/SER_summary!G$26)</f>
        <v>79.519811518591126</v>
      </c>
      <c r="H12" s="100">
        <f>IF(SER_hh_fech!H12=0,0,SER_hh_fech!H12/SER_summary!H$26)</f>
        <v>78.976502130417614</v>
      </c>
      <c r="I12" s="100">
        <f>IF(SER_hh_fech!I12=0,0,SER_hh_fech!I12/SER_summary!I$26)</f>
        <v>72.048872970931015</v>
      </c>
      <c r="J12" s="100">
        <f>IF(SER_hh_fech!J12=0,0,SER_hh_fech!J12/SER_summary!J$26)</f>
        <v>66.827393543787394</v>
      </c>
      <c r="K12" s="100">
        <f>IF(SER_hh_fech!K12=0,0,SER_hh_fech!K12/SER_summary!K$26)</f>
        <v>77.224281887664006</v>
      </c>
      <c r="L12" s="100">
        <f>IF(SER_hh_fech!L12=0,0,SER_hh_fech!L12/SER_summary!L$26)</f>
        <v>78.947949334593176</v>
      </c>
      <c r="M12" s="100">
        <f>IF(SER_hh_fech!M12=0,0,SER_hh_fech!M12/SER_summary!M$26)</f>
        <v>69.738372754308315</v>
      </c>
      <c r="N12" s="100">
        <f>IF(SER_hh_fech!N12=0,0,SER_hh_fech!N12/SER_summary!N$26)</f>
        <v>71.52089350649905</v>
      </c>
      <c r="O12" s="100">
        <f>IF(SER_hh_fech!O12=0,0,SER_hh_fech!O12/SER_summary!O$26)</f>
        <v>73.427263043465615</v>
      </c>
      <c r="P12" s="100">
        <f>IF(SER_hh_fech!P12=0,0,SER_hh_fech!P12/SER_summary!P$26)</f>
        <v>55.860768411893254</v>
      </c>
      <c r="Q12" s="100">
        <f>IF(SER_hh_fech!Q12=0,0,SER_hh_fech!Q12/SER_summary!Q$26)</f>
        <v>58.759597209388069</v>
      </c>
    </row>
    <row r="13" spans="1:17" ht="12" customHeight="1" x14ac:dyDescent="0.25">
      <c r="A13" s="88" t="s">
        <v>105</v>
      </c>
      <c r="B13" s="100">
        <f>IF(SER_hh_fech!B13=0,0,SER_hh_fech!B13/SER_summary!B$26)</f>
        <v>44.377155459456688</v>
      </c>
      <c r="C13" s="100">
        <f>IF(SER_hh_fech!C13=0,0,SER_hh_fech!C13/SER_summary!C$26)</f>
        <v>48.277490963949127</v>
      </c>
      <c r="D13" s="100">
        <f>IF(SER_hh_fech!D13=0,0,SER_hh_fech!D13/SER_summary!D$26)</f>
        <v>47.078643357030209</v>
      </c>
      <c r="E13" s="100">
        <f>IF(SER_hh_fech!E13=0,0,SER_hh_fech!E13/SER_summary!E$26)</f>
        <v>50.801530434770548</v>
      </c>
      <c r="F13" s="100">
        <f>IF(SER_hh_fech!F13=0,0,SER_hh_fech!F13/SER_summary!F$26)</f>
        <v>57.712928666372868</v>
      </c>
      <c r="G13" s="100">
        <f>IF(SER_hh_fech!G13=0,0,SER_hh_fech!G13/SER_summary!G$26)</f>
        <v>50.753605378946041</v>
      </c>
      <c r="H13" s="100">
        <f>IF(SER_hh_fech!H13=0,0,SER_hh_fech!H13/SER_summary!H$26)</f>
        <v>50.407339863700642</v>
      </c>
      <c r="I13" s="100">
        <f>IF(SER_hh_fech!I13=0,0,SER_hh_fech!I13/SER_summary!I$26)</f>
        <v>44.205031942855008</v>
      </c>
      <c r="J13" s="100">
        <f>IF(SER_hh_fech!J13=0,0,SER_hh_fech!J13/SER_summary!J$26)</f>
        <v>46.546239099601102</v>
      </c>
      <c r="K13" s="100">
        <f>IF(SER_hh_fech!K13=0,0,SER_hh_fech!K13/SER_summary!K$26)</f>
        <v>49.292047094997244</v>
      </c>
      <c r="L13" s="100">
        <f>IF(SER_hh_fech!L13=0,0,SER_hh_fech!L13/SER_summary!L$26)</f>
        <v>55.486926854694715</v>
      </c>
      <c r="M13" s="100">
        <f>IF(SER_hh_fech!M13=0,0,SER_hh_fech!M13/SER_summary!M$26)</f>
        <v>42.387189633906949</v>
      </c>
      <c r="N13" s="100">
        <f>IF(SER_hh_fech!N13=0,0,SER_hh_fech!N13/SER_summary!N$26)</f>
        <v>42.601151897224412</v>
      </c>
      <c r="O13" s="100">
        <f>IF(SER_hh_fech!O13=0,0,SER_hh_fech!O13/SER_summary!O$26)</f>
        <v>38.608139815712498</v>
      </c>
      <c r="P13" s="100">
        <f>IF(SER_hh_fech!P13=0,0,SER_hh_fech!P13/SER_summary!P$26)</f>
        <v>27.948400438955733</v>
      </c>
      <c r="Q13" s="100">
        <f>IF(SER_hh_fech!Q13=0,0,SER_hh_fech!Q13/SER_summary!Q$26)</f>
        <v>28.891919920849084</v>
      </c>
    </row>
    <row r="14" spans="1:17" ht="12" customHeight="1" x14ac:dyDescent="0.25">
      <c r="A14" s="51" t="s">
        <v>104</v>
      </c>
      <c r="B14" s="22">
        <f>IF(SER_hh_fech!B14=0,0,SER_hh_fech!B14/SER_summary!B$26)</f>
        <v>73.572652472257175</v>
      </c>
      <c r="C14" s="22">
        <f>IF(SER_hh_fech!C14=0,0,SER_hh_fech!C14/SER_summary!C$26)</f>
        <v>80.03899817707358</v>
      </c>
      <c r="D14" s="22">
        <f>IF(SER_hh_fech!D14=0,0,SER_hh_fech!D14/SER_summary!D$26)</f>
        <v>78.051435039287014</v>
      </c>
      <c r="E14" s="22">
        <f>IF(SER_hh_fech!E14=0,0,SER_hh_fech!E14/SER_summary!E$26)</f>
        <v>84.223589931330068</v>
      </c>
      <c r="F14" s="22">
        <f>IF(SER_hh_fech!F14=0,0,SER_hh_fech!F14/SER_summary!F$26)</f>
        <v>95.681960683723418</v>
      </c>
      <c r="G14" s="22">
        <f>IF(SER_hh_fech!G14=0,0,SER_hh_fech!G14/SER_summary!G$26)</f>
        <v>84.14413523351584</v>
      </c>
      <c r="H14" s="22">
        <f>IF(SER_hh_fech!H14=0,0,SER_hh_fech!H14/SER_summary!H$26)</f>
        <v>83.570063458240597</v>
      </c>
      <c r="I14" s="22">
        <f>IF(SER_hh_fech!I14=0,0,SER_hh_fech!I14/SER_summary!I$26)</f>
        <v>73.287289799996572</v>
      </c>
      <c r="J14" s="22">
        <f>IF(SER_hh_fech!J14=0,0,SER_hh_fech!J14/SER_summary!J$26)</f>
        <v>75.686780378941194</v>
      </c>
      <c r="K14" s="22">
        <f>IF(SER_hh_fech!K14=0,0,SER_hh_fech!K14/SER_summary!K$26)</f>
        <v>83.243055550103179</v>
      </c>
      <c r="L14" s="22">
        <f>IF(SER_hh_fech!L14=0,0,SER_hh_fech!L14/SER_summary!L$26)</f>
        <v>78.5605989763813</v>
      </c>
      <c r="M14" s="22">
        <f>IF(SER_hh_fech!M14=0,0,SER_hh_fech!M14/SER_summary!M$26)</f>
        <v>79.109053775683606</v>
      </c>
      <c r="N14" s="22">
        <f>IF(SER_hh_fech!N14=0,0,SER_hh_fech!N14/SER_summary!N$26)</f>
        <v>75.674589023378189</v>
      </c>
      <c r="O14" s="22">
        <f>IF(SER_hh_fech!O14=0,0,SER_hh_fech!O14/SER_summary!O$26)</f>
        <v>75.494943965343708</v>
      </c>
      <c r="P14" s="22">
        <f>IF(SER_hh_fech!P14=0,0,SER_hh_fech!P14/SER_summary!P$26)</f>
        <v>60.892932348612497</v>
      </c>
      <c r="Q14" s="22">
        <f>IF(SER_hh_fech!Q14=0,0,SER_hh_fech!Q14/SER_summary!Q$26)</f>
        <v>62.148927889647609</v>
      </c>
    </row>
    <row r="15" spans="1:17" ht="12" customHeight="1" x14ac:dyDescent="0.25">
      <c r="A15" s="105" t="s">
        <v>108</v>
      </c>
      <c r="B15" s="104">
        <f>IF(SER_hh_fech!B15=0,0,SER_hh_fech!B15/SER_summary!B$26)</f>
        <v>1.0317733875163817</v>
      </c>
      <c r="C15" s="104">
        <f>IF(SER_hh_fech!C15=0,0,SER_hh_fech!C15/SER_summary!C$26)</f>
        <v>1.1420218558135817</v>
      </c>
      <c r="D15" s="104">
        <f>IF(SER_hh_fech!D15=0,0,SER_hh_fech!D15/SER_summary!D$26)</f>
        <v>1.0741908755989173</v>
      </c>
      <c r="E15" s="104">
        <f>IF(SER_hh_fech!E15=0,0,SER_hh_fech!E15/SER_summary!E$26)</f>
        <v>1.2010050585621621</v>
      </c>
      <c r="F15" s="104">
        <f>IF(SER_hh_fech!F15=0,0,SER_hh_fech!F15/SER_summary!F$26)</f>
        <v>1.3893457417375585</v>
      </c>
      <c r="G15" s="104">
        <f>IF(SER_hh_fech!G15=0,0,SER_hh_fech!G15/SER_summary!G$26)</f>
        <v>1.2504102323463138</v>
      </c>
      <c r="H15" s="104">
        <f>IF(SER_hh_fech!H15=0,0,SER_hh_fech!H15/SER_summary!H$26)</f>
        <v>1.2428082370371987</v>
      </c>
      <c r="I15" s="104">
        <f>IF(SER_hh_fech!I15=0,0,SER_hh_fech!I15/SER_summary!I$26)</f>
        <v>1.0734219698869873</v>
      </c>
      <c r="J15" s="104">
        <f>IF(SER_hh_fech!J15=0,0,SER_hh_fech!J15/SER_summary!J$26)</f>
        <v>1.1699892733880488</v>
      </c>
      <c r="K15" s="104">
        <f>IF(SER_hh_fech!K15=0,0,SER_hh_fech!K15/SER_summary!K$26)</f>
        <v>1.2326102639413639</v>
      </c>
      <c r="L15" s="104">
        <f>IF(SER_hh_fech!L15=0,0,SER_hh_fech!L15/SER_summary!L$26)</f>
        <v>1.4670736596431488</v>
      </c>
      <c r="M15" s="104">
        <f>IF(SER_hh_fech!M15=0,0,SER_hh_fech!M15/SER_summary!M$26)</f>
        <v>1.1041885232637292</v>
      </c>
      <c r="N15" s="104">
        <f>IF(SER_hh_fech!N15=0,0,SER_hh_fech!N15/SER_summary!N$26)</f>
        <v>1.2509041030369072</v>
      </c>
      <c r="O15" s="104">
        <f>IF(SER_hh_fech!O15=0,0,SER_hh_fech!O15/SER_summary!O$26)</f>
        <v>1.3026074634905649</v>
      </c>
      <c r="P15" s="104">
        <f>IF(SER_hh_fech!P15=0,0,SER_hh_fech!P15/SER_summary!P$26)</f>
        <v>0.98035923132802405</v>
      </c>
      <c r="Q15" s="104">
        <f>IF(SER_hh_fech!Q15=0,0,SER_hh_fech!Q15/SER_summary!Q$26)</f>
        <v>1.042664076738576</v>
      </c>
    </row>
    <row r="16" spans="1:17" ht="12.95" customHeight="1" x14ac:dyDescent="0.25">
      <c r="A16" s="90" t="s">
        <v>102</v>
      </c>
      <c r="B16" s="101">
        <f>IF(SER_hh_fech!B16=0,0,SER_hh_fech!B16/SER_summary!B$26)</f>
        <v>15.355902974353825</v>
      </c>
      <c r="C16" s="101">
        <f>IF(SER_hh_fech!C16=0,0,SER_hh_fech!C16/SER_summary!C$26)</f>
        <v>14.940807403750629</v>
      </c>
      <c r="D16" s="101">
        <f>IF(SER_hh_fech!D16=0,0,SER_hh_fech!D16/SER_summary!D$26)</f>
        <v>14.591154774418984</v>
      </c>
      <c r="E16" s="101">
        <f>IF(SER_hh_fech!E16=0,0,SER_hh_fech!E16/SER_summary!E$26)</f>
        <v>14.35773161818425</v>
      </c>
      <c r="F16" s="101">
        <f>IF(SER_hh_fech!F16=0,0,SER_hh_fech!F16/SER_summary!F$26)</f>
        <v>14.181181719535036</v>
      </c>
      <c r="G16" s="101">
        <f>IF(SER_hh_fech!G16=0,0,SER_hh_fech!G16/SER_summary!G$26)</f>
        <v>14.041439911326338</v>
      </c>
      <c r="H16" s="101">
        <f>IF(SER_hh_fech!H16=0,0,SER_hh_fech!H16/SER_summary!H$26)</f>
        <v>13.85986876622442</v>
      </c>
      <c r="I16" s="101">
        <f>IF(SER_hh_fech!I16=0,0,SER_hh_fech!I16/SER_summary!I$26)</f>
        <v>13.749157830384052</v>
      </c>
      <c r="J16" s="101">
        <f>IF(SER_hh_fech!J16=0,0,SER_hh_fech!J16/SER_summary!J$26)</f>
        <v>13.590559992781893</v>
      </c>
      <c r="K16" s="101">
        <f>IF(SER_hh_fech!K16=0,0,SER_hh_fech!K16/SER_summary!K$26)</f>
        <v>13.444013765277784</v>
      </c>
      <c r="L16" s="101">
        <f>IF(SER_hh_fech!L16=0,0,SER_hh_fech!L16/SER_summary!L$26)</f>
        <v>13.224952850964977</v>
      </c>
      <c r="M16" s="101">
        <f>IF(SER_hh_fech!M16=0,0,SER_hh_fech!M16/SER_summary!M$26)</f>
        <v>12.959227532223377</v>
      </c>
      <c r="N16" s="101">
        <f>IF(SER_hh_fech!N16=0,0,SER_hh_fech!N16/SER_summary!N$26)</f>
        <v>12.72527918367377</v>
      </c>
      <c r="O16" s="101">
        <f>IF(SER_hh_fech!O16=0,0,SER_hh_fech!O16/SER_summary!O$26)</f>
        <v>12.546337538657948</v>
      </c>
      <c r="P16" s="101">
        <f>IF(SER_hh_fech!P16=0,0,SER_hh_fech!P16/SER_summary!P$26)</f>
        <v>12.246327903319443</v>
      </c>
      <c r="Q16" s="101">
        <f>IF(SER_hh_fech!Q16=0,0,SER_hh_fech!Q16/SER_summary!Q$26)</f>
        <v>11.695917085453372</v>
      </c>
    </row>
    <row r="17" spans="1:17" ht="12.95" customHeight="1" x14ac:dyDescent="0.25">
      <c r="A17" s="88" t="s">
        <v>101</v>
      </c>
      <c r="B17" s="103">
        <f>IF(SER_hh_fech!B17=0,0,SER_hh_fech!B17/SER_summary!B$26)</f>
        <v>1.9009580482579225</v>
      </c>
      <c r="C17" s="103">
        <f>IF(SER_hh_fech!C17=0,0,SER_hh_fech!C17/SER_summary!C$26)</f>
        <v>2.175414806457225</v>
      </c>
      <c r="D17" s="103">
        <f>IF(SER_hh_fech!D17=0,0,SER_hh_fech!D17/SER_summary!D$26)</f>
        <v>2.4812999356170446</v>
      </c>
      <c r="E17" s="103">
        <f>IF(SER_hh_fech!E17=0,0,SER_hh_fech!E17/SER_summary!E$26)</f>
        <v>2.7435580840195581</v>
      </c>
      <c r="F17" s="103">
        <f>IF(SER_hh_fech!F17=0,0,SER_hh_fech!F17/SER_summary!F$26)</f>
        <v>3.0894689237489583</v>
      </c>
      <c r="G17" s="103">
        <f>IF(SER_hh_fech!G17=0,0,SER_hh_fech!G17/SER_summary!G$26)</f>
        <v>3.531345313545899</v>
      </c>
      <c r="H17" s="103">
        <f>IF(SER_hh_fech!H17=0,0,SER_hh_fech!H17/SER_summary!H$26)</f>
        <v>3.9460159072263608</v>
      </c>
      <c r="I17" s="103">
        <f>IF(SER_hh_fech!I17=0,0,SER_hh_fech!I17/SER_summary!I$26)</f>
        <v>4.4962232582921455</v>
      </c>
      <c r="J17" s="103">
        <f>IF(SER_hh_fech!J17=0,0,SER_hh_fech!J17/SER_summary!J$26)</f>
        <v>4.8230815516262169</v>
      </c>
      <c r="K17" s="103">
        <f>IF(SER_hh_fech!K17=0,0,SER_hh_fech!K17/SER_summary!K$26)</f>
        <v>5.2852628160002801</v>
      </c>
      <c r="L17" s="103">
        <f>IF(SER_hh_fech!L17=0,0,SER_hh_fech!L17/SER_summary!L$26)</f>
        <v>5.5018304015165844</v>
      </c>
      <c r="M17" s="103">
        <f>IF(SER_hh_fech!M17=0,0,SER_hh_fech!M17/SER_summary!M$26)</f>
        <v>5.6425185855902269</v>
      </c>
      <c r="N17" s="103">
        <f>IF(SER_hh_fech!N17=0,0,SER_hh_fech!N17/SER_summary!N$26)</f>
        <v>5.7651637493744214</v>
      </c>
      <c r="O17" s="103">
        <f>IF(SER_hh_fech!O17=0,0,SER_hh_fech!O17/SER_summary!O$26)</f>
        <v>5.9597961597939886</v>
      </c>
      <c r="P17" s="103">
        <f>IF(SER_hh_fech!P17=0,0,SER_hh_fech!P17/SER_summary!P$26)</f>
        <v>6.2896120491896079</v>
      </c>
      <c r="Q17" s="103">
        <f>IF(SER_hh_fech!Q17=0,0,SER_hh_fech!Q17/SER_summary!Q$26)</f>
        <v>6.4376754196327575</v>
      </c>
    </row>
    <row r="18" spans="1:17" ht="12" customHeight="1" x14ac:dyDescent="0.25">
      <c r="A18" s="88" t="s">
        <v>100</v>
      </c>
      <c r="B18" s="103">
        <f>IF(SER_hh_fech!B18=0,0,SER_hh_fech!B18/SER_summary!B$26)</f>
        <v>15.759813259017452</v>
      </c>
      <c r="C18" s="103">
        <f>IF(SER_hh_fech!C18=0,0,SER_hh_fech!C18/SER_summary!C$26)</f>
        <v>15.262249933793349</v>
      </c>
      <c r="D18" s="103">
        <f>IF(SER_hh_fech!D18=0,0,SER_hh_fech!D18/SER_summary!D$26)</f>
        <v>14.868377013861403</v>
      </c>
      <c r="E18" s="103">
        <f>IF(SER_hh_fech!E18=0,0,SER_hh_fech!E18/SER_summary!E$26)</f>
        <v>14.613459171635256</v>
      </c>
      <c r="F18" s="103">
        <f>IF(SER_hh_fech!F18=0,0,SER_hh_fech!F18/SER_summary!F$26)</f>
        <v>14.416377120356335</v>
      </c>
      <c r="G18" s="103">
        <f>IF(SER_hh_fech!G18=0,0,SER_hh_fech!G18/SER_summary!G$26)</f>
        <v>14.24049829038843</v>
      </c>
      <c r="H18" s="103">
        <f>IF(SER_hh_fech!H18=0,0,SER_hh_fech!H18/SER_summary!H$26)</f>
        <v>14.061884173827044</v>
      </c>
      <c r="I18" s="103">
        <f>IF(SER_hh_fech!I18=0,0,SER_hh_fech!I18/SER_summary!I$26)</f>
        <v>13.921417962079989</v>
      </c>
      <c r="J18" s="103">
        <f>IF(SER_hh_fech!J18=0,0,SER_hh_fech!J18/SER_summary!J$26)</f>
        <v>13.759850419940657</v>
      </c>
      <c r="K18" s="103">
        <f>IF(SER_hh_fech!K18=0,0,SER_hh_fech!K18/SER_summary!K$26)</f>
        <v>13.592656166883001</v>
      </c>
      <c r="L18" s="103">
        <f>IF(SER_hh_fech!L18=0,0,SER_hh_fech!L18/SER_summary!L$26)</f>
        <v>13.369478714194177</v>
      </c>
      <c r="M18" s="103">
        <f>IF(SER_hh_fech!M18=0,0,SER_hh_fech!M18/SER_summary!M$26)</f>
        <v>13.099934844102576</v>
      </c>
      <c r="N18" s="103">
        <f>IF(SER_hh_fech!N18=0,0,SER_hh_fech!N18/SER_summary!N$26)</f>
        <v>12.873512004551726</v>
      </c>
      <c r="O18" s="103">
        <f>IF(SER_hh_fech!O18=0,0,SER_hh_fech!O18/SER_summary!O$26)</f>
        <v>12.710816778006894</v>
      </c>
      <c r="P18" s="103">
        <f>IF(SER_hh_fech!P18=0,0,SER_hh_fech!P18/SER_summary!P$26)</f>
        <v>12.426091076252835</v>
      </c>
      <c r="Q18" s="103">
        <f>IF(SER_hh_fech!Q18=0,0,SER_hh_fech!Q18/SER_summary!Q$26)</f>
        <v>11.90126260234215</v>
      </c>
    </row>
    <row r="19" spans="1:17" ht="12.95" customHeight="1" x14ac:dyDescent="0.25">
      <c r="A19" s="90" t="s">
        <v>47</v>
      </c>
      <c r="B19" s="101">
        <f>IF(SER_hh_fech!B19=0,0,SER_hh_fech!B19/SER_summary!B$26)</f>
        <v>20.264436610714419</v>
      </c>
      <c r="C19" s="101">
        <f>IF(SER_hh_fech!C19=0,0,SER_hh_fech!C19/SER_summary!C$26)</f>
        <v>20.012371467590985</v>
      </c>
      <c r="D19" s="101">
        <f>IF(SER_hh_fech!D19=0,0,SER_hh_fech!D19/SER_summary!D$26)</f>
        <v>19.696012128832912</v>
      </c>
      <c r="E19" s="101">
        <f>IF(SER_hh_fech!E19=0,0,SER_hh_fech!E19/SER_summary!E$26)</f>
        <v>19.795342762634704</v>
      </c>
      <c r="F19" s="101">
        <f>IF(SER_hh_fech!F19=0,0,SER_hh_fech!F19/SER_summary!F$26)</f>
        <v>19.554024638149361</v>
      </c>
      <c r="G19" s="101">
        <f>IF(SER_hh_fech!G19=0,0,SER_hh_fech!G19/SER_summary!G$26)</f>
        <v>19.480722138587666</v>
      </c>
      <c r="H19" s="101">
        <f>IF(SER_hh_fech!H19=0,0,SER_hh_fech!H19/SER_summary!H$26)</f>
        <v>19.035050103584865</v>
      </c>
      <c r="I19" s="101">
        <f>IF(SER_hh_fech!I19=0,0,SER_hh_fech!I19/SER_summary!I$26)</f>
        <v>18.402457464679273</v>
      </c>
      <c r="J19" s="101">
        <f>IF(SER_hh_fech!J19=0,0,SER_hh_fech!J19/SER_summary!J$26)</f>
        <v>18.07817770683365</v>
      </c>
      <c r="K19" s="101">
        <f>IF(SER_hh_fech!K19=0,0,SER_hh_fech!K19/SER_summary!K$26)</f>
        <v>18.107992331324798</v>
      </c>
      <c r="L19" s="101">
        <f>IF(SER_hh_fech!L19=0,0,SER_hh_fech!L19/SER_summary!L$26)</f>
        <v>17.954011493829295</v>
      </c>
      <c r="M19" s="101">
        <f>IF(SER_hh_fech!M19=0,0,SER_hh_fech!M19/SER_summary!M$26)</f>
        <v>17.694762224386476</v>
      </c>
      <c r="N19" s="101">
        <f>IF(SER_hh_fech!N19=0,0,SER_hh_fech!N19/SER_summary!N$26)</f>
        <v>17.755362268072073</v>
      </c>
      <c r="O19" s="101">
        <f>IF(SER_hh_fech!O19=0,0,SER_hh_fech!O19/SER_summary!O$26)</f>
        <v>17.803431865585559</v>
      </c>
      <c r="P19" s="101">
        <f>IF(SER_hh_fech!P19=0,0,SER_hh_fech!P19/SER_summary!P$26)</f>
        <v>17.456660896882248</v>
      </c>
      <c r="Q19" s="101">
        <f>IF(SER_hh_fech!Q19=0,0,SER_hh_fech!Q19/SER_summary!Q$26)</f>
        <v>17.613084534551401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23.717623594965321</v>
      </c>
      <c r="C22" s="100">
        <f>IF(SER_hh_fech!C22=0,0,SER_hh_fech!C22/SER_summary!C$26)</f>
        <v>23.391300516186575</v>
      </c>
      <c r="D22" s="100">
        <f>IF(SER_hh_fech!D22=0,0,SER_hh_fech!D22/SER_summary!D$26)</f>
        <v>23.025430342660115</v>
      </c>
      <c r="E22" s="100">
        <f>IF(SER_hh_fech!E22=0,0,SER_hh_fech!E22/SER_summary!E$26)</f>
        <v>23.124671658909634</v>
      </c>
      <c r="F22" s="100">
        <f>IF(SER_hh_fech!F22=0,0,SER_hh_fech!F22/SER_summary!F$26)</f>
        <v>22.815392185602608</v>
      </c>
      <c r="G22" s="100">
        <f>IF(SER_hh_fech!G22=0,0,SER_hh_fech!G22/SER_summary!G$26)</f>
        <v>22.77581286253951</v>
      </c>
      <c r="H22" s="100">
        <f>IF(SER_hh_fech!H22=0,0,SER_hh_fech!H22/SER_summary!H$26)</f>
        <v>22.248400581771623</v>
      </c>
      <c r="I22" s="100">
        <f>IF(SER_hh_fech!I22=0,0,SER_hh_fech!I22/SER_summary!I$26)</f>
        <v>21.52847581336577</v>
      </c>
      <c r="J22" s="100">
        <f>IF(SER_hh_fech!J22=0,0,SER_hh_fech!J22/SER_summary!J$26)</f>
        <v>21.160224905855731</v>
      </c>
      <c r="K22" s="100">
        <f>IF(SER_hh_fech!K22=0,0,SER_hh_fech!K22/SER_summary!K$26)</f>
        <v>21.140972157186415</v>
      </c>
      <c r="L22" s="100">
        <f>IF(SER_hh_fech!L22=0,0,SER_hh_fech!L22/SER_summary!L$26)</f>
        <v>20.929502362079031</v>
      </c>
      <c r="M22" s="100">
        <f>IF(SER_hh_fech!M22=0,0,SER_hh_fech!M22/SER_summary!M$26)</f>
        <v>20.619231986022921</v>
      </c>
      <c r="N22" s="100">
        <f>IF(SER_hh_fech!N22=0,0,SER_hh_fech!N22/SER_summary!N$26)</f>
        <v>20.655028505320669</v>
      </c>
      <c r="O22" s="100">
        <f>IF(SER_hh_fech!O22=0,0,SER_hh_fech!O22/SER_summary!O$26)</f>
        <v>20.579954011669496</v>
      </c>
      <c r="P22" s="100">
        <f>IF(SER_hh_fech!P22=0,0,SER_hh_fech!P22/SER_summary!P$26)</f>
        <v>20.223337420156152</v>
      </c>
      <c r="Q22" s="100">
        <f>IF(SER_hh_fech!Q22=0,0,SER_hh_fech!Q22/SER_summary!Q$26)</f>
        <v>20.430088905082155</v>
      </c>
    </row>
    <row r="23" spans="1:17" ht="12" customHeight="1" x14ac:dyDescent="0.25">
      <c r="A23" s="88" t="s">
        <v>98</v>
      </c>
      <c r="B23" s="100">
        <f>IF(SER_hh_fech!B23=0,0,SER_hh_fech!B23/SER_summary!B$26)</f>
        <v>22.136448688634299</v>
      </c>
      <c r="C23" s="100">
        <f>IF(SER_hh_fech!C23=0,0,SER_hh_fech!C23/SER_summary!C$26)</f>
        <v>21.831880481774132</v>
      </c>
      <c r="D23" s="100">
        <f>IF(SER_hh_fech!D23=0,0,SER_hh_fech!D23/SER_summary!D$26)</f>
        <v>21.490401653149437</v>
      </c>
      <c r="E23" s="100">
        <f>IF(SER_hh_fech!E23=0,0,SER_hh_fech!E23/SER_summary!E$26)</f>
        <v>21.583026881649005</v>
      </c>
      <c r="F23" s="100">
        <f>IF(SER_hh_fech!F23=0,0,SER_hh_fech!F23/SER_summary!F$26)</f>
        <v>21.294366039895756</v>
      </c>
      <c r="G23" s="100">
        <f>IF(SER_hh_fech!G23=0,0,SER_hh_fech!G23/SER_summary!G$26)</f>
        <v>21.257425338370204</v>
      </c>
      <c r="H23" s="100">
        <f>IF(SER_hh_fech!H23=0,0,SER_hh_fech!H23/SER_summary!H$26)</f>
        <v>20.765173876320191</v>
      </c>
      <c r="I23" s="100">
        <f>IF(SER_hh_fech!I23=0,0,SER_hh_fech!I23/SER_summary!I$26)</f>
        <v>20.09324409247472</v>
      </c>
      <c r="J23" s="100">
        <f>IF(SER_hh_fech!J23=0,0,SER_hh_fech!J23/SER_summary!J$26)</f>
        <v>19.749543245465372</v>
      </c>
      <c r="K23" s="100">
        <f>IF(SER_hh_fech!K23=0,0,SER_hh_fech!K23/SER_summary!K$26)</f>
        <v>19.731574013373987</v>
      </c>
      <c r="L23" s="100">
        <f>IF(SER_hh_fech!L23=0,0,SER_hh_fech!L23/SER_summary!L$26)</f>
        <v>19.534202204607094</v>
      </c>
      <c r="M23" s="100">
        <f>IF(SER_hh_fech!M23=0,0,SER_hh_fech!M23/SER_summary!M$26)</f>
        <v>19.245145720688438</v>
      </c>
      <c r="N23" s="100">
        <f>IF(SER_hh_fech!N23=0,0,SER_hh_fech!N23/SER_summary!N$26)</f>
        <v>19.273623744849065</v>
      </c>
      <c r="O23" s="100">
        <f>IF(SER_hh_fech!O23=0,0,SER_hh_fech!O23/SER_summary!O$26)</f>
        <v>19.199588142392734</v>
      </c>
      <c r="P23" s="100">
        <f>IF(SER_hh_fech!P23=0,0,SER_hh_fech!P23/SER_summary!P$26)</f>
        <v>18.86155664866456</v>
      </c>
      <c r="Q23" s="100">
        <f>IF(SER_hh_fech!Q23=0,0,SER_hh_fech!Q23/SER_summary!Q$26)</f>
        <v>19.051222119835355</v>
      </c>
    </row>
    <row r="24" spans="1:17" ht="12" customHeight="1" x14ac:dyDescent="0.25">
      <c r="A24" s="88" t="s">
        <v>34</v>
      </c>
      <c r="B24" s="100">
        <f>IF(SER_hh_fech!B24=0,0,SER_hh_fech!B24/SER_summary!B$26)</f>
        <v>0</v>
      </c>
      <c r="C24" s="100">
        <f>IF(SER_hh_fech!C24=0,0,SER_hh_fech!C24/SER_summary!C$26)</f>
        <v>0</v>
      </c>
      <c r="D24" s="100">
        <f>IF(SER_hh_fech!D24=0,0,SER_hh_fech!D24/SER_summary!D$26)</f>
        <v>0</v>
      </c>
      <c r="E24" s="100">
        <f>IF(SER_hh_fech!E24=0,0,SER_hh_fech!E24/SER_summary!E$26)</f>
        <v>0</v>
      </c>
      <c r="F24" s="100">
        <f>IF(SER_hh_fech!F24=0,0,SER_hh_fech!F24/SER_summary!F$26)</f>
        <v>0</v>
      </c>
      <c r="G24" s="100">
        <f>IF(SER_hh_fech!G24=0,0,SER_hh_fech!G24/SER_summary!G$26)</f>
        <v>0</v>
      </c>
      <c r="H24" s="100">
        <f>IF(SER_hh_fech!H24=0,0,SER_hh_fech!H24/SER_summary!H$26)</f>
        <v>0</v>
      </c>
      <c r="I24" s="100">
        <f>IF(SER_hh_fech!I24=0,0,SER_hh_fech!I24/SER_summary!I$26)</f>
        <v>0</v>
      </c>
      <c r="J24" s="100">
        <f>IF(SER_hh_fech!J24=0,0,SER_hh_fech!J24/SER_summary!J$26)</f>
        <v>0</v>
      </c>
      <c r="K24" s="100">
        <f>IF(SER_hh_fech!K24=0,0,SER_hh_fech!K24/SER_summary!K$26)</f>
        <v>0</v>
      </c>
      <c r="L24" s="100">
        <f>IF(SER_hh_fech!L24=0,0,SER_hh_fech!L24/SER_summary!L$26)</f>
        <v>0</v>
      </c>
      <c r="M24" s="100">
        <f>IF(SER_hh_fech!M24=0,0,SER_hh_fech!M24/SER_summary!M$26)</f>
        <v>0</v>
      </c>
      <c r="N24" s="100">
        <f>IF(SER_hh_fech!N24=0,0,SER_hh_fech!N24/SER_summary!N$26)</f>
        <v>0</v>
      </c>
      <c r="O24" s="100">
        <f>IF(SER_hh_fech!O24=0,0,SER_hh_fech!O24/SER_summary!O$26)</f>
        <v>0</v>
      </c>
      <c r="P24" s="100">
        <f>IF(SER_hh_fech!P24=0,0,SER_hh_fech!P24/SER_summary!P$26)</f>
        <v>0</v>
      </c>
      <c r="Q24" s="100">
        <f>IF(SER_hh_fech!Q24=0,0,SER_hh_fech!Q24/SER_summary!Q$26)</f>
        <v>0</v>
      </c>
    </row>
    <row r="25" spans="1:17" ht="12" customHeight="1" x14ac:dyDescent="0.25">
      <c r="A25" s="88" t="s">
        <v>42</v>
      </c>
      <c r="B25" s="100">
        <f>IF(SER_hh_fech!B25=0,0,SER_hh_fech!B25/SER_summary!B$26)</f>
        <v>17.432453342299514</v>
      </c>
      <c r="C25" s="100">
        <f>IF(SER_hh_fech!C25=0,0,SER_hh_fech!C25/SER_summary!C$26)</f>
        <v>17.192605879397121</v>
      </c>
      <c r="D25" s="100">
        <f>IF(SER_hh_fech!D25=0,0,SER_hh_fech!D25/SER_summary!D$26)</f>
        <v>16.923691301855175</v>
      </c>
      <c r="E25" s="100">
        <f>IF(SER_hh_fech!E25=0,0,SER_hh_fech!E25/SER_summary!E$26)</f>
        <v>16.996633669298582</v>
      </c>
      <c r="F25" s="100">
        <f>IF(SER_hh_fech!F25=0,0,SER_hh_fech!F25/SER_summary!F$26)</f>
        <v>16.769313256417909</v>
      </c>
      <c r="G25" s="100">
        <f>IF(SER_hh_fech!G25=0,0,SER_hh_fech!G25/SER_summary!G$26)</f>
        <v>16.740222453966538</v>
      </c>
      <c r="H25" s="100">
        <f>IF(SER_hh_fech!H25=0,0,SER_hh_fech!H25/SER_summary!H$26)</f>
        <v>16.352574427602143</v>
      </c>
      <c r="I25" s="100">
        <f>IF(SER_hh_fech!I25=0,0,SER_hh_fech!I25/SER_summary!I$26)</f>
        <v>15.823429722823828</v>
      </c>
      <c r="J25" s="100">
        <f>IF(SER_hh_fech!J25=0,0,SER_hh_fech!J25/SER_summary!J$26)</f>
        <v>15.552765305803957</v>
      </c>
      <c r="K25" s="100">
        <f>IF(SER_hh_fech!K25=0,0,SER_hh_fech!K25/SER_summary!K$26)</f>
        <v>15.538614535532007</v>
      </c>
      <c r="L25" s="100">
        <f>IF(SER_hh_fech!L25=0,0,SER_hh_fech!L25/SER_summary!L$26)</f>
        <v>15.383184236128097</v>
      </c>
      <c r="M25" s="100">
        <f>IF(SER_hh_fech!M25=0,0,SER_hh_fech!M25/SER_summary!M$26)</f>
        <v>15.155946341748155</v>
      </c>
      <c r="N25" s="100">
        <f>IF(SER_hh_fech!N25=0,0,SER_hh_fech!N25/SER_summary!N$26)</f>
        <v>15.184266514432155</v>
      </c>
      <c r="O25" s="100">
        <f>IF(SER_hh_fech!O25=0,0,SER_hh_fech!O25/SER_summary!O$26)</f>
        <v>15.135885699375027</v>
      </c>
      <c r="P25" s="100">
        <f>IF(SER_hh_fech!P25=0,0,SER_hh_fech!P25/SER_summary!P$26)</f>
        <v>14.883416431616372</v>
      </c>
      <c r="Q25" s="100">
        <f>IF(SER_hh_fech!Q25=0,0,SER_hh_fech!Q25/SER_summary!Q$26)</f>
        <v>15.049940925792461</v>
      </c>
    </row>
    <row r="26" spans="1:17" ht="12" customHeight="1" x14ac:dyDescent="0.25">
      <c r="A26" s="88" t="s">
        <v>30</v>
      </c>
      <c r="B26" s="22">
        <f>IF(SER_hh_fech!B26=0,0,SER_hh_fech!B26/SER_summary!B$26)</f>
        <v>18.050692965378278</v>
      </c>
      <c r="C26" s="22">
        <f>IF(SER_hh_fech!C26=0,0,SER_hh_fech!C26/SER_summary!C$26)</f>
        <v>17.802359732190094</v>
      </c>
      <c r="D26" s="22">
        <f>IF(SER_hh_fech!D26=0,0,SER_hh_fech!D26/SER_summary!D$26)</f>
        <v>17.523601646779031</v>
      </c>
      <c r="E26" s="22">
        <f>IF(SER_hh_fech!E26=0,0,SER_hh_fech!E26/SER_summary!E$26)</f>
        <v>17.598938480023762</v>
      </c>
      <c r="F26" s="22">
        <f>IF(SER_hh_fech!F26=0,0,SER_hh_fech!F26/SER_summary!F$26)</f>
        <v>17.36376397479745</v>
      </c>
      <c r="G26" s="22">
        <f>IF(SER_hh_fech!G26=0,0,SER_hh_fech!G26/SER_summary!G$26)</f>
        <v>17.333111721151628</v>
      </c>
      <c r="H26" s="22">
        <f>IF(SER_hh_fech!H26=0,0,SER_hh_fech!H26/SER_summary!H$26)</f>
        <v>16.931754952599565</v>
      </c>
      <c r="I26" s="22">
        <f>IF(SER_hh_fech!I26=0,0,SER_hh_fech!I26/SER_summary!I$26)</f>
        <v>16.383521969476497</v>
      </c>
      <c r="J26" s="22">
        <f>IF(SER_hh_fech!J26=0,0,SER_hh_fech!J26/SER_summary!J$26)</f>
        <v>16.103699696198511</v>
      </c>
      <c r="K26" s="22">
        <f>IF(SER_hh_fech!K26=0,0,SER_hh_fech!K26/SER_summary!K$26)</f>
        <v>16.089067327903532</v>
      </c>
      <c r="L26" s="22">
        <f>IF(SER_hh_fech!L26=0,0,SER_hh_fech!L26/SER_summary!L$26)</f>
        <v>15.928897660504205</v>
      </c>
      <c r="M26" s="22">
        <f>IF(SER_hh_fech!M26=0,0,SER_hh_fech!M26/SER_summary!M$26)</f>
        <v>15.691474411728025</v>
      </c>
      <c r="N26" s="22">
        <f>IF(SER_hh_fech!N26=0,0,SER_hh_fech!N26/SER_summary!N$26)</f>
        <v>15.76239811918353</v>
      </c>
      <c r="O26" s="22">
        <f>IF(SER_hh_fech!O26=0,0,SER_hh_fech!O26/SER_summary!O$26)</f>
        <v>15.930645255774932</v>
      </c>
      <c r="P26" s="22">
        <f>IF(SER_hh_fech!P26=0,0,SER_hh_fech!P26/SER_summary!P$26)</f>
        <v>15.543847279349333</v>
      </c>
      <c r="Q26" s="22">
        <f>IF(SER_hh_fech!Q26=0,0,SER_hh_fech!Q26/SER_summary!Q$26)</f>
        <v>15.660623905713985</v>
      </c>
    </row>
    <row r="27" spans="1:17" ht="12" customHeight="1" x14ac:dyDescent="0.25">
      <c r="A27" s="93" t="s">
        <v>114</v>
      </c>
      <c r="B27" s="116">
        <f>IF(SER_hh_fech!B27=0,0,SER_hh_fech!B27/SER_summary!B$26)</f>
        <v>5.8711782790049384E-2</v>
      </c>
      <c r="C27" s="116">
        <f>IF(SER_hh_fech!C27=0,0,SER_hh_fech!C27/SER_summary!C$26)</f>
        <v>6.3897976847897525E-2</v>
      </c>
      <c r="D27" s="116">
        <f>IF(SER_hh_fech!D27=0,0,SER_hh_fech!D27/SER_summary!D$26)</f>
        <v>7.1218268194428419E-2</v>
      </c>
      <c r="E27" s="116">
        <f>IF(SER_hh_fech!E27=0,0,SER_hh_fech!E27/SER_summary!E$26)</f>
        <v>7.8900945804061817E-2</v>
      </c>
      <c r="F27" s="116">
        <f>IF(SER_hh_fech!F27=0,0,SER_hh_fech!F27/SER_summary!F$26)</f>
        <v>8.4372165083301393E-2</v>
      </c>
      <c r="G27" s="116">
        <f>IF(SER_hh_fech!G27=0,0,SER_hh_fech!G27/SER_summary!G$26)</f>
        <v>8.9411060667747774E-2</v>
      </c>
      <c r="H27" s="116">
        <f>IF(SER_hh_fech!H27=0,0,SER_hh_fech!H27/SER_summary!H$26)</f>
        <v>9.1242044015577881E-2</v>
      </c>
      <c r="I27" s="116">
        <f>IF(SER_hh_fech!I27=0,0,SER_hh_fech!I27/SER_summary!I$26)</f>
        <v>9.3948768059288562E-2</v>
      </c>
      <c r="J27" s="116">
        <f>IF(SER_hh_fech!J27=0,0,SER_hh_fech!J27/SER_summary!J$26)</f>
        <v>9.6596633582071517E-2</v>
      </c>
      <c r="K27" s="116">
        <f>IF(SER_hh_fech!K27=0,0,SER_hh_fech!K27/SER_summary!K$26)</f>
        <v>0.10675849678216377</v>
      </c>
      <c r="L27" s="116">
        <f>IF(SER_hh_fech!L27=0,0,SER_hh_fech!L27/SER_summary!L$26)</f>
        <v>0.11406954030409573</v>
      </c>
      <c r="M27" s="116">
        <f>IF(SER_hh_fech!M27=0,0,SER_hh_fech!M27/SER_summary!M$26)</f>
        <v>0.11769891982928871</v>
      </c>
      <c r="N27" s="116">
        <f>IF(SER_hh_fech!N27=0,0,SER_hh_fech!N27/SER_summary!N$26)</f>
        <v>0.12072472664392521</v>
      </c>
      <c r="O27" s="116">
        <f>IF(SER_hh_fech!O27=0,0,SER_hh_fech!O27/SER_summary!O$26)</f>
        <v>0.1249942480760296</v>
      </c>
      <c r="P27" s="116">
        <f>IF(SER_hh_fech!P27=0,0,SER_hh_fech!P27/SER_summary!P$26)</f>
        <v>0.12778882854086726</v>
      </c>
      <c r="Q27" s="116">
        <f>IF(SER_hh_fech!Q27=0,0,SER_hh_fech!Q27/SER_summary!Q$26)</f>
        <v>0.12648530911569761</v>
      </c>
    </row>
    <row r="28" spans="1:17" ht="12" customHeight="1" x14ac:dyDescent="0.25">
      <c r="A28" s="91" t="s">
        <v>113</v>
      </c>
      <c r="B28" s="117">
        <f>IF(SER_hh_fech!B28=0,0,SER_hh_fech!B28/SER_summary!B$26)</f>
        <v>5.0676043224973881</v>
      </c>
      <c r="C28" s="117">
        <f>IF(SER_hh_fech!C28=0,0,SER_hh_fech!C28/SER_summary!C$26)</f>
        <v>5.0435926417256942</v>
      </c>
      <c r="D28" s="117">
        <f>IF(SER_hh_fech!D28=0,0,SER_hh_fech!D28/SER_summary!D$26)</f>
        <v>5.0019072510796843</v>
      </c>
      <c r="E28" s="117">
        <f>IF(SER_hh_fech!E28=0,0,SER_hh_fech!E28/SER_summary!E$26)</f>
        <v>5.0605054391876312</v>
      </c>
      <c r="F28" s="117">
        <f>IF(SER_hh_fech!F28=0,0,SER_hh_fech!F28/SER_summary!F$26)</f>
        <v>5.0356851745249047</v>
      </c>
      <c r="G28" s="117">
        <f>IF(SER_hh_fech!G28=0,0,SER_hh_fech!G28/SER_summary!G$26)</f>
        <v>5.0703669934077924</v>
      </c>
      <c r="H28" s="117">
        <f>IF(SER_hh_fech!H28=0,0,SER_hh_fech!H28/SER_summary!H$26)</f>
        <v>5.0016078680624689</v>
      </c>
      <c r="I28" s="117">
        <f>IF(SER_hh_fech!I28=0,0,SER_hh_fech!I28/SER_summary!I$26)</f>
        <v>4.8909916980734272</v>
      </c>
      <c r="J28" s="117">
        <f>IF(SER_hh_fech!J28=0,0,SER_hh_fech!J28/SER_summary!J$26)</f>
        <v>4.8483652709819447</v>
      </c>
      <c r="K28" s="117">
        <f>IF(SER_hh_fech!K28=0,0,SER_hh_fech!K28/SER_summary!K$26)</f>
        <v>4.8804937215720328</v>
      </c>
      <c r="L28" s="117">
        <f>IF(SER_hh_fech!L28=0,0,SER_hh_fech!L28/SER_summary!L$26)</f>
        <v>4.8687253486079909</v>
      </c>
      <c r="M28" s="117">
        <f>IF(SER_hh_fech!M28=0,0,SER_hh_fech!M28/SER_summary!M$26)</f>
        <v>4.7990526877555251</v>
      </c>
      <c r="N28" s="117">
        <f>IF(SER_hh_fech!N28=0,0,SER_hh_fech!N28/SER_summary!N$26)</f>
        <v>4.8116692579214373</v>
      </c>
      <c r="O28" s="117">
        <f>IF(SER_hh_fech!O28=0,0,SER_hh_fech!O28/SER_summary!O$26)</f>
        <v>4.8018664440634602</v>
      </c>
      <c r="P28" s="117">
        <f>IF(SER_hh_fech!P28=0,0,SER_hh_fech!P28/SER_summary!P$26)</f>
        <v>4.728485555961254</v>
      </c>
      <c r="Q28" s="117">
        <f>IF(SER_hh_fech!Q28=0,0,SER_hh_fech!Q28/SER_summary!Q$26)</f>
        <v>4.7867157238096523</v>
      </c>
    </row>
    <row r="29" spans="1:17" ht="12.95" customHeight="1" x14ac:dyDescent="0.25">
      <c r="A29" s="90" t="s">
        <v>46</v>
      </c>
      <c r="B29" s="101">
        <f>IF(SER_hh_fech!B29=0,0,SER_hh_fech!B29/SER_summary!B$26)</f>
        <v>22.798109037858687</v>
      </c>
      <c r="C29" s="101">
        <f>IF(SER_hh_fech!C29=0,0,SER_hh_fech!C29/SER_summary!C$26)</f>
        <v>22.583479184681277</v>
      </c>
      <c r="D29" s="101">
        <f>IF(SER_hh_fech!D29=0,0,SER_hh_fech!D29/SER_summary!D$26)</f>
        <v>22.4934116306205</v>
      </c>
      <c r="E29" s="101">
        <f>IF(SER_hh_fech!E29=0,0,SER_hh_fech!E29/SER_summary!E$26)</f>
        <v>22.237231960826197</v>
      </c>
      <c r="F29" s="101">
        <f>IF(SER_hh_fech!F29=0,0,SER_hh_fech!F29/SER_summary!F$26)</f>
        <v>22.272779465676599</v>
      </c>
      <c r="G29" s="101">
        <f>IF(SER_hh_fech!G29=0,0,SER_hh_fech!G29/SER_summary!G$26)</f>
        <v>21.935727621026036</v>
      </c>
      <c r="H29" s="101">
        <f>IF(SER_hh_fech!H29=0,0,SER_hh_fech!H29/SER_summary!H$26)</f>
        <v>21.621934715627681</v>
      </c>
      <c r="I29" s="101">
        <f>IF(SER_hh_fech!I29=0,0,SER_hh_fech!I29/SER_summary!I$26)</f>
        <v>21.117290792241409</v>
      </c>
      <c r="J29" s="101">
        <f>IF(SER_hh_fech!J29=0,0,SER_hh_fech!J29/SER_summary!J$26)</f>
        <v>20.98650079703032</v>
      </c>
      <c r="K29" s="101">
        <f>IF(SER_hh_fech!K29=0,0,SER_hh_fech!K29/SER_summary!K$26)</f>
        <v>20.934829739155344</v>
      </c>
      <c r="L29" s="101">
        <f>IF(SER_hh_fech!L29=0,0,SER_hh_fech!L29/SER_summary!L$26)</f>
        <v>20.755518601333289</v>
      </c>
      <c r="M29" s="101">
        <f>IF(SER_hh_fech!M29=0,0,SER_hh_fech!M29/SER_summary!M$26)</f>
        <v>20.339816559548538</v>
      </c>
      <c r="N29" s="101">
        <f>IF(SER_hh_fech!N29=0,0,SER_hh_fech!N29/SER_summary!N$26)</f>
        <v>20.423435288223303</v>
      </c>
      <c r="O29" s="101">
        <f>IF(SER_hh_fech!O29=0,0,SER_hh_fech!O29/SER_summary!O$26)</f>
        <v>20.096775730030028</v>
      </c>
      <c r="P29" s="101">
        <f>IF(SER_hh_fech!P29=0,0,SER_hh_fech!P29/SER_summary!P$26)</f>
        <v>19.717769946481273</v>
      </c>
      <c r="Q29" s="101">
        <f>IF(SER_hh_fech!Q29=0,0,SER_hh_fech!Q29/SER_summary!Q$26)</f>
        <v>19.503098840650257</v>
      </c>
    </row>
    <row r="30" spans="1:17" ht="12" customHeight="1" x14ac:dyDescent="0.25">
      <c r="A30" s="88" t="s">
        <v>66</v>
      </c>
      <c r="B30" s="100">
        <f>IF(SER_hh_fech!B30=0,0,SER_hh_fech!B30/SER_summary!B$26)</f>
        <v>28.144536686731929</v>
      </c>
      <c r="C30" s="100">
        <f>IF(SER_hh_fech!C30=0,0,SER_hh_fech!C30/SER_summary!C$26)</f>
        <v>27.76351319108964</v>
      </c>
      <c r="D30" s="100">
        <f>IF(SER_hh_fech!D30=0,0,SER_hh_fech!D30/SER_summary!D$26)</f>
        <v>27.600460506928474</v>
      </c>
      <c r="E30" s="100">
        <f>IF(SER_hh_fech!E30=0,0,SER_hh_fech!E30/SER_summary!E$26)</f>
        <v>26.893286196705045</v>
      </c>
      <c r="F30" s="100">
        <f>IF(SER_hh_fech!F30=0,0,SER_hh_fech!F30/SER_summary!F$26)</f>
        <v>26.994008310188956</v>
      </c>
      <c r="G30" s="100">
        <f>IF(SER_hh_fech!G30=0,0,SER_hh_fech!G30/SER_summary!G$26)</f>
        <v>26.456882173636824</v>
      </c>
      <c r="H30" s="100">
        <f>IF(SER_hh_fech!H30=0,0,SER_hh_fech!H30/SER_summary!H$26)</f>
        <v>26.084035782669439</v>
      </c>
      <c r="I30" s="100">
        <f>IF(SER_hh_fech!I30=0,0,SER_hh_fech!I30/SER_summary!I$26)</f>
        <v>25.973826254807779</v>
      </c>
      <c r="J30" s="100">
        <f>IF(SER_hh_fech!J30=0,0,SER_hh_fech!J30/SER_summary!J$26)</f>
        <v>25.73634039888287</v>
      </c>
      <c r="K30" s="100">
        <f>IF(SER_hh_fech!K30=0,0,SER_hh_fech!K30/SER_summary!K$26)</f>
        <v>25.585475370501527</v>
      </c>
      <c r="L30" s="100">
        <f>IF(SER_hh_fech!L30=0,0,SER_hh_fech!L30/SER_summary!L$26)</f>
        <v>25.420904396015672</v>
      </c>
      <c r="M30" s="100">
        <f>IF(SER_hh_fech!M30=0,0,SER_hh_fech!M30/SER_summary!M$26)</f>
        <v>25.363491466804952</v>
      </c>
      <c r="N30" s="100">
        <f>IF(SER_hh_fech!N30=0,0,SER_hh_fech!N30/SER_summary!N$26)</f>
        <v>25.194819831312252</v>
      </c>
      <c r="O30" s="100">
        <f>IF(SER_hh_fech!O30=0,0,SER_hh_fech!O30/SER_summary!O$26)</f>
        <v>24.510849330457766</v>
      </c>
      <c r="P30" s="100">
        <f>IF(SER_hh_fech!P30=0,0,SER_hh_fech!P30/SER_summary!P$26)</f>
        <v>24.637130067107108</v>
      </c>
      <c r="Q30" s="100">
        <f>IF(SER_hh_fech!Q30=0,0,SER_hh_fech!Q30/SER_summary!Q$26)</f>
        <v>24.085434413633141</v>
      </c>
    </row>
    <row r="31" spans="1:17" ht="12" customHeight="1" x14ac:dyDescent="0.25">
      <c r="A31" s="88" t="s">
        <v>98</v>
      </c>
      <c r="B31" s="100">
        <f>IF(SER_hh_fech!B31=0,0,SER_hh_fech!B31/SER_summary!B$26)</f>
        <v>26.134212637679646</v>
      </c>
      <c r="C31" s="100">
        <f>IF(SER_hh_fech!C31=0,0,SER_hh_fech!C31/SER_summary!C$26)</f>
        <v>25.780405106011823</v>
      </c>
      <c r="D31" s="100">
        <f>IF(SER_hh_fech!D31=0,0,SER_hh_fech!D31/SER_summary!D$26)</f>
        <v>25.628999042147875</v>
      </c>
      <c r="E31" s="100">
        <f>IF(SER_hh_fech!E31=0,0,SER_hh_fech!E31/SER_summary!E$26)</f>
        <v>24.97233718265468</v>
      </c>
      <c r="F31" s="100">
        <f>IF(SER_hh_fech!F31=0,0,SER_hh_fech!F31/SER_summary!F$26)</f>
        <v>25.065864859461172</v>
      </c>
      <c r="G31" s="100">
        <f>IF(SER_hh_fech!G31=0,0,SER_hh_fech!G31/SER_summary!G$26)</f>
        <v>24.567104875519906</v>
      </c>
      <c r="H31" s="100">
        <f>IF(SER_hh_fech!H31=0,0,SER_hh_fech!H31/SER_summary!H$26)</f>
        <v>24.220890369621621</v>
      </c>
      <c r="I31" s="100">
        <f>IF(SER_hh_fech!I31=0,0,SER_hh_fech!I31/SER_summary!I$26)</f>
        <v>24.118552950892944</v>
      </c>
      <c r="J31" s="100">
        <f>IF(SER_hh_fech!J31=0,0,SER_hh_fech!J31/SER_summary!J$26)</f>
        <v>23.898030370391236</v>
      </c>
      <c r="K31" s="100">
        <f>IF(SER_hh_fech!K31=0,0,SER_hh_fech!K31/SER_summary!K$26)</f>
        <v>23.757941415465694</v>
      </c>
      <c r="L31" s="100">
        <f>IF(SER_hh_fech!L31=0,0,SER_hh_fech!L31/SER_summary!L$26)</f>
        <v>23.605125510585975</v>
      </c>
      <c r="M31" s="100">
        <f>IF(SER_hh_fech!M31=0,0,SER_hh_fech!M31/SER_summary!M$26)</f>
        <v>23.538724746316092</v>
      </c>
      <c r="N31" s="100">
        <f>IF(SER_hh_fech!N31=0,0,SER_hh_fech!N31/SER_summary!N$26)</f>
        <v>23.363893185748488</v>
      </c>
      <c r="O31" s="100">
        <f>IF(SER_hh_fech!O31=0,0,SER_hh_fech!O31/SER_summary!O$26)</f>
        <v>22.708147941588091</v>
      </c>
      <c r="P31" s="100">
        <f>IF(SER_hh_fech!P31=0,0,SER_hh_fech!P31/SER_summary!P$26)</f>
        <v>22.801421997811058</v>
      </c>
      <c r="Q31" s="100">
        <f>IF(SER_hh_fech!Q31=0,0,SER_hh_fech!Q31/SER_summary!Q$26)</f>
        <v>22.268353207525017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19.187419057249162</v>
      </c>
      <c r="C33" s="18">
        <f>IF(SER_hh_fech!C33=0,0,SER_hh_fech!C33/SER_summary!C$26)</f>
        <v>18.931334052737487</v>
      </c>
      <c r="D33" s="18">
        <f>IF(SER_hh_fech!D33=0,0,SER_hh_fech!D33/SER_summary!D$26)</f>
        <v>18.820184377736503</v>
      </c>
      <c r="E33" s="18">
        <f>IF(SER_hh_fech!E33=0,0,SER_hh_fech!E33/SER_summary!E$26)</f>
        <v>18.342527407190332</v>
      </c>
      <c r="F33" s="18">
        <f>IF(SER_hh_fech!F33=0,0,SER_hh_fech!F33/SER_summary!F$26)</f>
        <v>18.401933417313813</v>
      </c>
      <c r="G33" s="18">
        <f>IF(SER_hh_fech!G33=0,0,SER_hh_fech!G33/SER_summary!G$26)</f>
        <v>18.033640070119258</v>
      </c>
      <c r="H33" s="18">
        <f>IF(SER_hh_fech!H33=0,0,SER_hh_fech!H33/SER_summary!H$26)</f>
        <v>17.777533076752182</v>
      </c>
      <c r="I33" s="18">
        <f>IF(SER_hh_fech!I33=0,0,SER_hh_fech!I33/SER_summary!I$26)</f>
        <v>17.705765991010782</v>
      </c>
      <c r="J33" s="18">
        <f>IF(SER_hh_fech!J33=0,0,SER_hh_fech!J33/SER_summary!J$26)</f>
        <v>17.558612157785429</v>
      </c>
      <c r="K33" s="18">
        <f>IF(SER_hh_fech!K33=0,0,SER_hh_fech!K33/SER_summary!K$26)</f>
        <v>17.453050882889737</v>
      </c>
      <c r="L33" s="18">
        <f>IF(SER_hh_fech!L33=0,0,SER_hh_fech!L33/SER_summary!L$26)</f>
        <v>17.322834365107063</v>
      </c>
      <c r="M33" s="18">
        <f>IF(SER_hh_fech!M33=0,0,SER_hh_fech!M33/SER_summary!M$26)</f>
        <v>17.316185942687017</v>
      </c>
      <c r="N33" s="18">
        <f>IF(SER_hh_fech!N33=0,0,SER_hh_fech!N33/SER_summary!N$26)</f>
        <v>17.28683236962058</v>
      </c>
      <c r="O33" s="18">
        <f>IF(SER_hh_fech!O33=0,0,SER_hh_fech!O33/SER_summary!O$26)</f>
        <v>17.111467667624623</v>
      </c>
      <c r="P33" s="18">
        <f>IF(SER_hh_fech!P33=0,0,SER_hh_fech!P33/SER_summary!P$26)</f>
        <v>17.052373931734923</v>
      </c>
      <c r="Q33" s="18">
        <f>IF(SER_hh_fech!Q33=0,0,SER_hh_fech!Q33/SER_summary!Q$26)</f>
        <v>16.377479590601368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86.340094195909401</v>
      </c>
      <c r="C3" s="106">
        <f>IF(SER_hh_tesh!C3=0,0,SER_hh_tesh!C3/SER_summary!C$26)</f>
        <v>92.172268067044286</v>
      </c>
      <c r="D3" s="106">
        <f>IF(SER_hh_tesh!D3=0,0,SER_hh_tesh!D3/SER_summary!D$26)</f>
        <v>91.21547345030865</v>
      </c>
      <c r="E3" s="106">
        <f>IF(SER_hh_tesh!E3=0,0,SER_hh_tesh!E3/SER_summary!E$26)</f>
        <v>97.037691200599653</v>
      </c>
      <c r="F3" s="106">
        <f>IF(SER_hh_tesh!F3=0,0,SER_hh_tesh!F3/SER_summary!F$26)</f>
        <v>107.46337011150203</v>
      </c>
      <c r="G3" s="106">
        <f>IF(SER_hh_tesh!G3=0,0,SER_hh_tesh!G3/SER_summary!G$26)</f>
        <v>99.517509486452909</v>
      </c>
      <c r="H3" s="106">
        <f>IF(SER_hh_tesh!H3=0,0,SER_hh_tesh!H3/SER_summary!H$26)</f>
        <v>100.17929152887976</v>
      </c>
      <c r="I3" s="106">
        <f>IF(SER_hh_tesh!I3=0,0,SER_hh_tesh!I3/SER_summary!I$26)</f>
        <v>92.987840463952466</v>
      </c>
      <c r="J3" s="106">
        <f>IF(SER_hh_tesh!J3=0,0,SER_hh_tesh!J3/SER_summary!J$26)</f>
        <v>97.551792966443841</v>
      </c>
      <c r="K3" s="106">
        <f>IF(SER_hh_tesh!K3=0,0,SER_hh_tesh!K3/SER_summary!K$26)</f>
        <v>102.98418196342256</v>
      </c>
      <c r="L3" s="106">
        <f>IF(SER_hh_tesh!L3=0,0,SER_hh_tesh!L3/SER_summary!L$26)</f>
        <v>113.25571511967279</v>
      </c>
      <c r="M3" s="106">
        <f>IF(SER_hh_tesh!M3=0,0,SER_hh_tesh!M3/SER_summary!M$26)</f>
        <v>96.391652892569809</v>
      </c>
      <c r="N3" s="106">
        <f>IF(SER_hh_tesh!N3=0,0,SER_hh_tesh!N3/SER_summary!N$26)</f>
        <v>101.93895136208883</v>
      </c>
      <c r="O3" s="106">
        <f>IF(SER_hh_tesh!O3=0,0,SER_hh_tesh!O3/SER_summary!O$26)</f>
        <v>104.48355558077733</v>
      </c>
      <c r="P3" s="106">
        <f>IF(SER_hh_tesh!P3=0,0,SER_hh_tesh!P3/SER_summary!P$26)</f>
        <v>88.703862299891426</v>
      </c>
      <c r="Q3" s="106">
        <f>IF(SER_hh_tesh!Q3=0,0,SER_hh_tesh!Q3/SER_summary!Q$26)</f>
        <v>92.525499406008436</v>
      </c>
    </row>
    <row r="4" spans="1:17" ht="12.95" customHeight="1" x14ac:dyDescent="0.25">
      <c r="A4" s="90" t="s">
        <v>44</v>
      </c>
      <c r="B4" s="101">
        <f>IF(SER_hh_tesh!B4=0,0,SER_hh_tesh!B4/SER_summary!B$26)</f>
        <v>57.569473612163243</v>
      </c>
      <c r="C4" s="101">
        <f>IF(SER_hh_tesh!C4=0,0,SER_hh_tesh!C4/SER_summary!C$26)</f>
        <v>63.142790568561573</v>
      </c>
      <c r="D4" s="101">
        <f>IF(SER_hh_tesh!D4=0,0,SER_hh_tesh!D4/SER_summary!D$26)</f>
        <v>61.808235227278224</v>
      </c>
      <c r="E4" s="101">
        <f>IF(SER_hh_tesh!E4=0,0,SER_hh_tesh!E4/SER_summary!E$26)</f>
        <v>67.258280602114198</v>
      </c>
      <c r="F4" s="101">
        <f>IF(SER_hh_tesh!F4=0,0,SER_hh_tesh!F4/SER_summary!F$26)</f>
        <v>77.092376892332908</v>
      </c>
      <c r="G4" s="101">
        <f>IF(SER_hh_tesh!G4=0,0,SER_hh_tesh!G4/SER_summary!G$26)</f>
        <v>68.451932100049561</v>
      </c>
      <c r="H4" s="101">
        <f>IF(SER_hh_tesh!H4=0,0,SER_hh_tesh!H4/SER_summary!H$26)</f>
        <v>68.660960280126304</v>
      </c>
      <c r="I4" s="101">
        <f>IF(SER_hh_tesh!I4=0,0,SER_hh_tesh!I4/SER_summary!I$26)</f>
        <v>60.736044509719974</v>
      </c>
      <c r="J4" s="101">
        <f>IF(SER_hh_tesh!J4=0,0,SER_hh_tesh!J4/SER_summary!J$26)</f>
        <v>64.797651215587791</v>
      </c>
      <c r="K4" s="101">
        <f>IF(SER_hh_tesh!K4=0,0,SER_hh_tesh!K4/SER_summary!K$26)</f>
        <v>69.243606944838987</v>
      </c>
      <c r="L4" s="101">
        <f>IF(SER_hh_tesh!L4=0,0,SER_hh_tesh!L4/SER_summary!L$26)</f>
        <v>79.058067099233128</v>
      </c>
      <c r="M4" s="101">
        <f>IF(SER_hh_tesh!M4=0,0,SER_hh_tesh!M4/SER_summary!M$26)</f>
        <v>61.931122366709864</v>
      </c>
      <c r="N4" s="101">
        <f>IF(SER_hh_tesh!N4=0,0,SER_hh_tesh!N4/SER_summary!N$26)</f>
        <v>67.085289591367456</v>
      </c>
      <c r="O4" s="101">
        <f>IF(SER_hh_tesh!O4=0,0,SER_hh_tesh!O4/SER_summary!O$26)</f>
        <v>69.379185176430127</v>
      </c>
      <c r="P4" s="101">
        <f>IF(SER_hh_tesh!P4=0,0,SER_hh_tesh!P4/SER_summary!P$26)</f>
        <v>52.997238907039282</v>
      </c>
      <c r="Q4" s="101">
        <f>IF(SER_hh_tesh!Q4=0,0,SER_hh_tesh!Q4/SER_summary!Q$26)</f>
        <v>56.085803339196524</v>
      </c>
    </row>
    <row r="5" spans="1:17" ht="12" customHeight="1" x14ac:dyDescent="0.25">
      <c r="A5" s="88" t="s">
        <v>38</v>
      </c>
      <c r="B5" s="100">
        <f>IF(SER_hh_tesh!B5=0,0,SER_hh_tesh!B5/SER_summary!B$26)</f>
        <v>57.955822388273361</v>
      </c>
      <c r="C5" s="100">
        <f>IF(SER_hh_tesh!C5=0,0,SER_hh_tesh!C5/SER_summary!C$26)</f>
        <v>61.031666330168761</v>
      </c>
      <c r="D5" s="100">
        <f>IF(SER_hh_tesh!D5=0,0,SER_hh_tesh!D5/SER_summary!D$26)</f>
        <v>60.709742568597498</v>
      </c>
      <c r="E5" s="100">
        <f>IF(SER_hh_tesh!E5=0,0,SER_hh_tesh!E5/SER_summary!E$26)</f>
        <v>87.220381624621993</v>
      </c>
      <c r="F5" s="100">
        <f>IF(SER_hh_tesh!F5=0,0,SER_hh_tesh!F5/SER_summary!F$26)</f>
        <v>49.614247613515396</v>
      </c>
      <c r="G5" s="100">
        <f>IF(SER_hh_tesh!G5=0,0,SER_hh_tesh!G5/SER_summary!G$26)</f>
        <v>67.579232682991545</v>
      </c>
      <c r="H5" s="100">
        <f>IF(SER_hh_tesh!H5=0,0,SER_hh_tesh!H5/SER_summary!H$26)</f>
        <v>66.302253586403182</v>
      </c>
      <c r="I5" s="100">
        <f>IF(SER_hh_tesh!I5=0,0,SER_hh_tesh!I5/SER_summary!I$26)</f>
        <v>59.951544195955648</v>
      </c>
      <c r="J5" s="100">
        <f>IF(SER_hh_tesh!J5=0,0,SER_hh_tesh!J5/SER_summary!J$26)</f>
        <v>63.422062233410408</v>
      </c>
      <c r="K5" s="100">
        <f>IF(SER_hh_tesh!K5=0,0,SER_hh_tesh!K5/SER_summary!K$26)</f>
        <v>69.875325813548656</v>
      </c>
      <c r="L5" s="100">
        <f>IF(SER_hh_tesh!L5=0,0,SER_hh_tesh!L5/SER_summary!L$26)</f>
        <v>72.757198325995816</v>
      </c>
      <c r="M5" s="100">
        <f>IF(SER_hh_tesh!M5=0,0,SER_hh_tesh!M5/SER_summary!M$26)</f>
        <v>59.125453452510541</v>
      </c>
      <c r="N5" s="100">
        <f>IF(SER_hh_tesh!N5=0,0,SER_hh_tesh!N5/SER_summary!N$26)</f>
        <v>62.822817515559528</v>
      </c>
      <c r="O5" s="100">
        <f>IF(SER_hh_tesh!O5=0,0,SER_hh_tesh!O5/SER_summary!O$26)</f>
        <v>64.824628061010017</v>
      </c>
      <c r="P5" s="100">
        <f>IF(SER_hh_tesh!P5=0,0,SER_hh_tesh!P5/SER_summary!P$26)</f>
        <v>49.588792449154852</v>
      </c>
      <c r="Q5" s="100">
        <f>IF(SER_hh_tesh!Q5=0,0,SER_hh_tesh!Q5/SER_summary!Q$26)</f>
        <v>52.195979074533525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56.445056359858704</v>
      </c>
      <c r="C7" s="100">
        <f>IF(SER_hh_tesh!C7=0,0,SER_hh_tesh!C7/SER_summary!C$26)</f>
        <v>61.033801554933063</v>
      </c>
      <c r="D7" s="100">
        <f>IF(SER_hh_tesh!D7=0,0,SER_hh_tesh!D7/SER_summary!D$26)</f>
        <v>60.420719427292887</v>
      </c>
      <c r="E7" s="100">
        <f>IF(SER_hh_tesh!E7=0,0,SER_hh_tesh!E7/SER_summary!E$26)</f>
        <v>64.891612335334031</v>
      </c>
      <c r="F7" s="100">
        <f>IF(SER_hh_tesh!F7=0,0,SER_hh_tesh!F7/SER_summary!F$26)</f>
        <v>73.78642667278389</v>
      </c>
      <c r="G7" s="100">
        <f>IF(SER_hh_tesh!G7=0,0,SER_hh_tesh!G7/SER_summary!G$26)</f>
        <v>67.052445380274733</v>
      </c>
      <c r="H7" s="100">
        <f>IF(SER_hh_tesh!H7=0,0,SER_hh_tesh!H7/SER_summary!H$26)</f>
        <v>63.802663573132484</v>
      </c>
      <c r="I7" s="100">
        <f>IF(SER_hh_tesh!I7=0,0,SER_hh_tesh!I7/SER_summary!I$26)</f>
        <v>58.218417032548174</v>
      </c>
      <c r="J7" s="100">
        <f>IF(SER_hh_tesh!J7=0,0,SER_hh_tesh!J7/SER_summary!J$26)</f>
        <v>61.523915027504714</v>
      </c>
      <c r="K7" s="100">
        <f>IF(SER_hh_tesh!K7=0,0,SER_hh_tesh!K7/SER_summary!K$26)</f>
        <v>66.210287741161636</v>
      </c>
      <c r="L7" s="100">
        <f>IF(SER_hh_tesh!L7=0,0,SER_hh_tesh!L7/SER_summary!L$26)</f>
        <v>74.925371040030228</v>
      </c>
      <c r="M7" s="100">
        <f>IF(SER_hh_tesh!M7=0,0,SER_hh_tesh!M7/SER_summary!M$26)</f>
        <v>60.136347143926173</v>
      </c>
      <c r="N7" s="100">
        <f>IF(SER_hh_tesh!N7=0,0,SER_hh_tesh!N7/SER_summary!N$26)</f>
        <v>59.416204253067555</v>
      </c>
      <c r="O7" s="100">
        <f>IF(SER_hh_tesh!O7=0,0,SER_hh_tesh!O7/SER_summary!O$26)</f>
        <v>63.203769730825826</v>
      </c>
      <c r="P7" s="100">
        <f>IF(SER_hh_tesh!P7=0,0,SER_hh_tesh!P7/SER_summary!P$26)</f>
        <v>48.215877806982149</v>
      </c>
      <c r="Q7" s="100">
        <f>IF(SER_hh_tesh!Q7=0,0,SER_hh_tesh!Q7/SER_summary!Q$26)</f>
        <v>50.586809613640227</v>
      </c>
    </row>
    <row r="8" spans="1:17" ht="12" customHeight="1" x14ac:dyDescent="0.25">
      <c r="A8" s="88" t="s">
        <v>101</v>
      </c>
      <c r="B8" s="100">
        <f>IF(SER_hh_tesh!B8=0,0,SER_hh_tesh!B8/SER_summary!B$26)</f>
        <v>57.28751988761806</v>
      </c>
      <c r="C8" s="100">
        <f>IF(SER_hh_tesh!C8=0,0,SER_hh_tesh!C8/SER_summary!C$26)</f>
        <v>62.546205791853183</v>
      </c>
      <c r="D8" s="100">
        <f>IF(SER_hh_tesh!D8=0,0,SER_hh_tesh!D8/SER_summary!D$26)</f>
        <v>61.197546933006031</v>
      </c>
      <c r="E8" s="100">
        <f>IF(SER_hh_tesh!E8=0,0,SER_hh_tesh!E8/SER_summary!E$26)</f>
        <v>66.261248549982582</v>
      </c>
      <c r="F8" s="100">
        <f>IF(SER_hh_tesh!F8=0,0,SER_hh_tesh!F8/SER_summary!F$26)</f>
        <v>75.564788942369489</v>
      </c>
      <c r="G8" s="100">
        <f>IF(SER_hh_tesh!G8=0,0,SER_hh_tesh!G8/SER_summary!G$26)</f>
        <v>66.708558441483959</v>
      </c>
      <c r="H8" s="100">
        <f>IF(SER_hh_tesh!H8=0,0,SER_hh_tesh!H8/SER_summary!H$26)</f>
        <v>66.539324233438066</v>
      </c>
      <c r="I8" s="100">
        <f>IF(SER_hh_tesh!I8=0,0,SER_hh_tesh!I8/SER_summary!I$26)</f>
        <v>58.644270511883299</v>
      </c>
      <c r="J8" s="100">
        <f>IF(SER_hh_tesh!J8=0,0,SER_hh_tesh!J8/SER_summary!J$26)</f>
        <v>62.023181833267316</v>
      </c>
      <c r="K8" s="100">
        <f>IF(SER_hh_tesh!K8=0,0,SER_hh_tesh!K8/SER_summary!K$26)</f>
        <v>66.002635703607595</v>
      </c>
      <c r="L8" s="100">
        <f>IF(SER_hh_tesh!L8=0,0,SER_hh_tesh!L8/SER_summary!L$26)</f>
        <v>74.746843223203399</v>
      </c>
      <c r="M8" s="100">
        <f>IF(SER_hh_tesh!M8=0,0,SER_hh_tesh!M8/SER_summary!M$26)</f>
        <v>58.345764037016657</v>
      </c>
      <c r="N8" s="100">
        <f>IF(SER_hh_tesh!N8=0,0,SER_hh_tesh!N8/SER_summary!N$26)</f>
        <v>62.132023647007465</v>
      </c>
      <c r="O8" s="100">
        <f>IF(SER_hh_tesh!O8=0,0,SER_hh_tesh!O8/SER_summary!O$26)</f>
        <v>63.976155774186552</v>
      </c>
      <c r="P8" s="100">
        <f>IF(SER_hh_tesh!P8=0,0,SER_hh_tesh!P8/SER_summary!P$26)</f>
        <v>48.899996200975664</v>
      </c>
      <c r="Q8" s="100">
        <f>IF(SER_hh_tesh!Q8=0,0,SER_hh_tesh!Q8/SER_summary!Q$26)</f>
        <v>51.533223505360887</v>
      </c>
    </row>
    <row r="9" spans="1:17" ht="12" customHeight="1" x14ac:dyDescent="0.25">
      <c r="A9" s="88" t="s">
        <v>106</v>
      </c>
      <c r="B9" s="100">
        <f>IF(SER_hh_tesh!B9=0,0,SER_hh_tesh!B9/SER_summary!B$26)</f>
        <v>56.152003320494501</v>
      </c>
      <c r="C9" s="100">
        <f>IF(SER_hh_tesh!C9=0,0,SER_hh_tesh!C9/SER_summary!C$26)</f>
        <v>62.193346557748427</v>
      </c>
      <c r="D9" s="100">
        <f>IF(SER_hh_tesh!D9=0,0,SER_hh_tesh!D9/SER_summary!D$26)</f>
        <v>60.472868228435686</v>
      </c>
      <c r="E9" s="100">
        <f>IF(SER_hh_tesh!E9=0,0,SER_hh_tesh!E9/SER_summary!E$26)</f>
        <v>66.013024437963409</v>
      </c>
      <c r="F9" s="100">
        <f>IF(SER_hh_tesh!F9=0,0,SER_hh_tesh!F9/SER_summary!F$26)</f>
        <v>75.844424554571503</v>
      </c>
      <c r="G9" s="100">
        <f>IF(SER_hh_tesh!G9=0,0,SER_hh_tesh!G9/SER_summary!G$26)</f>
        <v>67.251296889752069</v>
      </c>
      <c r="H9" s="100">
        <f>IF(SER_hh_tesh!H9=0,0,SER_hh_tesh!H9/SER_summary!H$26)</f>
        <v>67.742361459242787</v>
      </c>
      <c r="I9" s="100">
        <f>IF(SER_hh_tesh!I9=0,0,SER_hh_tesh!I9/SER_summary!I$26)</f>
        <v>59.617136359093678</v>
      </c>
      <c r="J9" s="100">
        <f>IF(SER_hh_tesh!J9=0,0,SER_hh_tesh!J9/SER_summary!J$26)</f>
        <v>64.932528032901672</v>
      </c>
      <c r="K9" s="100">
        <f>IF(SER_hh_tesh!K9=0,0,SER_hh_tesh!K9/SER_summary!K$26)</f>
        <v>68.475358601484757</v>
      </c>
      <c r="L9" s="100">
        <f>IF(SER_hh_tesh!L9=0,0,SER_hh_tesh!L9/SER_summary!L$26)</f>
        <v>80.713227353560114</v>
      </c>
      <c r="M9" s="100">
        <f>IF(SER_hh_tesh!M9=0,0,SER_hh_tesh!M9/SER_summary!M$26)</f>
        <v>60.380296438394119</v>
      </c>
      <c r="N9" s="100">
        <f>IF(SER_hh_tesh!N9=0,0,SER_hh_tesh!N9/SER_summary!N$26)</f>
        <v>66.321911181666636</v>
      </c>
      <c r="O9" s="100">
        <f>IF(SER_hh_tesh!O9=0,0,SER_hh_tesh!O9/SER_summary!O$26)</f>
        <v>68.652690652487195</v>
      </c>
      <c r="P9" s="100">
        <f>IF(SER_hh_tesh!P9=0,0,SER_hh_tesh!P9/SER_summary!P$26)</f>
        <v>52.233119976948444</v>
      </c>
      <c r="Q9" s="100">
        <f>IF(SER_hh_tesh!Q9=0,0,SER_hh_tesh!Q9/SER_summary!Q$26)</f>
        <v>55.7146734855109</v>
      </c>
    </row>
    <row r="10" spans="1:17" ht="12" customHeight="1" x14ac:dyDescent="0.25">
      <c r="A10" s="88" t="s">
        <v>34</v>
      </c>
      <c r="B10" s="100">
        <f>IF(SER_hh_tesh!B10=0,0,SER_hh_tesh!B10/SER_summary!B$26)</f>
        <v>57.003918304015961</v>
      </c>
      <c r="C10" s="100">
        <f>IF(SER_hh_tesh!C10=0,0,SER_hh_tesh!C10/SER_summary!C$26)</f>
        <v>66.331956295405377</v>
      </c>
      <c r="D10" s="100">
        <f>IF(SER_hh_tesh!D10=0,0,SER_hh_tesh!D10/SER_summary!D$26)</f>
        <v>64.437166709180389</v>
      </c>
      <c r="E10" s="100">
        <f>IF(SER_hh_tesh!E10=0,0,SER_hh_tesh!E10/SER_summary!E$26)</f>
        <v>63.927883205030156</v>
      </c>
      <c r="F10" s="100">
        <f>IF(SER_hh_tesh!F10=0,0,SER_hh_tesh!F10/SER_summary!F$26)</f>
        <v>71.918557585153721</v>
      </c>
      <c r="G10" s="100">
        <f>IF(SER_hh_tesh!G10=0,0,SER_hh_tesh!G10/SER_summary!G$26)</f>
        <v>67.69313853818133</v>
      </c>
      <c r="H10" s="100">
        <f>IF(SER_hh_tesh!H10=0,0,SER_hh_tesh!H10/SER_summary!H$26)</f>
        <v>68.355126269310418</v>
      </c>
      <c r="I10" s="100">
        <f>IF(SER_hh_tesh!I10=0,0,SER_hh_tesh!I10/SER_summary!I$26)</f>
        <v>60.908169869176092</v>
      </c>
      <c r="J10" s="100">
        <f>IF(SER_hh_tesh!J10=0,0,SER_hh_tesh!J10/SER_summary!J$26)</f>
        <v>64.8204592176576</v>
      </c>
      <c r="K10" s="100">
        <f>IF(SER_hh_tesh!K10=0,0,SER_hh_tesh!K10/SER_summary!K$26)</f>
        <v>68.807664303576274</v>
      </c>
      <c r="L10" s="100">
        <f>IF(SER_hh_tesh!L10=0,0,SER_hh_tesh!L10/SER_summary!L$26)</f>
        <v>75.10473240965969</v>
      </c>
      <c r="M10" s="100">
        <f>IF(SER_hh_tesh!M10=0,0,SER_hh_tesh!M10/SER_summary!M$26)</f>
        <v>64.210400831775743</v>
      </c>
      <c r="N10" s="100">
        <f>IF(SER_hh_tesh!N10=0,0,SER_hh_tesh!N10/SER_summary!N$26)</f>
        <v>64.501974090207156</v>
      </c>
      <c r="O10" s="100">
        <f>IF(SER_hh_tesh!O10=0,0,SER_hh_tesh!O10/SER_summary!O$26)</f>
        <v>65.992329377240381</v>
      </c>
      <c r="P10" s="100">
        <f>IF(SER_hh_tesh!P10=0,0,SER_hh_tesh!P10/SER_summary!P$26)</f>
        <v>53.993518115426056</v>
      </c>
      <c r="Q10" s="100">
        <f>IF(SER_hh_tesh!Q10=0,0,SER_hh_tesh!Q10/SER_summary!Q$26)</f>
        <v>52.446857431944814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60.025959440298266</v>
      </c>
      <c r="C12" s="100">
        <f>IF(SER_hh_tesh!C12=0,0,SER_hh_tesh!C12/SER_summary!C$26)</f>
        <v>59.310747301535223</v>
      </c>
      <c r="D12" s="100">
        <f>IF(SER_hh_tesh!D12=0,0,SER_hh_tesh!D12/SER_summary!D$26)</f>
        <v>61.619186155620191</v>
      </c>
      <c r="E12" s="100">
        <f>IF(SER_hh_tesh!E12=0,0,SER_hh_tesh!E12/SER_summary!E$26)</f>
        <v>66.783199955224376</v>
      </c>
      <c r="F12" s="100">
        <f>IF(SER_hh_tesh!F12=0,0,SER_hh_tesh!F12/SER_summary!F$26)</f>
        <v>76.039937282029271</v>
      </c>
      <c r="G12" s="100">
        <f>IF(SER_hh_tesh!G12=0,0,SER_hh_tesh!G12/SER_summary!G$26)</f>
        <v>67.188827626560894</v>
      </c>
      <c r="H12" s="100">
        <f>IF(SER_hh_tesh!H12=0,0,SER_hh_tesh!H12/SER_summary!H$26)</f>
        <v>67.321685952249766</v>
      </c>
      <c r="I12" s="100">
        <f>IF(SER_hh_tesh!I12=0,0,SER_hh_tesh!I12/SER_summary!I$26)</f>
        <v>62.071804355891928</v>
      </c>
      <c r="J12" s="100">
        <f>IF(SER_hh_tesh!J12=0,0,SER_hh_tesh!J12/SER_summary!J$26)</f>
        <v>57.735514575902158</v>
      </c>
      <c r="K12" s="100">
        <f>IF(SER_hh_tesh!K12=0,0,SER_hh_tesh!K12/SER_summary!K$26)</f>
        <v>66.946187835810861</v>
      </c>
      <c r="L12" s="100">
        <f>IF(SER_hh_tesh!L12=0,0,SER_hh_tesh!L12/SER_summary!L$26)</f>
        <v>68.614034038335518</v>
      </c>
      <c r="M12" s="100">
        <f>IF(SER_hh_tesh!M12=0,0,SER_hh_tesh!M12/SER_summary!M$26)</f>
        <v>60.643566980626119</v>
      </c>
      <c r="N12" s="100">
        <f>IF(SER_hh_tesh!N12=0,0,SER_hh_tesh!N12/SER_summary!N$26)</f>
        <v>62.948688424736702</v>
      </c>
      <c r="O12" s="100">
        <f>IF(SER_hh_tesh!O12=0,0,SER_hh_tesh!O12/SER_summary!O$26)</f>
        <v>64.69248036930054</v>
      </c>
      <c r="P12" s="100">
        <f>IF(SER_hh_tesh!P12=0,0,SER_hh_tesh!P12/SER_summary!P$26)</f>
        <v>49.476478931974526</v>
      </c>
      <c r="Q12" s="100">
        <f>IF(SER_hh_tesh!Q12=0,0,SER_hh_tesh!Q12/SER_summary!Q$26)</f>
        <v>52.073965407833668</v>
      </c>
    </row>
    <row r="13" spans="1:17" ht="12" customHeight="1" x14ac:dyDescent="0.25">
      <c r="A13" s="88" t="s">
        <v>105</v>
      </c>
      <c r="B13" s="100">
        <f>IF(SER_hh_tesh!B13=0,0,SER_hh_tesh!B13/SER_summary!B$26)</f>
        <v>57.5888726324591</v>
      </c>
      <c r="C13" s="100">
        <f>IF(SER_hh_tesh!C13=0,0,SER_hh_tesh!C13/SER_summary!C$26)</f>
        <v>64.385798056102203</v>
      </c>
      <c r="D13" s="100">
        <f>IF(SER_hh_tesh!D13=0,0,SER_hh_tesh!D13/SER_summary!D$26)</f>
        <v>63.279419479241561</v>
      </c>
      <c r="E13" s="100">
        <f>IF(SER_hh_tesh!E13=0,0,SER_hh_tesh!E13/SER_summary!E$26)</f>
        <v>68.7868172182189</v>
      </c>
      <c r="F13" s="100">
        <f>IF(SER_hh_tesh!F13=0,0,SER_hh_tesh!F13/SER_summary!F$26)</f>
        <v>78.305373700615533</v>
      </c>
      <c r="G13" s="100">
        <f>IF(SER_hh_tesh!G13=0,0,SER_hh_tesh!G13/SER_summary!G$26)</f>
        <v>68.967291396240995</v>
      </c>
      <c r="H13" s="100">
        <f>IF(SER_hh_tesh!H13=0,0,SER_hh_tesh!H13/SER_summary!H$26)</f>
        <v>68.543153109436247</v>
      </c>
      <c r="I13" s="100">
        <f>IF(SER_hh_tesh!I13=0,0,SER_hh_tesh!I13/SER_summary!I$26)</f>
        <v>60.134234857802923</v>
      </c>
      <c r="J13" s="100">
        <f>IF(SER_hh_tesh!J13=0,0,SER_hh_tesh!J13/SER_summary!J$26)</f>
        <v>63.345404239246434</v>
      </c>
      <c r="K13" s="100">
        <f>IF(SER_hh_tesh!K13=0,0,SER_hh_tesh!K13/SER_summary!K$26)</f>
        <v>67.101439657065924</v>
      </c>
      <c r="L13" s="100">
        <f>IF(SER_hh_tesh!L13=0,0,SER_hh_tesh!L13/SER_summary!L$26)</f>
        <v>79.69718217593298</v>
      </c>
      <c r="M13" s="100">
        <f>IF(SER_hh_tesh!M13=0,0,SER_hh_tesh!M13/SER_summary!M$26)</f>
        <v>63.312057317330883</v>
      </c>
      <c r="N13" s="100">
        <f>IF(SER_hh_tesh!N13=0,0,SER_hh_tesh!N13/SER_summary!N$26)</f>
        <v>73.880905195849365</v>
      </c>
      <c r="O13" s="100">
        <f>IF(SER_hh_tesh!O13=0,0,SER_hh_tesh!O13/SER_summary!O$26)</f>
        <v>76.578825975374173</v>
      </c>
      <c r="P13" s="100">
        <f>IF(SER_hh_tesh!P13=0,0,SER_hh_tesh!P13/SER_summary!P$26)</f>
        <v>58.334813040855067</v>
      </c>
      <c r="Q13" s="100">
        <f>IF(SER_hh_tesh!Q13=0,0,SER_hh_tesh!Q13/SER_summary!Q$26)</f>
        <v>61.91142069583465</v>
      </c>
    </row>
    <row r="14" spans="1:17" ht="12" customHeight="1" x14ac:dyDescent="0.25">
      <c r="A14" s="51" t="s">
        <v>104</v>
      </c>
      <c r="B14" s="22">
        <f>IF(SER_hh_tesh!B14=0,0,SER_hh_tesh!B14/SER_summary!B$26)</f>
        <v>57.588872632459079</v>
      </c>
      <c r="C14" s="22">
        <f>IF(SER_hh_tesh!C14=0,0,SER_hh_tesh!C14/SER_summary!C$26)</f>
        <v>63.473539648665927</v>
      </c>
      <c r="D14" s="22">
        <f>IF(SER_hh_tesh!D14=0,0,SER_hh_tesh!D14/SER_summary!D$26)</f>
        <v>62.07428622566006</v>
      </c>
      <c r="E14" s="22">
        <f>IF(SER_hh_tesh!E14=0,0,SER_hh_tesh!E14/SER_summary!E$26)</f>
        <v>67.660822966184355</v>
      </c>
      <c r="F14" s="22">
        <f>IF(SER_hh_tesh!F14=0,0,SER_hh_tesh!F14/SER_summary!F$26)</f>
        <v>77.040669651266171</v>
      </c>
      <c r="G14" s="22">
        <f>IF(SER_hh_tesh!G14=0,0,SER_hh_tesh!G14/SER_summary!G$26)</f>
        <v>68.036974626352858</v>
      </c>
      <c r="H14" s="22">
        <f>IF(SER_hh_tesh!H14=0,0,SER_hh_tesh!H14/SER_summary!H$26)</f>
        <v>67.65692154274123</v>
      </c>
      <c r="I14" s="22">
        <f>IF(SER_hh_tesh!I14=0,0,SER_hh_tesh!I14/SER_summary!I$26)</f>
        <v>59.388489063426356</v>
      </c>
      <c r="J14" s="22">
        <f>IF(SER_hh_tesh!J14=0,0,SER_hh_tesh!J14/SER_summary!J$26)</f>
        <v>61.556963650055899</v>
      </c>
      <c r="K14" s="22">
        <f>IF(SER_hh_tesh!K14=0,0,SER_hh_tesh!K14/SER_summary!K$26)</f>
        <v>67.878833539133453</v>
      </c>
      <c r="L14" s="22">
        <f>IF(SER_hh_tesh!L14=0,0,SER_hh_tesh!L14/SER_summary!L$26)</f>
        <v>64.166429219669411</v>
      </c>
      <c r="M14" s="22">
        <f>IF(SER_hh_tesh!M14=0,0,SER_hh_tesh!M14/SER_summary!M$26)</f>
        <v>64.703076906054449</v>
      </c>
      <c r="N14" s="22">
        <f>IF(SER_hh_tesh!N14=0,0,SER_hh_tesh!N14/SER_summary!N$26)</f>
        <v>62.13737055657662</v>
      </c>
      <c r="O14" s="22">
        <f>IF(SER_hh_tesh!O14=0,0,SER_hh_tesh!O14/SER_summary!O$26)</f>
        <v>62.240227531226736</v>
      </c>
      <c r="P14" s="22">
        <f>IF(SER_hh_tesh!P14=0,0,SER_hh_tesh!P14/SER_summary!P$26)</f>
        <v>50.25263126855198</v>
      </c>
      <c r="Q14" s="22">
        <f>IF(SER_hh_tesh!Q14=0,0,SER_hh_tesh!Q14/SER_summary!Q$26)</f>
        <v>51.75153854728137</v>
      </c>
    </row>
    <row r="15" spans="1:17" ht="12" customHeight="1" x14ac:dyDescent="0.25">
      <c r="A15" s="105" t="s">
        <v>108</v>
      </c>
      <c r="B15" s="104">
        <f>IF(SER_hh_tesh!B15=0,0,SER_hh_tesh!B15/SER_summary!B$26)</f>
        <v>1.0317733875163817</v>
      </c>
      <c r="C15" s="104">
        <f>IF(SER_hh_tesh!C15=0,0,SER_hh_tesh!C15/SER_summary!C$26)</f>
        <v>1.1420218558135811</v>
      </c>
      <c r="D15" s="104">
        <f>IF(SER_hh_tesh!D15=0,0,SER_hh_tesh!D15/SER_summary!D$26)</f>
        <v>1.0741908755989173</v>
      </c>
      <c r="E15" s="104">
        <f>IF(SER_hh_tesh!E15=0,0,SER_hh_tesh!E15/SER_summary!E$26)</f>
        <v>1.2010050585621626</v>
      </c>
      <c r="F15" s="104">
        <f>IF(SER_hh_tesh!F15=0,0,SER_hh_tesh!F15/SER_summary!F$26)</f>
        <v>1.3893457417375583</v>
      </c>
      <c r="G15" s="104">
        <f>IF(SER_hh_tesh!G15=0,0,SER_hh_tesh!G15/SER_summary!G$26)</f>
        <v>1.2504102323463135</v>
      </c>
      <c r="H15" s="104">
        <f>IF(SER_hh_tesh!H15=0,0,SER_hh_tesh!H15/SER_summary!H$26)</f>
        <v>1.2428082370371991</v>
      </c>
      <c r="I15" s="104">
        <f>IF(SER_hh_tesh!I15=0,0,SER_hh_tesh!I15/SER_summary!I$26)</f>
        <v>1.0734219698869873</v>
      </c>
      <c r="J15" s="104">
        <f>IF(SER_hh_tesh!J15=0,0,SER_hh_tesh!J15/SER_summary!J$26)</f>
        <v>1.1699892733880488</v>
      </c>
      <c r="K15" s="104">
        <f>IF(SER_hh_tesh!K15=0,0,SER_hh_tesh!K15/SER_summary!K$26)</f>
        <v>1.2326102639413639</v>
      </c>
      <c r="L15" s="104">
        <f>IF(SER_hh_tesh!L15=0,0,SER_hh_tesh!L15/SER_summary!L$26)</f>
        <v>1.4670736596431495</v>
      </c>
      <c r="M15" s="104">
        <f>IF(SER_hh_tesh!M15=0,0,SER_hh_tesh!M15/SER_summary!M$26)</f>
        <v>1.1041885232637292</v>
      </c>
      <c r="N15" s="104">
        <f>IF(SER_hh_tesh!N15=0,0,SER_hh_tesh!N15/SER_summary!N$26)</f>
        <v>1.2509041030369068</v>
      </c>
      <c r="O15" s="104">
        <f>IF(SER_hh_tesh!O15=0,0,SER_hh_tesh!O15/SER_summary!O$26)</f>
        <v>1.3026074634905649</v>
      </c>
      <c r="P15" s="104">
        <f>IF(SER_hh_tesh!P15=0,0,SER_hh_tesh!P15/SER_summary!P$26)</f>
        <v>0.98035923132802405</v>
      </c>
      <c r="Q15" s="104">
        <f>IF(SER_hh_tesh!Q15=0,0,SER_hh_tesh!Q15/SER_summary!Q$26)</f>
        <v>1.0426640767385766</v>
      </c>
    </row>
    <row r="16" spans="1:17" ht="12.95" customHeight="1" x14ac:dyDescent="0.25">
      <c r="A16" s="90" t="s">
        <v>102</v>
      </c>
      <c r="B16" s="101">
        <f>IF(SER_hh_tesh!B16=0,0,SER_hh_tesh!B16/SER_summary!B$26)</f>
        <v>26.616674784784191</v>
      </c>
      <c r="C16" s="101">
        <f>IF(SER_hh_tesh!C16=0,0,SER_hh_tesh!C16/SER_summary!C$26)</f>
        <v>26.915306654680112</v>
      </c>
      <c r="D16" s="101">
        <f>IF(SER_hh_tesh!D16=0,0,SER_hh_tesh!D16/SER_summary!D$26)</f>
        <v>27.074806158534948</v>
      </c>
      <c r="E16" s="101">
        <f>IF(SER_hh_tesh!E16=0,0,SER_hh_tesh!E16/SER_summary!E$26)</f>
        <v>27.222226590294017</v>
      </c>
      <c r="F16" s="101">
        <f>IF(SER_hh_tesh!F16=0,0,SER_hh_tesh!F16/SER_summary!F$26)</f>
        <v>27.431771230853148</v>
      </c>
      <c r="G16" s="101">
        <f>IF(SER_hh_tesh!G16=0,0,SER_hh_tesh!G16/SER_summary!G$26)</f>
        <v>27.724879801788152</v>
      </c>
      <c r="H16" s="101">
        <f>IF(SER_hh_tesh!H16=0,0,SER_hh_tesh!H16/SER_summary!H$26)</f>
        <v>27.87339121710021</v>
      </c>
      <c r="I16" s="101">
        <f>IF(SER_hh_tesh!I16=0,0,SER_hh_tesh!I16/SER_summary!I$26)</f>
        <v>28.184884177657878</v>
      </c>
      <c r="J16" s="101">
        <f>IF(SER_hh_tesh!J16=0,0,SER_hh_tesh!J16/SER_summary!J$26)</f>
        <v>28.27009327525635</v>
      </c>
      <c r="K16" s="101">
        <f>IF(SER_hh_tesh!K16=0,0,SER_hh_tesh!K16/SER_summary!K$26)</f>
        <v>28.409230915805466</v>
      </c>
      <c r="L16" s="101">
        <f>IF(SER_hh_tesh!L16=0,0,SER_hh_tesh!L16/SER_summary!L$26)</f>
        <v>28.350229633470427</v>
      </c>
      <c r="M16" s="101">
        <f>IF(SER_hh_tesh!M16=0,0,SER_hh_tesh!M16/SER_summary!M$26)</f>
        <v>28.601239511939649</v>
      </c>
      <c r="N16" s="101">
        <f>IF(SER_hh_tesh!N16=0,0,SER_hh_tesh!N16/SER_summary!N$26)</f>
        <v>29.008969183439362</v>
      </c>
      <c r="O16" s="101">
        <f>IF(SER_hh_tesh!O16=0,0,SER_hh_tesh!O16/SER_summary!O$26)</f>
        <v>29.591646189333112</v>
      </c>
      <c r="P16" s="101">
        <f>IF(SER_hh_tesh!P16=0,0,SER_hh_tesh!P16/SER_summary!P$26)</f>
        <v>30.515994882300067</v>
      </c>
      <c r="Q16" s="101">
        <f>IF(SER_hh_tesh!Q16=0,0,SER_hh_tesh!Q16/SER_summary!Q$26)</f>
        <v>31.807647945854303</v>
      </c>
    </row>
    <row r="17" spans="1:17" ht="12.95" customHeight="1" x14ac:dyDescent="0.25">
      <c r="A17" s="88" t="s">
        <v>101</v>
      </c>
      <c r="B17" s="103">
        <f>IF(SER_hh_tesh!B17=0,0,SER_hh_tesh!B17/SER_summary!B$26)</f>
        <v>3.2949662572433867</v>
      </c>
      <c r="C17" s="103">
        <f>IF(SER_hh_tesh!C17=0,0,SER_hh_tesh!C17/SER_summary!C$26)</f>
        <v>3.8335998025857352</v>
      </c>
      <c r="D17" s="103">
        <f>IF(SER_hh_tesh!D17=0,0,SER_hh_tesh!D17/SER_summary!D$26)</f>
        <v>4.4830529269280159</v>
      </c>
      <c r="E17" s="103">
        <f>IF(SER_hh_tesh!E17=0,0,SER_hh_tesh!E17/SER_summary!E$26)</f>
        <v>5.0797335851251821</v>
      </c>
      <c r="F17" s="103">
        <f>IF(SER_hh_tesh!F17=0,0,SER_hh_tesh!F17/SER_summary!F$26)</f>
        <v>5.856494715170709</v>
      </c>
      <c r="G17" s="103">
        <f>IF(SER_hh_tesh!G17=0,0,SER_hh_tesh!G17/SER_summary!G$26)</f>
        <v>6.820525177094205</v>
      </c>
      <c r="H17" s="103">
        <f>IF(SER_hh_tesh!H17=0,0,SER_hh_tesh!H17/SER_summary!H$26)</f>
        <v>7.8648731626063171</v>
      </c>
      <c r="I17" s="103">
        <f>IF(SER_hh_tesh!I17=0,0,SER_hh_tesh!I17/SER_summary!I$26)</f>
        <v>9.1280007874029572</v>
      </c>
      <c r="J17" s="103">
        <f>IF(SER_hh_tesh!J17=0,0,SER_hh_tesh!J17/SER_summary!J$26)</f>
        <v>10.013937793951875</v>
      </c>
      <c r="K17" s="103">
        <f>IF(SER_hh_tesh!K17=0,0,SER_hh_tesh!K17/SER_summary!K$26)</f>
        <v>11.145791694889432</v>
      </c>
      <c r="L17" s="103">
        <f>IF(SER_hh_tesh!L17=0,0,SER_hh_tesh!L17/SER_summary!L$26)</f>
        <v>11.855565894668604</v>
      </c>
      <c r="M17" s="103">
        <f>IF(SER_hh_tesh!M17=0,0,SER_hh_tesh!M17/SER_summary!M$26)</f>
        <v>12.363843600393244</v>
      </c>
      <c r="N17" s="103">
        <f>IF(SER_hh_tesh!N17=0,0,SER_hh_tesh!N17/SER_summary!N$26)</f>
        <v>13.126170114079502</v>
      </c>
      <c r="O17" s="103">
        <f>IF(SER_hh_tesh!O17=0,0,SER_hh_tesh!O17/SER_summary!O$26)</f>
        <v>14.331625383525372</v>
      </c>
      <c r="P17" s="103">
        <f>IF(SER_hh_tesh!P17=0,0,SER_hh_tesh!P17/SER_summary!P$26)</f>
        <v>16.277604806452114</v>
      </c>
      <c r="Q17" s="103">
        <f>IF(SER_hh_tesh!Q17=0,0,SER_hh_tesh!Q17/SER_summary!Q$26)</f>
        <v>18.19731822262619</v>
      </c>
    </row>
    <row r="18" spans="1:17" ht="12" customHeight="1" x14ac:dyDescent="0.25">
      <c r="A18" s="88" t="s">
        <v>100</v>
      </c>
      <c r="B18" s="103">
        <f>IF(SER_hh_tesh!B18=0,0,SER_hh_tesh!B18/SER_summary!B$26)</f>
        <v>27.316780060721161</v>
      </c>
      <c r="C18" s="103">
        <f>IF(SER_hh_tesh!C18=0,0,SER_hh_tesh!C18/SER_summary!C$26)</f>
        <v>27.496522014230795</v>
      </c>
      <c r="D18" s="103">
        <f>IF(SER_hh_tesh!D18=0,0,SER_hh_tesh!D18/SER_summary!D$26)</f>
        <v>27.591982995678297</v>
      </c>
      <c r="E18" s="103">
        <f>IF(SER_hh_tesh!E18=0,0,SER_hh_tesh!E18/SER_summary!E$26)</f>
        <v>27.70977273784046</v>
      </c>
      <c r="F18" s="103">
        <f>IF(SER_hh_tesh!F18=0,0,SER_hh_tesh!F18/SER_summary!F$26)</f>
        <v>27.88926647089075</v>
      </c>
      <c r="G18" s="103">
        <f>IF(SER_hh_tesh!G18=0,0,SER_hh_tesh!G18/SER_summary!G$26)</f>
        <v>28.120802684138756</v>
      </c>
      <c r="H18" s="103">
        <f>IF(SER_hh_tesh!H18=0,0,SER_hh_tesh!H18/SER_summary!H$26)</f>
        <v>28.281106460385708</v>
      </c>
      <c r="I18" s="103">
        <f>IF(SER_hh_tesh!I18=0,0,SER_hh_tesh!I18/SER_summary!I$26)</f>
        <v>28.539662568982578</v>
      </c>
      <c r="J18" s="103">
        <f>IF(SER_hh_tesh!J18=0,0,SER_hh_tesh!J18/SER_summary!J$26)</f>
        <v>28.622599686358452</v>
      </c>
      <c r="K18" s="103">
        <f>IF(SER_hh_tesh!K18=0,0,SER_hh_tesh!K18/SER_summary!K$26)</f>
        <v>28.723749532897205</v>
      </c>
      <c r="L18" s="103">
        <f>IF(SER_hh_tesh!L18=0,0,SER_hh_tesh!L18/SER_summary!L$26)</f>
        <v>28.65890083881898</v>
      </c>
      <c r="M18" s="103">
        <f>IF(SER_hh_tesh!M18=0,0,SER_hh_tesh!M18/SER_summary!M$26)</f>
        <v>28.913500167282965</v>
      </c>
      <c r="N18" s="103">
        <f>IF(SER_hh_tesh!N18=0,0,SER_hh_tesh!N18/SER_summary!N$26)</f>
        <v>29.347232554458586</v>
      </c>
      <c r="O18" s="103">
        <f>IF(SER_hh_tesh!O18=0,0,SER_hh_tesh!O18/SER_summary!O$26)</f>
        <v>29.972719725535697</v>
      </c>
      <c r="P18" s="103">
        <f>IF(SER_hh_tesh!P18=0,0,SER_hh_tesh!P18/SER_summary!P$26)</f>
        <v>30.945684368952886</v>
      </c>
      <c r="Q18" s="103">
        <f>IF(SER_hh_tesh!Q18=0,0,SER_hh_tesh!Q18/SER_summary!Q$26)</f>
        <v>32.339160259221288</v>
      </c>
    </row>
    <row r="19" spans="1:17" ht="12.95" customHeight="1" x14ac:dyDescent="0.25">
      <c r="A19" s="90" t="s">
        <v>47</v>
      </c>
      <c r="B19" s="101">
        <f>IF(SER_hh_tesh!B19=0,0,SER_hh_tesh!B19/SER_summary!B$26)</f>
        <v>13.790843912041773</v>
      </c>
      <c r="C19" s="101">
        <f>IF(SER_hh_tesh!C19=0,0,SER_hh_tesh!C19/SER_summary!C$26)</f>
        <v>13.638904913933288</v>
      </c>
      <c r="D19" s="101">
        <f>IF(SER_hh_tesh!D19=0,0,SER_hh_tesh!D19/SER_summary!D$26)</f>
        <v>13.466396126980081</v>
      </c>
      <c r="E19" s="101">
        <f>IF(SER_hh_tesh!E19=0,0,SER_hh_tesh!E19/SER_summary!E$26)</f>
        <v>13.569919569011807</v>
      </c>
      <c r="F19" s="101">
        <f>IF(SER_hh_tesh!F19=0,0,SER_hh_tesh!F19/SER_summary!F$26)</f>
        <v>13.430321828549062</v>
      </c>
      <c r="G19" s="101">
        <f>IF(SER_hh_tesh!G19=0,0,SER_hh_tesh!G19/SER_summary!G$26)</f>
        <v>13.466204383168165</v>
      </c>
      <c r="H19" s="101">
        <f>IF(SER_hh_tesh!H19=0,0,SER_hh_tesh!H19/SER_summary!H$26)</f>
        <v>13.217930374395404</v>
      </c>
      <c r="I19" s="101">
        <f>IF(SER_hh_tesh!I19=0,0,SER_hh_tesh!I19/SER_summary!I$26)</f>
        <v>12.86177676873446</v>
      </c>
      <c r="J19" s="101">
        <f>IF(SER_hh_tesh!J19=0,0,SER_hh_tesh!J19/SER_summary!J$26)</f>
        <v>12.707006700718637</v>
      </c>
      <c r="K19" s="101">
        <f>IF(SER_hh_tesh!K19=0,0,SER_hh_tesh!K19/SER_summary!K$26)</f>
        <v>12.757008874432517</v>
      </c>
      <c r="L19" s="101">
        <f>IF(SER_hh_tesh!L19=0,0,SER_hh_tesh!L19/SER_summary!L$26)</f>
        <v>12.700626366631544</v>
      </c>
      <c r="M19" s="101">
        <f>IF(SER_hh_tesh!M19=0,0,SER_hh_tesh!M19/SER_summary!M$26)</f>
        <v>12.581584128054551</v>
      </c>
      <c r="N19" s="101">
        <f>IF(SER_hh_tesh!N19=0,0,SER_hh_tesh!N19/SER_summary!N$26)</f>
        <v>12.693278152701311</v>
      </c>
      <c r="O19" s="101">
        <f>IF(SER_hh_tesh!O19=0,0,SER_hh_tesh!O19/SER_summary!O$26)</f>
        <v>12.783883814288997</v>
      </c>
      <c r="P19" s="101">
        <f>IF(SER_hh_tesh!P19=0,0,SER_hh_tesh!P19/SER_summary!P$26)</f>
        <v>12.581319093580857</v>
      </c>
      <c r="Q19" s="101">
        <f>IF(SER_hh_tesh!Q19=0,0,SER_hh_tesh!Q19/SER_summary!Q$26)</f>
        <v>12.751178915449596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13.730687734209999</v>
      </c>
      <c r="C22" s="100">
        <f>IF(SER_hh_tesh!C22=0,0,SER_hh_tesh!C22/SER_summary!C$26)</f>
        <v>13.546254006933763</v>
      </c>
      <c r="D22" s="100">
        <f>IF(SER_hh_tesh!D22=0,0,SER_hh_tesh!D22/SER_summary!D$26)</f>
        <v>13.352228854252189</v>
      </c>
      <c r="E22" s="100">
        <f>IF(SER_hh_tesh!E22=0,0,SER_hh_tesh!E22/SER_summary!E$26)</f>
        <v>13.416685228140585</v>
      </c>
      <c r="F22" s="100">
        <f>IF(SER_hh_tesh!F22=0,0,SER_hh_tesh!F22/SER_summary!F$26)</f>
        <v>13.268027431974165</v>
      </c>
      <c r="G22" s="100">
        <f>IF(SER_hh_tesh!G22=0,0,SER_hh_tesh!G22/SER_summary!G$26)</f>
        <v>13.255645755379865</v>
      </c>
      <c r="H22" s="100">
        <f>IF(SER_hh_tesh!H22=0,0,SER_hh_tesh!H22/SER_summary!H$26)</f>
        <v>13.022117383418669</v>
      </c>
      <c r="I22" s="100">
        <f>IF(SER_hh_tesh!I22=0,0,SER_hh_tesh!I22/SER_summary!I$26)</f>
        <v>12.746488822256534</v>
      </c>
      <c r="J22" s="100">
        <f>IF(SER_hh_tesh!J22=0,0,SER_hh_tesh!J22/SER_summary!J$26)</f>
        <v>12.626965688449438</v>
      </c>
      <c r="K22" s="100">
        <f>IF(SER_hh_tesh!K22=0,0,SER_hh_tesh!K22/SER_summary!K$26)</f>
        <v>12.739331392038178</v>
      </c>
      <c r="L22" s="100">
        <f>IF(SER_hh_tesh!L22=0,0,SER_hh_tesh!L22/SER_summary!L$26)</f>
        <v>12.740837949464551</v>
      </c>
      <c r="M22" s="100">
        <f>IF(SER_hh_tesh!M22=0,0,SER_hh_tesh!M22/SER_summary!M$26)</f>
        <v>12.647132614517224</v>
      </c>
      <c r="N22" s="100">
        <f>IF(SER_hh_tesh!N22=0,0,SER_hh_tesh!N22/SER_summary!N$26)</f>
        <v>12.761302266051317</v>
      </c>
      <c r="O22" s="100">
        <f>IF(SER_hh_tesh!O22=0,0,SER_hh_tesh!O22/SER_summary!O$26)</f>
        <v>12.804104905174061</v>
      </c>
      <c r="P22" s="100">
        <f>IF(SER_hh_tesh!P22=0,0,SER_hh_tesh!P22/SER_summary!P$26)</f>
        <v>12.632733260962622</v>
      </c>
      <c r="Q22" s="100">
        <f>IF(SER_hh_tesh!Q22=0,0,SER_hh_tesh!Q22/SER_summary!Q$26)</f>
        <v>12.793682217279098</v>
      </c>
    </row>
    <row r="23" spans="1:17" ht="12" customHeight="1" x14ac:dyDescent="0.25">
      <c r="A23" s="88" t="s">
        <v>98</v>
      </c>
      <c r="B23" s="100">
        <f>IF(SER_hh_tesh!B23=0,0,SER_hh_tesh!B23/SER_summary!B$26)</f>
        <v>13.730687734209997</v>
      </c>
      <c r="C23" s="100">
        <f>IF(SER_hh_tesh!C23=0,0,SER_hh_tesh!C23/SER_summary!C$26)</f>
        <v>13.58050509076676</v>
      </c>
      <c r="D23" s="100">
        <f>IF(SER_hh_tesh!D23=0,0,SER_hh_tesh!D23/SER_summary!D$26)</f>
        <v>13.399292051451438</v>
      </c>
      <c r="E23" s="100">
        <f>IF(SER_hh_tesh!E23=0,0,SER_hh_tesh!E23/SER_summary!E$26)</f>
        <v>13.503667545134864</v>
      </c>
      <c r="F23" s="100">
        <f>IF(SER_hh_tesh!F23=0,0,SER_hh_tesh!F23/SER_summary!F$26)</f>
        <v>13.362150146456397</v>
      </c>
      <c r="G23" s="100">
        <f>IF(SER_hh_tesh!G23=0,0,SER_hh_tesh!G23/SER_summary!G$26)</f>
        <v>13.380180761893417</v>
      </c>
      <c r="H23" s="100">
        <f>IF(SER_hh_tesh!H23=0,0,SER_hh_tesh!H23/SER_summary!H$26)</f>
        <v>13.130225598954571</v>
      </c>
      <c r="I23" s="100">
        <f>IF(SER_hh_tesh!I23=0,0,SER_hh_tesh!I23/SER_summary!I$26)</f>
        <v>12.760434674178745</v>
      </c>
      <c r="J23" s="100">
        <f>IF(SER_hh_tesh!J23=0,0,SER_hh_tesh!J23/SER_summary!J$26)</f>
        <v>12.597310359545235</v>
      </c>
      <c r="K23" s="100">
        <f>IF(SER_hh_tesh!K23=0,0,SER_hh_tesh!K23/SER_summary!K$26)</f>
        <v>12.644938275441165</v>
      </c>
      <c r="L23" s="100">
        <f>IF(SER_hh_tesh!L23=0,0,SER_hh_tesh!L23/SER_summary!L$26)</f>
        <v>12.581722032195511</v>
      </c>
      <c r="M23" s="100">
        <f>IF(SER_hh_tesh!M23=0,0,SER_hh_tesh!M23/SER_summary!M$26)</f>
        <v>12.457165860987766</v>
      </c>
      <c r="N23" s="100">
        <f>IF(SER_hh_tesh!N23=0,0,SER_hh_tesh!N23/SER_summary!N$26)</f>
        <v>12.532499171565533</v>
      </c>
      <c r="O23" s="100">
        <f>IF(SER_hh_tesh!O23=0,0,SER_hh_tesh!O23/SER_summary!O$26)</f>
        <v>12.540774568707178</v>
      </c>
      <c r="P23" s="100">
        <f>IF(SER_hh_tesh!P23=0,0,SER_hh_tesh!P23/SER_summary!P$26)</f>
        <v>12.376296558811067</v>
      </c>
      <c r="Q23" s="100">
        <f>IF(SER_hh_tesh!Q23=0,0,SER_hh_tesh!Q23/SER_summary!Q$26)</f>
        <v>12.560131573684448</v>
      </c>
    </row>
    <row r="24" spans="1:17" ht="12" customHeight="1" x14ac:dyDescent="0.25">
      <c r="A24" s="88" t="s">
        <v>34</v>
      </c>
      <c r="B24" s="100">
        <f>IF(SER_hh_tesh!B24=0,0,SER_hh_tesh!B24/SER_summary!B$26)</f>
        <v>0</v>
      </c>
      <c r="C24" s="100">
        <f>IF(SER_hh_tesh!C24=0,0,SER_hh_tesh!C24/SER_summary!C$26)</f>
        <v>0</v>
      </c>
      <c r="D24" s="100">
        <f>IF(SER_hh_tesh!D24=0,0,SER_hh_tesh!D24/SER_summary!D$26)</f>
        <v>0</v>
      </c>
      <c r="E24" s="100">
        <f>IF(SER_hh_tesh!E24=0,0,SER_hh_tesh!E24/SER_summary!E$26)</f>
        <v>0</v>
      </c>
      <c r="F24" s="100">
        <f>IF(SER_hh_tesh!F24=0,0,SER_hh_tesh!F24/SER_summary!F$26)</f>
        <v>0</v>
      </c>
      <c r="G24" s="100">
        <f>IF(SER_hh_tesh!G24=0,0,SER_hh_tesh!G24/SER_summary!G$26)</f>
        <v>0</v>
      </c>
      <c r="H24" s="100">
        <f>IF(SER_hh_tesh!H24=0,0,SER_hh_tesh!H24/SER_summary!H$26)</f>
        <v>0</v>
      </c>
      <c r="I24" s="100">
        <f>IF(SER_hh_tesh!I24=0,0,SER_hh_tesh!I24/SER_summary!I$26)</f>
        <v>0</v>
      </c>
      <c r="J24" s="100">
        <f>IF(SER_hh_tesh!J24=0,0,SER_hh_tesh!J24/SER_summary!J$26)</f>
        <v>0</v>
      </c>
      <c r="K24" s="100">
        <f>IF(SER_hh_tesh!K24=0,0,SER_hh_tesh!K24/SER_summary!K$26)</f>
        <v>0</v>
      </c>
      <c r="L24" s="100">
        <f>IF(SER_hh_tesh!L24=0,0,SER_hh_tesh!L24/SER_summary!L$26)</f>
        <v>0</v>
      </c>
      <c r="M24" s="100">
        <f>IF(SER_hh_tesh!M24=0,0,SER_hh_tesh!M24/SER_summary!M$26)</f>
        <v>0</v>
      </c>
      <c r="N24" s="100">
        <f>IF(SER_hh_tesh!N24=0,0,SER_hh_tesh!N24/SER_summary!N$26)</f>
        <v>0</v>
      </c>
      <c r="O24" s="100">
        <f>IF(SER_hh_tesh!O24=0,0,SER_hh_tesh!O24/SER_summary!O$26)</f>
        <v>0</v>
      </c>
      <c r="P24" s="100">
        <f>IF(SER_hh_tesh!P24=0,0,SER_hh_tesh!P24/SER_summary!P$26)</f>
        <v>0</v>
      </c>
      <c r="Q24" s="100">
        <f>IF(SER_hh_tesh!Q24=0,0,SER_hh_tesh!Q24/SER_summary!Q$26)</f>
        <v>0</v>
      </c>
    </row>
    <row r="25" spans="1:17" ht="12" customHeight="1" x14ac:dyDescent="0.25">
      <c r="A25" s="88" t="s">
        <v>42</v>
      </c>
      <c r="B25" s="100">
        <f>IF(SER_hh_tesh!B25=0,0,SER_hh_tesh!B25/SER_summary!B$26)</f>
        <v>13.730687734210001</v>
      </c>
      <c r="C25" s="100">
        <f>IF(SER_hh_tesh!C25=0,0,SER_hh_tesh!C25/SER_summary!C$26)</f>
        <v>13.563450822623157</v>
      </c>
      <c r="D25" s="100">
        <f>IF(SER_hh_tesh!D25=0,0,SER_hh_tesh!D25/SER_summary!D$26)</f>
        <v>13.380130466200916</v>
      </c>
      <c r="E25" s="100">
        <f>IF(SER_hh_tesh!E25=0,0,SER_hh_tesh!E25/SER_summary!E$26)</f>
        <v>13.463310180997254</v>
      </c>
      <c r="F25" s="100">
        <f>IF(SER_hh_tesh!F25=0,0,SER_hh_tesh!F25/SER_summary!F$26)</f>
        <v>13.319317541476956</v>
      </c>
      <c r="G25" s="100">
        <f>IF(SER_hh_tesh!G25=0,0,SER_hh_tesh!G25/SER_summary!G$26)</f>
        <v>13.312448942417808</v>
      </c>
      <c r="H25" s="100">
        <f>IF(SER_hh_tesh!H25=0,0,SER_hh_tesh!H25/SER_summary!H$26)</f>
        <v>13.103772033298677</v>
      </c>
      <c r="I25" s="100">
        <f>IF(SER_hh_tesh!I25=0,0,SER_hh_tesh!I25/SER_summary!I$26)</f>
        <v>12.752610851530832</v>
      </c>
      <c r="J25" s="100">
        <f>IF(SER_hh_tesh!J25=0,0,SER_hh_tesh!J25/SER_summary!J$26)</f>
        <v>12.600503040266084</v>
      </c>
      <c r="K25" s="100">
        <f>IF(SER_hh_tesh!K25=0,0,SER_hh_tesh!K25/SER_summary!K$26)</f>
        <v>12.665826031365608</v>
      </c>
      <c r="L25" s="100">
        <f>IF(SER_hh_tesh!L25=0,0,SER_hh_tesh!L25/SER_summary!L$26)</f>
        <v>12.610263749714534</v>
      </c>
      <c r="M25" s="100">
        <f>IF(SER_hh_tesh!M25=0,0,SER_hh_tesh!M25/SER_summary!M$26)</f>
        <v>12.472425204461702</v>
      </c>
      <c r="N25" s="100">
        <f>IF(SER_hh_tesh!N25=0,0,SER_hh_tesh!N25/SER_summary!N$26)</f>
        <v>12.716228924533988</v>
      </c>
      <c r="O25" s="100">
        <f>IF(SER_hh_tesh!O25=0,0,SER_hh_tesh!O25/SER_summary!O$26)</f>
        <v>12.716764603940634</v>
      </c>
      <c r="P25" s="100">
        <f>IF(SER_hh_tesh!P25=0,0,SER_hh_tesh!P25/SER_summary!P$26)</f>
        <v>12.587530906556575</v>
      </c>
      <c r="Q25" s="100">
        <f>IF(SER_hh_tesh!Q25=0,0,SER_hh_tesh!Q25/SER_summary!Q$26)</f>
        <v>12.774262661951019</v>
      </c>
    </row>
    <row r="26" spans="1:17" ht="12" customHeight="1" x14ac:dyDescent="0.25">
      <c r="A26" s="88" t="s">
        <v>30</v>
      </c>
      <c r="B26" s="22">
        <f>IF(SER_hh_tesh!B26=0,0,SER_hh_tesh!B26/SER_summary!B$26)</f>
        <v>13.734244814754346</v>
      </c>
      <c r="C26" s="22">
        <f>IF(SER_hh_tesh!C26=0,0,SER_hh_tesh!C26/SER_summary!C$26)</f>
        <v>13.573186405951928</v>
      </c>
      <c r="D26" s="22">
        <f>IF(SER_hh_tesh!D26=0,0,SER_hh_tesh!D26/SER_summary!D$26)</f>
        <v>13.396858765916756</v>
      </c>
      <c r="E26" s="22">
        <f>IF(SER_hh_tesh!E26=0,0,SER_hh_tesh!E26/SER_summary!E$26)</f>
        <v>13.485295130923511</v>
      </c>
      <c r="F26" s="22">
        <f>IF(SER_hh_tesh!F26=0,0,SER_hh_tesh!F26/SER_summary!F$26)</f>
        <v>13.335284567131499</v>
      </c>
      <c r="G26" s="22">
        <f>IF(SER_hh_tesh!G26=0,0,SER_hh_tesh!G26/SER_summary!G$26)</f>
        <v>13.388476164724286</v>
      </c>
      <c r="H26" s="22">
        <f>IF(SER_hh_tesh!H26=0,0,SER_hh_tesh!H26/SER_summary!H$26)</f>
        <v>13.131438946244824</v>
      </c>
      <c r="I26" s="22">
        <f>IF(SER_hh_tesh!I26=0,0,SER_hh_tesh!I26/SER_summary!I$26)</f>
        <v>12.779949094503081</v>
      </c>
      <c r="J26" s="22">
        <f>IF(SER_hh_tesh!J26=0,0,SER_hh_tesh!J26/SER_summary!J$26)</f>
        <v>12.626057800903185</v>
      </c>
      <c r="K26" s="22">
        <f>IF(SER_hh_tesh!K26=0,0,SER_hh_tesh!K26/SER_summary!K$26)</f>
        <v>12.6489097769533</v>
      </c>
      <c r="L26" s="22">
        <f>IF(SER_hh_tesh!L26=0,0,SER_hh_tesh!L26/SER_summary!L$26)</f>
        <v>12.578733462514736</v>
      </c>
      <c r="M26" s="22">
        <f>IF(SER_hh_tesh!M26=0,0,SER_hh_tesh!M26/SER_summary!M$26)</f>
        <v>12.45886741973869</v>
      </c>
      <c r="N26" s="22">
        <f>IF(SER_hh_tesh!N26=0,0,SER_hh_tesh!N26/SER_summary!N$26)</f>
        <v>12.593962592047557</v>
      </c>
      <c r="O26" s="22">
        <f>IF(SER_hh_tesh!O26=0,0,SER_hh_tesh!O26/SER_summary!O$26)</f>
        <v>12.783274285570316</v>
      </c>
      <c r="P26" s="22">
        <f>IF(SER_hh_tesh!P26=0,0,SER_hh_tesh!P26/SER_summary!P$26)</f>
        <v>12.521347473364692</v>
      </c>
      <c r="Q26" s="22">
        <f>IF(SER_hh_tesh!Q26=0,0,SER_hh_tesh!Q26/SER_summary!Q$26)</f>
        <v>12.676418894776212</v>
      </c>
    </row>
    <row r="27" spans="1:17" ht="12" customHeight="1" x14ac:dyDescent="0.25">
      <c r="A27" s="93" t="s">
        <v>114</v>
      </c>
      <c r="B27" s="116">
        <f>IF(SER_hh_tesh!B27=0,0,SER_hh_tesh!B27/SER_summary!B$26)</f>
        <v>5.8711782790049412E-2</v>
      </c>
      <c r="C27" s="116">
        <f>IF(SER_hh_tesh!C27=0,0,SER_hh_tesh!C27/SER_summary!C$26)</f>
        <v>6.3897976847897525E-2</v>
      </c>
      <c r="D27" s="116">
        <f>IF(SER_hh_tesh!D27=0,0,SER_hh_tesh!D27/SER_summary!D$26)</f>
        <v>7.1218268194428419E-2</v>
      </c>
      <c r="E27" s="116">
        <f>IF(SER_hh_tesh!E27=0,0,SER_hh_tesh!E27/SER_summary!E$26)</f>
        <v>7.8900945804061776E-2</v>
      </c>
      <c r="F27" s="116">
        <f>IF(SER_hh_tesh!F27=0,0,SER_hh_tesh!F27/SER_summary!F$26)</f>
        <v>8.4372165083301393E-2</v>
      </c>
      <c r="G27" s="116">
        <f>IF(SER_hh_tesh!G27=0,0,SER_hh_tesh!G27/SER_summary!G$26)</f>
        <v>8.9411060667747774E-2</v>
      </c>
      <c r="H27" s="116">
        <f>IF(SER_hh_tesh!H27=0,0,SER_hh_tesh!H27/SER_summary!H$26)</f>
        <v>9.1242044015577881E-2</v>
      </c>
      <c r="I27" s="116">
        <f>IF(SER_hh_tesh!I27=0,0,SER_hh_tesh!I27/SER_summary!I$26)</f>
        <v>9.394876805928859E-2</v>
      </c>
      <c r="J27" s="116">
        <f>IF(SER_hh_tesh!J27=0,0,SER_hh_tesh!J27/SER_summary!J$26)</f>
        <v>9.6596633582071545E-2</v>
      </c>
      <c r="K27" s="116">
        <f>IF(SER_hh_tesh!K27=0,0,SER_hh_tesh!K27/SER_summary!K$26)</f>
        <v>0.1067584967821638</v>
      </c>
      <c r="L27" s="116">
        <f>IF(SER_hh_tesh!L27=0,0,SER_hh_tesh!L27/SER_summary!L$26)</f>
        <v>0.11406954030409575</v>
      </c>
      <c r="M27" s="116">
        <f>IF(SER_hh_tesh!M27=0,0,SER_hh_tesh!M27/SER_summary!M$26)</f>
        <v>0.11769891982928871</v>
      </c>
      <c r="N27" s="116">
        <f>IF(SER_hh_tesh!N27=0,0,SER_hh_tesh!N27/SER_summary!N$26)</f>
        <v>0.12072472664392521</v>
      </c>
      <c r="O27" s="116">
        <f>IF(SER_hh_tesh!O27=0,0,SER_hh_tesh!O27/SER_summary!O$26)</f>
        <v>0.1249942480760296</v>
      </c>
      <c r="P27" s="116">
        <f>IF(SER_hh_tesh!P27=0,0,SER_hh_tesh!P27/SER_summary!P$26)</f>
        <v>0.12778882854086723</v>
      </c>
      <c r="Q27" s="116">
        <f>IF(SER_hh_tesh!Q27=0,0,SER_hh_tesh!Q27/SER_summary!Q$26)</f>
        <v>0.12648530911569764</v>
      </c>
    </row>
    <row r="28" spans="1:17" ht="12" customHeight="1" x14ac:dyDescent="0.25">
      <c r="A28" s="91" t="s">
        <v>113</v>
      </c>
      <c r="B28" s="117">
        <f>IF(SER_hh_tesh!B28=0,0,SER_hh_tesh!B28/SER_summary!B$26)</f>
        <v>5.0676043224973899</v>
      </c>
      <c r="C28" s="117">
        <f>IF(SER_hh_tesh!C28=0,0,SER_hh_tesh!C28/SER_summary!C$26)</f>
        <v>5.0435926417256942</v>
      </c>
      <c r="D28" s="117">
        <f>IF(SER_hh_tesh!D28=0,0,SER_hh_tesh!D28/SER_summary!D$26)</f>
        <v>5.0019072510796834</v>
      </c>
      <c r="E28" s="117">
        <f>IF(SER_hh_tesh!E28=0,0,SER_hh_tesh!E28/SER_summary!E$26)</f>
        <v>5.0605054391876294</v>
      </c>
      <c r="F28" s="117">
        <f>IF(SER_hh_tesh!F28=0,0,SER_hh_tesh!F28/SER_summary!F$26)</f>
        <v>5.0356851745249047</v>
      </c>
      <c r="G28" s="117">
        <f>IF(SER_hh_tesh!G28=0,0,SER_hh_tesh!G28/SER_summary!G$26)</f>
        <v>5.0703669934077924</v>
      </c>
      <c r="H28" s="117">
        <f>IF(SER_hh_tesh!H28=0,0,SER_hh_tesh!H28/SER_summary!H$26)</f>
        <v>5.0016078680624689</v>
      </c>
      <c r="I28" s="117">
        <f>IF(SER_hh_tesh!I28=0,0,SER_hh_tesh!I28/SER_summary!I$26)</f>
        <v>4.8909916980734289</v>
      </c>
      <c r="J28" s="117">
        <f>IF(SER_hh_tesh!J28=0,0,SER_hh_tesh!J28/SER_summary!J$26)</f>
        <v>4.8483652709819456</v>
      </c>
      <c r="K28" s="117">
        <f>IF(SER_hh_tesh!K28=0,0,SER_hh_tesh!K28/SER_summary!K$26)</f>
        <v>4.8804937215720336</v>
      </c>
      <c r="L28" s="117">
        <f>IF(SER_hh_tesh!L28=0,0,SER_hh_tesh!L28/SER_summary!L$26)</f>
        <v>4.8687253486079927</v>
      </c>
      <c r="M28" s="117">
        <f>IF(SER_hh_tesh!M28=0,0,SER_hh_tesh!M28/SER_summary!M$26)</f>
        <v>4.7990526877555251</v>
      </c>
      <c r="N28" s="117">
        <f>IF(SER_hh_tesh!N28=0,0,SER_hh_tesh!N28/SER_summary!N$26)</f>
        <v>4.8116692579214373</v>
      </c>
      <c r="O28" s="117">
        <f>IF(SER_hh_tesh!O28=0,0,SER_hh_tesh!O28/SER_summary!O$26)</f>
        <v>4.8018664440634602</v>
      </c>
      <c r="P28" s="117">
        <f>IF(SER_hh_tesh!P28=0,0,SER_hh_tesh!P28/SER_summary!P$26)</f>
        <v>4.7284855559612531</v>
      </c>
      <c r="Q28" s="117">
        <f>IF(SER_hh_tesh!Q28=0,0,SER_hh_tesh!Q28/SER_summary!Q$26)</f>
        <v>4.786715723809654</v>
      </c>
    </row>
    <row r="29" spans="1:17" ht="12.95" customHeight="1" x14ac:dyDescent="0.25">
      <c r="A29" s="90" t="s">
        <v>46</v>
      </c>
      <c r="B29" s="101">
        <f>IF(SER_hh_tesh!B29=0,0,SER_hh_tesh!B29/SER_summary!B$26)</f>
        <v>12.300152025953244</v>
      </c>
      <c r="C29" s="101">
        <f>IF(SER_hh_tesh!C29=0,0,SER_hh_tesh!C29/SER_summary!C$26)</f>
        <v>12.203530733702161</v>
      </c>
      <c r="D29" s="101">
        <f>IF(SER_hh_tesh!D29=0,0,SER_hh_tesh!D29/SER_summary!D$26)</f>
        <v>12.196340162614023</v>
      </c>
      <c r="E29" s="101">
        <f>IF(SER_hh_tesh!E29=0,0,SER_hh_tesh!E29/SER_summary!E$26)</f>
        <v>11.978750511493374</v>
      </c>
      <c r="F29" s="101">
        <f>IF(SER_hh_tesh!F29=0,0,SER_hh_tesh!F29/SER_summary!F$26)</f>
        <v>12.079702982044601</v>
      </c>
      <c r="G29" s="101">
        <f>IF(SER_hh_tesh!G29=0,0,SER_hh_tesh!G29/SER_summary!G$26)</f>
        <v>11.927740918641959</v>
      </c>
      <c r="H29" s="101">
        <f>IF(SER_hh_tesh!H29=0,0,SER_hh_tesh!H29/SER_summary!H$26)</f>
        <v>11.844130987137502</v>
      </c>
      <c r="I29" s="101">
        <f>IF(SER_hh_tesh!I29=0,0,SER_hh_tesh!I29/SER_summary!I$26)</f>
        <v>11.891010043201637</v>
      </c>
      <c r="J29" s="101">
        <f>IF(SER_hh_tesh!J29=0,0,SER_hh_tesh!J29/SER_summary!J$26)</f>
        <v>11.883358735915222</v>
      </c>
      <c r="K29" s="101">
        <f>IF(SER_hh_tesh!K29=0,0,SER_hh_tesh!K29/SER_summary!K$26)</f>
        <v>11.894922060087247</v>
      </c>
      <c r="L29" s="101">
        <f>IF(SER_hh_tesh!L29=0,0,SER_hh_tesh!L29/SER_summary!L$26)</f>
        <v>11.898128777854367</v>
      </c>
      <c r="M29" s="101">
        <f>IF(SER_hh_tesh!M29=0,0,SER_hh_tesh!M29/SER_summary!M$26)</f>
        <v>11.951704516766213</v>
      </c>
      <c r="N29" s="101">
        <f>IF(SER_hh_tesh!N29=0,0,SER_hh_tesh!N29/SER_summary!N$26)</f>
        <v>11.994489211429807</v>
      </c>
      <c r="O29" s="101">
        <f>IF(SER_hh_tesh!O29=0,0,SER_hh_tesh!O29/SER_summary!O$26)</f>
        <v>11.816458900249524</v>
      </c>
      <c r="P29" s="101">
        <f>IF(SER_hh_tesh!P29=0,0,SER_hh_tesh!P29/SER_summary!P$26)</f>
        <v>11.85282382318897</v>
      </c>
      <c r="Q29" s="101">
        <f>IF(SER_hh_tesh!Q29=0,0,SER_hh_tesh!Q29/SER_summary!Q$26)</f>
        <v>11.580072979642235</v>
      </c>
    </row>
    <row r="30" spans="1:17" ht="12" customHeight="1" x14ac:dyDescent="0.25">
      <c r="A30" s="88" t="s">
        <v>66</v>
      </c>
      <c r="B30" s="100">
        <f>IF(SER_hh_tesh!B30=0,0,SER_hh_tesh!B30/SER_summary!B$26)</f>
        <v>12.306842368874459</v>
      </c>
      <c r="C30" s="100">
        <f>IF(SER_hh_tesh!C30=0,0,SER_hh_tesh!C30/SER_summary!C$26)</f>
        <v>12.309144646179361</v>
      </c>
      <c r="D30" s="100">
        <f>IF(SER_hh_tesh!D30=0,0,SER_hh_tesh!D30/SER_summary!D$26)</f>
        <v>12.371951397315939</v>
      </c>
      <c r="E30" s="100">
        <f>IF(SER_hh_tesh!E30=0,0,SER_hh_tesh!E30/SER_summary!E$26)</f>
        <v>12.079487228029414</v>
      </c>
      <c r="F30" s="100">
        <f>IF(SER_hh_tesh!F30=0,0,SER_hh_tesh!F30/SER_summary!F$26)</f>
        <v>12.250290054339819</v>
      </c>
      <c r="G30" s="100">
        <f>IF(SER_hh_tesh!G30=0,0,SER_hh_tesh!G30/SER_summary!G$26)</f>
        <v>12.066363369007092</v>
      </c>
      <c r="H30" s="100">
        <f>IF(SER_hh_tesh!H30=0,0,SER_hh_tesh!H30/SER_summary!H$26)</f>
        <v>12.076204264671258</v>
      </c>
      <c r="I30" s="100">
        <f>IF(SER_hh_tesh!I30=0,0,SER_hh_tesh!I30/SER_summary!I$26)</f>
        <v>12.350857453370585</v>
      </c>
      <c r="J30" s="100">
        <f>IF(SER_hh_tesh!J30=0,0,SER_hh_tesh!J30/SER_summary!J$26)</f>
        <v>12.270186584354564</v>
      </c>
      <c r="K30" s="100">
        <f>IF(SER_hh_tesh!K30=0,0,SER_hh_tesh!K30/SER_summary!K$26)</f>
        <v>12.322788732529949</v>
      </c>
      <c r="L30" s="100">
        <f>IF(SER_hh_tesh!L30=0,0,SER_hh_tesh!L30/SER_summary!L$26)</f>
        <v>12.303350959936369</v>
      </c>
      <c r="M30" s="100">
        <f>IF(SER_hh_tesh!M30=0,0,SER_hh_tesh!M30/SER_summary!M$26)</f>
        <v>12.379134834041073</v>
      </c>
      <c r="N30" s="100">
        <f>IF(SER_hh_tesh!N30=0,0,SER_hh_tesh!N30/SER_summary!N$26)</f>
        <v>12.325942871801056</v>
      </c>
      <c r="O30" s="100">
        <f>IF(SER_hh_tesh!O30=0,0,SER_hh_tesh!O30/SER_summary!O$26)</f>
        <v>11.992685285981953</v>
      </c>
      <c r="P30" s="100">
        <f>IF(SER_hh_tesh!P30=0,0,SER_hh_tesh!P30/SER_summary!P$26)</f>
        <v>12.103852581897415</v>
      </c>
      <c r="Q30" s="100">
        <f>IF(SER_hh_tesh!Q30=0,0,SER_hh_tesh!Q30/SER_summary!Q$26)</f>
        <v>11.844173210725765</v>
      </c>
    </row>
    <row r="31" spans="1:17" ht="12" customHeight="1" x14ac:dyDescent="0.25">
      <c r="A31" s="88" t="s">
        <v>98</v>
      </c>
      <c r="B31" s="100">
        <f>IF(SER_hh_tesh!B31=0,0,SER_hh_tesh!B31/SER_summary!B$26)</f>
        <v>12.306842368874459</v>
      </c>
      <c r="C31" s="100">
        <f>IF(SER_hh_tesh!C31=0,0,SER_hh_tesh!C31/SER_summary!C$26)</f>
        <v>12.240097984993522</v>
      </c>
      <c r="D31" s="100">
        <f>IF(SER_hh_tesh!D31=0,0,SER_hh_tesh!D31/SER_summary!D$26)</f>
        <v>12.251977083992282</v>
      </c>
      <c r="E31" s="100">
        <f>IF(SER_hh_tesh!E31=0,0,SER_hh_tesh!E31/SER_summary!E$26)</f>
        <v>12.097875430419657</v>
      </c>
      <c r="F31" s="100">
        <f>IF(SER_hh_tesh!F31=0,0,SER_hh_tesh!F31/SER_summary!F$26)</f>
        <v>12.200024775291689</v>
      </c>
      <c r="G31" s="100">
        <f>IF(SER_hh_tesh!G31=0,0,SER_hh_tesh!G31/SER_summary!G$26)</f>
        <v>12.07507205789271</v>
      </c>
      <c r="H31" s="100">
        <f>IF(SER_hh_tesh!H31=0,0,SER_hh_tesh!H31/SER_summary!H$26)</f>
        <v>11.984483313392946</v>
      </c>
      <c r="I31" s="100">
        <f>IF(SER_hh_tesh!I31=0,0,SER_hh_tesh!I31/SER_summary!I$26)</f>
        <v>12.023150470591515</v>
      </c>
      <c r="J31" s="100">
        <f>IF(SER_hh_tesh!J31=0,0,SER_hh_tesh!J31/SER_summary!J$26)</f>
        <v>12.042341770093016</v>
      </c>
      <c r="K31" s="100">
        <f>IF(SER_hh_tesh!K31=0,0,SER_hh_tesh!K31/SER_summary!K$26)</f>
        <v>12.05622754538337</v>
      </c>
      <c r="L31" s="100">
        <f>IF(SER_hh_tesh!L31=0,0,SER_hh_tesh!L31/SER_summary!L$26)</f>
        <v>12.069159841613281</v>
      </c>
      <c r="M31" s="100">
        <f>IF(SER_hh_tesh!M31=0,0,SER_hh_tesh!M31/SER_summary!M$26)</f>
        <v>12.120196961772805</v>
      </c>
      <c r="N31" s="100">
        <f>IF(SER_hh_tesh!N31=0,0,SER_hh_tesh!N31/SER_summary!N$26)</f>
        <v>12.15808734335622</v>
      </c>
      <c r="O31" s="100">
        <f>IF(SER_hh_tesh!O31=0,0,SER_hh_tesh!O31/SER_summary!O$26)</f>
        <v>11.903176781719061</v>
      </c>
      <c r="P31" s="100">
        <f>IF(SER_hh_tesh!P31=0,0,SER_hh_tesh!P31/SER_summary!P$26)</f>
        <v>11.985687835501045</v>
      </c>
      <c r="Q31" s="100">
        <f>IF(SER_hh_tesh!Q31=0,0,SER_hh_tesh!Q31/SER_summary!Q$26)</f>
        <v>11.844713831943665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12.293242233425058</v>
      </c>
      <c r="C33" s="18">
        <f>IF(SER_hh_tesh!C33=0,0,SER_hh_tesh!C33/SER_summary!C$26)</f>
        <v>12.157263657524076</v>
      </c>
      <c r="D33" s="18">
        <f>IF(SER_hh_tesh!D33=0,0,SER_hh_tesh!D33/SER_summary!D$26)</f>
        <v>12.121761852305131</v>
      </c>
      <c r="E33" s="18">
        <f>IF(SER_hh_tesh!E33=0,0,SER_hh_tesh!E33/SER_summary!E$26)</f>
        <v>11.820973662763413</v>
      </c>
      <c r="F33" s="18">
        <f>IF(SER_hh_tesh!F33=0,0,SER_hh_tesh!F33/SER_summary!F$26)</f>
        <v>11.91716667550638</v>
      </c>
      <c r="G33" s="18">
        <f>IF(SER_hh_tesh!G33=0,0,SER_hh_tesh!G33/SER_summary!G$26)</f>
        <v>11.724348244343473</v>
      </c>
      <c r="H33" s="18">
        <f>IF(SER_hh_tesh!H33=0,0,SER_hh_tesh!H33/SER_summary!H$26)</f>
        <v>11.637975143798311</v>
      </c>
      <c r="I33" s="18">
        <f>IF(SER_hh_tesh!I33=0,0,SER_hh_tesh!I33/SER_summary!I$26)</f>
        <v>11.723447801267939</v>
      </c>
      <c r="J33" s="18">
        <f>IF(SER_hh_tesh!J33=0,0,SER_hh_tesh!J33/SER_summary!J$26)</f>
        <v>11.688730637179772</v>
      </c>
      <c r="K33" s="18">
        <f>IF(SER_hh_tesh!K33=0,0,SER_hh_tesh!K33/SER_summary!K$26)</f>
        <v>11.680500877040963</v>
      </c>
      <c r="L33" s="18">
        <f>IF(SER_hh_tesh!L33=0,0,SER_hh_tesh!L33/SER_summary!L$26)</f>
        <v>11.67794878276303</v>
      </c>
      <c r="M33" s="18">
        <f>IF(SER_hh_tesh!M33=0,0,SER_hh_tesh!M33/SER_summary!M$26)</f>
        <v>11.783333340274522</v>
      </c>
      <c r="N33" s="18">
        <f>IF(SER_hh_tesh!N33=0,0,SER_hh_tesh!N33/SER_summary!N$26)</f>
        <v>11.814724062636722</v>
      </c>
      <c r="O33" s="18">
        <f>IF(SER_hh_tesh!O33=0,0,SER_hh_tesh!O33/SER_summary!O$26)</f>
        <v>11.714935246690885</v>
      </c>
      <c r="P33" s="18">
        <f>IF(SER_hh_tesh!P33=0,0,SER_hh_tesh!P33/SER_summary!P$26)</f>
        <v>11.737529501090195</v>
      </c>
      <c r="Q33" s="18">
        <f>IF(SER_hh_tesh!Q33=0,0,SER_hh_tesh!Q33/SER_summary!Q$26)</f>
        <v>11.300453669104609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19.595008831828956</v>
      </c>
      <c r="C3" s="106">
        <f>IF(SER_hh_emih!C3=0,0,SER_hh_emih!C3/SER_summary!C$26)</f>
        <v>20.665992977832271</v>
      </c>
      <c r="D3" s="106">
        <f>IF(SER_hh_emih!D3=0,0,SER_hh_emih!D3/SER_summary!D$26)</f>
        <v>19.411519929944106</v>
      </c>
      <c r="E3" s="106">
        <f>IF(SER_hh_emih!E3=0,0,SER_hh_emih!E3/SER_summary!E$26)</f>
        <v>20.559803368448968</v>
      </c>
      <c r="F3" s="106">
        <f>IF(SER_hh_emih!F3=0,0,SER_hh_emih!F3/SER_summary!F$26)</f>
        <v>22.537642729238733</v>
      </c>
      <c r="G3" s="106">
        <f>IF(SER_hh_emih!G3=0,0,SER_hh_emih!G3/SER_summary!G$26)</f>
        <v>20.379218766073638</v>
      </c>
      <c r="H3" s="106">
        <f>IF(SER_hh_emih!H3=0,0,SER_hh_emih!H3/SER_summary!H$26)</f>
        <v>19.968416098343369</v>
      </c>
      <c r="I3" s="106">
        <f>IF(SER_hh_emih!I3=0,0,SER_hh_emih!I3/SER_summary!I$26)</f>
        <v>17.508223681122228</v>
      </c>
      <c r="J3" s="106">
        <f>IF(SER_hh_emih!J3=0,0,SER_hh_emih!J3/SER_summary!J$26)</f>
        <v>18.580602100519712</v>
      </c>
      <c r="K3" s="106">
        <f>IF(SER_hh_emih!K3=0,0,SER_hh_emih!K3/SER_summary!K$26)</f>
        <v>18.930535834838061</v>
      </c>
      <c r="L3" s="106">
        <f>IF(SER_hh_emih!L3=0,0,SER_hh_emih!L3/SER_summary!L$26)</f>
        <v>21.464472068083992</v>
      </c>
      <c r="M3" s="106">
        <f>IF(SER_hh_emih!M3=0,0,SER_hh_emih!M3/SER_summary!M$26)</f>
        <v>16.973210931083802</v>
      </c>
      <c r="N3" s="106">
        <f>IF(SER_hh_emih!N3=0,0,SER_hh_emih!N3/SER_summary!N$26)</f>
        <v>18.845139669708882</v>
      </c>
      <c r="O3" s="106">
        <f>IF(SER_hh_emih!O3=0,0,SER_hh_emih!O3/SER_summary!O$26)</f>
        <v>19.069461948313311</v>
      </c>
      <c r="P3" s="106">
        <f>IF(SER_hh_emih!P3=0,0,SER_hh_emih!P3/SER_summary!P$26)</f>
        <v>15.179733464536341</v>
      </c>
      <c r="Q3" s="106">
        <f>IF(SER_hh_emih!Q3=0,0,SER_hh_emih!Q3/SER_summary!Q$26)</f>
        <v>15.888851317838917</v>
      </c>
    </row>
    <row r="4" spans="1:17" ht="12.95" customHeight="1" x14ac:dyDescent="0.25">
      <c r="A4" s="90" t="s">
        <v>44</v>
      </c>
      <c r="B4" s="101">
        <f>IF(SER_hh_emih!B4=0,0,SER_hh_emih!B4/SER_summary!B$26)</f>
        <v>14.50772246168912</v>
      </c>
      <c r="C4" s="101">
        <f>IF(SER_hh_emih!C4=0,0,SER_hh_emih!C4/SER_summary!C$26)</f>
        <v>15.557707697967821</v>
      </c>
      <c r="D4" s="101">
        <f>IF(SER_hh_emih!D4=0,0,SER_hh_emih!D4/SER_summary!D$26)</f>
        <v>14.340387200369403</v>
      </c>
      <c r="E4" s="101">
        <f>IF(SER_hh_emih!E4=0,0,SER_hh_emih!E4/SER_summary!E$26)</f>
        <v>15.296718001289754</v>
      </c>
      <c r="F4" s="101">
        <f>IF(SER_hh_emih!F4=0,0,SER_hh_emih!F4/SER_summary!F$26)</f>
        <v>17.308516009886652</v>
      </c>
      <c r="G4" s="101">
        <f>IF(SER_hh_emih!G4=0,0,SER_hh_emih!G4/SER_summary!G$26)</f>
        <v>15.18714792247385</v>
      </c>
      <c r="H4" s="101">
        <f>IF(SER_hh_emih!H4=0,0,SER_hh_emih!H4/SER_summary!H$26)</f>
        <v>14.871546644003235</v>
      </c>
      <c r="I4" s="101">
        <f>IF(SER_hh_emih!I4=0,0,SER_hh_emih!I4/SER_summary!I$26)</f>
        <v>12.821958492965232</v>
      </c>
      <c r="J4" s="101">
        <f>IF(SER_hh_emih!J4=0,0,SER_hh_emih!J4/SER_summary!J$26)</f>
        <v>13.92275998310218</v>
      </c>
      <c r="K4" s="101">
        <f>IF(SER_hh_emih!K4=0,0,SER_hh_emih!K4/SER_summary!K$26)</f>
        <v>14.200453403838399</v>
      </c>
      <c r="L4" s="101">
        <f>IF(SER_hh_emih!L4=0,0,SER_hh_emih!L4/SER_summary!L$26)</f>
        <v>16.778766509257959</v>
      </c>
      <c r="M4" s="101">
        <f>IF(SER_hh_emih!M4=0,0,SER_hh_emih!M4/SER_summary!M$26)</f>
        <v>12.613879019349554</v>
      </c>
      <c r="N4" s="101">
        <f>IF(SER_hh_emih!N4=0,0,SER_hh_emih!N4/SER_summary!N$26)</f>
        <v>14.357333324940912</v>
      </c>
      <c r="O4" s="101">
        <f>IF(SER_hh_emih!O4=0,0,SER_hh_emih!O4/SER_summary!O$26)</f>
        <v>14.570920449145079</v>
      </c>
      <c r="P4" s="101">
        <f>IF(SER_hh_emih!P4=0,0,SER_hh_emih!P4/SER_summary!P$26)</f>
        <v>11.014995234563314</v>
      </c>
      <c r="Q4" s="101">
        <f>IF(SER_hh_emih!Q4=0,0,SER_hh_emih!Q4/SER_summary!Q$26)</f>
        <v>11.462880784422126</v>
      </c>
    </row>
    <row r="5" spans="1:17" ht="12" customHeight="1" x14ac:dyDescent="0.25">
      <c r="A5" s="88" t="s">
        <v>38</v>
      </c>
      <c r="B5" s="100">
        <f>IF(SER_hh_emih!B5=0,0,SER_hh_emih!B5/SER_summary!B$26)</f>
        <v>36.181047956278626</v>
      </c>
      <c r="C5" s="100">
        <f>IF(SER_hh_emih!C5=0,0,SER_hh_emih!C5/SER_summary!C$26)</f>
        <v>38.052735722242133</v>
      </c>
      <c r="D5" s="100">
        <f>IF(SER_hh_emih!D5=0,0,SER_hh_emih!D5/SER_summary!D$26)</f>
        <v>37.754764771426963</v>
      </c>
      <c r="E5" s="100">
        <f>IF(SER_hh_emih!E5=0,0,SER_hh_emih!E5/SER_summary!E$26)</f>
        <v>53.644115397381235</v>
      </c>
      <c r="F5" s="100">
        <f>IF(SER_hh_emih!F5=0,0,SER_hh_emih!F5/SER_summary!F$26)</f>
        <v>30.479709938459028</v>
      </c>
      <c r="G5" s="100">
        <f>IF(SER_hh_emih!G5=0,0,SER_hh_emih!G5/SER_summary!G$26)</f>
        <v>40.988232207296797</v>
      </c>
      <c r="H5" s="100">
        <f>IF(SER_hh_emih!H5=0,0,SER_hh_emih!H5/SER_summary!H$26)</f>
        <v>40.13369258783532</v>
      </c>
      <c r="I5" s="100">
        <f>IF(SER_hh_emih!I5=0,0,SER_hh_emih!I5/SER_summary!I$26)</f>
        <v>35.448856319760758</v>
      </c>
      <c r="J5" s="100">
        <f>IF(SER_hh_emih!J5=0,0,SER_hh_emih!J5/SER_summary!J$26)</f>
        <v>37.321813888622486</v>
      </c>
      <c r="K5" s="100">
        <f>IF(SER_hh_emih!K5=0,0,SER_hh_emih!K5/SER_summary!K$26)</f>
        <v>41.071899437052906</v>
      </c>
      <c r="L5" s="100">
        <f>IF(SER_hh_emih!L5=0,0,SER_hh_emih!L5/SER_summary!L$26)</f>
        <v>42.676082680933391</v>
      </c>
      <c r="M5" s="100">
        <f>IF(SER_hh_emih!M5=0,0,SER_hh_emih!M5/SER_summary!M$26)</f>
        <v>34.520913563519194</v>
      </c>
      <c r="N5" s="100">
        <f>IF(SER_hh_emih!N5=0,0,SER_hh_emih!N5/SER_summary!N$26)</f>
        <v>36.60013069943836</v>
      </c>
      <c r="O5" s="100">
        <f>IF(SER_hh_emih!O5=0,0,SER_hh_emih!O5/SER_summary!O$26)</f>
        <v>37.578911214735378</v>
      </c>
      <c r="P5" s="100">
        <f>IF(SER_hh_emih!P5=0,0,SER_hh_emih!P5/SER_summary!P$26)</f>
        <v>28.592598358216144</v>
      </c>
      <c r="Q5" s="100">
        <f>IF(SER_hh_emih!Q5=0,0,SER_hh_emih!Q5/SER_summary!Q$26)</f>
        <v>30.082578345592662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23.004163153640924</v>
      </c>
      <c r="C7" s="100">
        <f>IF(SER_hh_emih!C7=0,0,SER_hh_emih!C7/SER_summary!C$26)</f>
        <v>24.94166672029408</v>
      </c>
      <c r="D7" s="100">
        <f>IF(SER_hh_emih!D7=0,0,SER_hh_emih!D7/SER_summary!D$26)</f>
        <v>24.575018132249987</v>
      </c>
      <c r="E7" s="100">
        <f>IF(SER_hh_emih!E7=0,0,SER_hh_emih!E7/SER_summary!E$26)</f>
        <v>26.381445530838526</v>
      </c>
      <c r="F7" s="100">
        <f>IF(SER_hh_emih!F7=0,0,SER_hh_emih!F7/SER_summary!F$26)</f>
        <v>29.962270588786581</v>
      </c>
      <c r="G7" s="100">
        <f>IF(SER_hh_emih!G7=0,0,SER_hh_emih!G7/SER_summary!G$26)</f>
        <v>26.937925004263331</v>
      </c>
      <c r="H7" s="100">
        <f>IF(SER_hh_emih!H7=0,0,SER_hh_emih!H7/SER_summary!H$26)</f>
        <v>25.583565671213535</v>
      </c>
      <c r="I7" s="100">
        <f>IF(SER_hh_emih!I7=0,0,SER_hh_emih!I7/SER_summary!I$26)</f>
        <v>22.995371609331993</v>
      </c>
      <c r="J7" s="100">
        <f>IF(SER_hh_emih!J7=0,0,SER_hh_emih!J7/SER_summary!J$26)</f>
        <v>24.172475600381219</v>
      </c>
      <c r="K7" s="100">
        <f>IF(SER_hh_emih!K7=0,0,SER_hh_emih!K7/SER_summary!K$26)</f>
        <v>25.550233985787376</v>
      </c>
      <c r="L7" s="100">
        <f>IF(SER_hh_emih!L7=0,0,SER_hh_emih!L7/SER_summary!L$26)</f>
        <v>28.794055672377944</v>
      </c>
      <c r="M7" s="100">
        <f>IF(SER_hh_emih!M7=0,0,SER_hh_emih!M7/SER_summary!M$26)</f>
        <v>23.091164124793558</v>
      </c>
      <c r="N7" s="100">
        <f>IF(SER_hh_emih!N7=0,0,SER_hh_emih!N7/SER_summary!N$26)</f>
        <v>22.811663249245239</v>
      </c>
      <c r="O7" s="100">
        <f>IF(SER_hh_emih!O7=0,0,SER_hh_emih!O7/SER_summary!O$26)</f>
        <v>24.198632570352327</v>
      </c>
      <c r="P7" s="100">
        <f>IF(SER_hh_emih!P7=0,0,SER_hh_emih!P7/SER_summary!P$26)</f>
        <v>18.335293735570662</v>
      </c>
      <c r="Q7" s="100">
        <f>IF(SER_hh_emih!Q7=0,0,SER_hh_emih!Q7/SER_summary!Q$26)</f>
        <v>19.249097965570442</v>
      </c>
    </row>
    <row r="8" spans="1:17" ht="12" customHeight="1" x14ac:dyDescent="0.25">
      <c r="A8" s="88" t="s">
        <v>101</v>
      </c>
      <c r="B8" s="100">
        <f>IF(SER_hh_emih!B8=0,0,SER_hh_emih!B8/SER_summary!B$26)</f>
        <v>10.850416728192569</v>
      </c>
      <c r="C8" s="100">
        <f>IF(SER_hh_emih!C8=0,0,SER_hh_emih!C8/SER_summary!C$26)</f>
        <v>11.807644169984126</v>
      </c>
      <c r="D8" s="100">
        <f>IF(SER_hh_emih!D8=0,0,SER_hh_emih!D8/SER_summary!D$26)</f>
        <v>11.513404786434274</v>
      </c>
      <c r="E8" s="100">
        <f>IF(SER_hh_emih!E8=0,0,SER_hh_emih!E8/SER_summary!E$26)</f>
        <v>12.439537344388821</v>
      </c>
      <c r="F8" s="100">
        <f>IF(SER_hh_emih!F8=0,0,SER_hh_emih!F8/SER_summary!F$26)</f>
        <v>14.141025445000061</v>
      </c>
      <c r="G8" s="100">
        <f>IF(SER_hh_emih!G8=0,0,SER_hh_emih!G8/SER_summary!G$26)</f>
        <v>12.431677512980402</v>
      </c>
      <c r="H8" s="100">
        <f>IF(SER_hh_emih!H8=0,0,SER_hh_emih!H8/SER_summary!H$26)</f>
        <v>12.35010642404229</v>
      </c>
      <c r="I8" s="100">
        <f>IF(SER_hh_emih!I8=0,0,SER_hh_emih!I8/SER_summary!I$26)</f>
        <v>10.824307696870344</v>
      </c>
      <c r="J8" s="100">
        <f>IF(SER_hh_emih!J8=0,0,SER_hh_emih!J8/SER_summary!J$26)</f>
        <v>11.402726978301434</v>
      </c>
      <c r="K8" s="100">
        <f>IF(SER_hh_emih!K8=0,0,SER_hh_emih!K8/SER_summary!K$26)</f>
        <v>12.072611505724876</v>
      </c>
      <c r="L8" s="100">
        <f>IF(SER_hh_emih!L8=0,0,SER_hh_emih!L8/SER_summary!L$26)</f>
        <v>13.596855373928669</v>
      </c>
      <c r="M8" s="100">
        <f>IF(SER_hh_emih!M8=0,0,SER_hh_emih!M8/SER_summary!M$26)</f>
        <v>10.521317254545785</v>
      </c>
      <c r="N8" s="100">
        <f>IF(SER_hh_emih!N8=0,0,SER_hh_emih!N8/SER_summary!N$26)</f>
        <v>11.147520096171624</v>
      </c>
      <c r="O8" s="100">
        <f>IF(SER_hh_emih!O8=0,0,SER_hh_emih!O8/SER_summary!O$26)</f>
        <v>11.398696092472463</v>
      </c>
      <c r="P8" s="100">
        <f>IF(SER_hh_emih!P8=0,0,SER_hh_emih!P8/SER_summary!P$26)</f>
        <v>8.5890828354784539</v>
      </c>
      <c r="Q8" s="100">
        <f>IF(SER_hh_emih!Q8=0,0,SER_hh_emih!Q8/SER_summary!Q$26)</f>
        <v>8.9803726096975431</v>
      </c>
    </row>
    <row r="9" spans="1:17" ht="12" customHeight="1" x14ac:dyDescent="0.25">
      <c r="A9" s="88" t="s">
        <v>106</v>
      </c>
      <c r="B9" s="100">
        <f>IF(SER_hh_emih!B9=0,0,SER_hh_emih!B9/SER_summary!B$26)</f>
        <v>16.18056934981924</v>
      </c>
      <c r="C9" s="100">
        <f>IF(SER_hh_emih!C9=0,0,SER_hh_emih!C9/SER_summary!C$26)</f>
        <v>17.771818730863984</v>
      </c>
      <c r="D9" s="100">
        <f>IF(SER_hh_emih!D9=0,0,SER_hh_emih!D9/SER_summary!D$26)</f>
        <v>17.232451329994436</v>
      </c>
      <c r="E9" s="100">
        <f>IF(SER_hh_emih!E9=0,0,SER_hh_emih!E9/SER_summary!E$26)</f>
        <v>18.66702377979983</v>
      </c>
      <c r="F9" s="100">
        <f>IF(SER_hh_emih!F9=0,0,SER_hh_emih!F9/SER_summary!F$26)</f>
        <v>21.229831836921552</v>
      </c>
      <c r="G9" s="100">
        <f>IF(SER_hh_emih!G9=0,0,SER_hh_emih!G9/SER_summary!G$26)</f>
        <v>18.611556981605879</v>
      </c>
      <c r="H9" s="100">
        <f>IF(SER_hh_emih!H9=0,0,SER_hh_emih!H9/SER_summary!H$26)</f>
        <v>18.532648057646362</v>
      </c>
      <c r="I9" s="100">
        <f>IF(SER_hh_emih!I9=0,0,SER_hh_emih!I9/SER_summary!I$26)</f>
        <v>16.136046411413091</v>
      </c>
      <c r="J9" s="100">
        <f>IF(SER_hh_emih!J9=0,0,SER_hh_emih!J9/SER_summary!J$26)</f>
        <v>17.312228064406192</v>
      </c>
      <c r="K9" s="100">
        <f>IF(SER_hh_emih!K9=0,0,SER_hh_emih!K9/SER_summary!K$26)</f>
        <v>18.048683412210561</v>
      </c>
      <c r="L9" s="100">
        <f>IF(SER_hh_emih!L9=0,0,SER_hh_emih!L9/SER_summary!L$26)</f>
        <v>20.99862773579682</v>
      </c>
      <c r="M9" s="100">
        <f>IF(SER_hh_emih!M9=0,0,SER_hh_emih!M9/SER_summary!M$26)</f>
        <v>15.468338490056844</v>
      </c>
      <c r="N9" s="100">
        <f>IF(SER_hh_emih!N9=0,0,SER_hh_emih!N9/SER_summary!N$26)</f>
        <v>16.736594748072452</v>
      </c>
      <c r="O9" s="100">
        <f>IF(SER_hh_emih!O9=0,0,SER_hh_emih!O9/SER_summary!O$26)</f>
        <v>17.14964847795958</v>
      </c>
      <c r="P9" s="100">
        <f>IF(SER_hh_emih!P9=0,0,SER_hh_emih!P9/SER_summary!P$26)</f>
        <v>12.858129015992848</v>
      </c>
      <c r="Q9" s="100">
        <f>IF(SER_hh_emih!Q9=0,0,SER_hh_emih!Q9/SER_summary!Q$26)</f>
        <v>13.571516815651458</v>
      </c>
    </row>
    <row r="10" spans="1:17" ht="12" customHeight="1" x14ac:dyDescent="0.25">
      <c r="A10" s="88" t="s">
        <v>34</v>
      </c>
      <c r="B10" s="100">
        <f>IF(SER_hh_emih!B10=0,0,SER_hh_emih!B10/SER_summary!B$26)</f>
        <v>15.172857910957072</v>
      </c>
      <c r="C10" s="100">
        <f>IF(SER_hh_emih!C10=0,0,SER_hh_emih!C10/SER_summary!C$26)</f>
        <v>18.289671944461858</v>
      </c>
      <c r="D10" s="100">
        <f>IF(SER_hh_emih!D10=0,0,SER_hh_emih!D10/SER_summary!D$26)</f>
        <v>17.88760124053719</v>
      </c>
      <c r="E10" s="100">
        <f>IF(SER_hh_emih!E10=0,0,SER_hh_emih!E10/SER_summary!E$26)</f>
        <v>18.505678763461287</v>
      </c>
      <c r="F10" s="100">
        <f>IF(SER_hh_emih!F10=0,0,SER_hh_emih!F10/SER_summary!F$26)</f>
        <v>20.911134813465896</v>
      </c>
      <c r="G10" s="100">
        <f>IF(SER_hh_emih!G10=0,0,SER_hh_emih!G10/SER_summary!G$26)</f>
        <v>19.52216976132085</v>
      </c>
      <c r="H10" s="100">
        <f>IF(SER_hh_emih!H10=0,0,SER_hh_emih!H10/SER_summary!H$26)</f>
        <v>19.310957075518953</v>
      </c>
      <c r="I10" s="100">
        <f>IF(SER_hh_emih!I10=0,0,SER_hh_emih!I10/SER_summary!I$26)</f>
        <v>16.849007267274356</v>
      </c>
      <c r="J10" s="100">
        <f>IF(SER_hh_emih!J10=0,0,SER_hh_emih!J10/SER_summary!J$26)</f>
        <v>17.523688502011815</v>
      </c>
      <c r="K10" s="100">
        <f>IF(SER_hh_emih!K10=0,0,SER_hh_emih!K10/SER_summary!K$26)</f>
        <v>17.463774873511753</v>
      </c>
      <c r="L10" s="100">
        <f>IF(SER_hh_emih!L10=0,0,SER_hh_emih!L10/SER_summary!L$26)</f>
        <v>18.330881795459696</v>
      </c>
      <c r="M10" s="100">
        <f>IF(SER_hh_emih!M10=0,0,SER_hh_emih!M10/SER_summary!M$26)</f>
        <v>14.987107899368723</v>
      </c>
      <c r="N10" s="100">
        <f>IF(SER_hh_emih!N10=0,0,SER_hh_emih!N10/SER_summary!N$26)</f>
        <v>12.50524446467735</v>
      </c>
      <c r="O10" s="100">
        <f>IF(SER_hh_emih!O10=0,0,SER_hh_emih!O10/SER_summary!O$26)</f>
        <v>13.151986630431779</v>
      </c>
      <c r="P10" s="100">
        <f>IF(SER_hh_emih!P10=0,0,SER_hh_emih!P10/SER_summary!P$26)</f>
        <v>10.715303383396863</v>
      </c>
      <c r="Q10" s="100">
        <f>IF(SER_hh_emih!Q10=0,0,SER_hh_emih!Q10/SER_summary!Q$26)</f>
        <v>9.5948913333864478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1.1066875175007155E-2</v>
      </c>
      <c r="C16" s="101">
        <f>IF(SER_hh_emih!C16=0,0,SER_hh_emih!C16/SER_summary!C$26)</f>
        <v>1.067682588476738E-2</v>
      </c>
      <c r="D16" s="101">
        <f>IF(SER_hh_emih!D16=0,0,SER_hh_emih!D16/SER_summary!D$26)</f>
        <v>1.1094646358074481E-2</v>
      </c>
      <c r="E16" s="101">
        <f>IF(SER_hh_emih!E16=0,0,SER_hh_emih!E16/SER_summary!E$26)</f>
        <v>1.1824231090710766E-2</v>
      </c>
      <c r="F16" s="101">
        <f>IF(SER_hh_emih!F16=0,0,SER_hh_emih!F16/SER_summary!F$26)</f>
        <v>1.2841580048576471E-2</v>
      </c>
      <c r="G16" s="101">
        <f>IF(SER_hh_emih!G16=0,0,SER_hh_emih!G16/SER_summary!G$26)</f>
        <v>1.3134994385006137E-2</v>
      </c>
      <c r="H16" s="101">
        <f>IF(SER_hh_emih!H16=0,0,SER_hh_emih!H16/SER_summary!H$26)</f>
        <v>1.5773313508696946E-2</v>
      </c>
      <c r="I16" s="101">
        <f>IF(SER_hh_emih!I16=0,0,SER_hh_emih!I16/SER_summary!I$26)</f>
        <v>1.6438561331131481E-2</v>
      </c>
      <c r="J16" s="101">
        <f>IF(SER_hh_emih!J16=0,0,SER_hh_emih!J16/SER_summary!J$26)</f>
        <v>1.8286292940198859E-2</v>
      </c>
      <c r="K16" s="101">
        <f>IF(SER_hh_emih!K16=0,0,SER_hh_emih!K16/SER_summary!K$26)</f>
        <v>1.8923516513755616E-2</v>
      </c>
      <c r="L16" s="101">
        <f>IF(SER_hh_emih!L16=0,0,SER_hh_emih!L16/SER_summary!L$26)</f>
        <v>2.0236155465546756E-2</v>
      </c>
      <c r="M16" s="101">
        <f>IF(SER_hh_emih!M16=0,0,SER_hh_emih!M16/SER_summary!M$26)</f>
        <v>2.1260721241996423E-2</v>
      </c>
      <c r="N16" s="101">
        <f>IF(SER_hh_emih!N16=0,0,SER_hh_emih!N16/SER_summary!N$26)</f>
        <v>2.4030779476459159E-2</v>
      </c>
      <c r="O16" s="101">
        <f>IF(SER_hh_emih!O16=0,0,SER_hh_emih!O16/SER_summary!O$26)</f>
        <v>2.900346011747951E-2</v>
      </c>
      <c r="P16" s="101">
        <f>IF(SER_hh_emih!P16=0,0,SER_hh_emih!P16/SER_summary!P$26)</f>
        <v>3.6641682650462595E-2</v>
      </c>
      <c r="Q16" s="101">
        <f>IF(SER_hh_emih!Q16=0,0,SER_hh_emih!Q16/SER_summary!Q$26)</f>
        <v>4.8166956815777144E-2</v>
      </c>
    </row>
    <row r="17" spans="1:17" ht="12.95" customHeight="1" x14ac:dyDescent="0.25">
      <c r="A17" s="88" t="s">
        <v>101</v>
      </c>
      <c r="B17" s="103">
        <f>IF(SER_hh_emih!B17=0,0,SER_hh_emih!B17/SER_summary!B$26)</f>
        <v>0.37972348442105402</v>
      </c>
      <c r="C17" s="103">
        <f>IF(SER_hh_emih!C17=0,0,SER_hh_emih!C17/SER_summary!C$26)</f>
        <v>0.43468379874516544</v>
      </c>
      <c r="D17" s="103">
        <f>IF(SER_hh_emih!D17=0,0,SER_hh_emih!D17/SER_summary!D$26)</f>
        <v>0.49574031242856376</v>
      </c>
      <c r="E17" s="103">
        <f>IF(SER_hh_emih!E17=0,0,SER_hh_emih!E17/SER_summary!E$26)</f>
        <v>0.54883586688180719</v>
      </c>
      <c r="F17" s="103">
        <f>IF(SER_hh_emih!F17=0,0,SER_hh_emih!F17/SER_summary!F$26)</f>
        <v>0.61844490921880413</v>
      </c>
      <c r="G17" s="103">
        <f>IF(SER_hh_emih!G17=0,0,SER_hh_emih!G17/SER_summary!G$26)</f>
        <v>0.70665030470845014</v>
      </c>
      <c r="H17" s="103">
        <f>IF(SER_hh_emih!H17=0,0,SER_hh_emih!H17/SER_summary!H$26)</f>
        <v>0.78984451470968309</v>
      </c>
      <c r="I17" s="103">
        <f>IF(SER_hh_emih!I17=0,0,SER_hh_emih!I17/SER_summary!I$26)</f>
        <v>0.89943412715807969</v>
      </c>
      <c r="J17" s="103">
        <f>IF(SER_hh_emih!J17=0,0,SER_hh_emih!J17/SER_summary!J$26)</f>
        <v>0.96532554266395942</v>
      </c>
      <c r="K17" s="103">
        <f>IF(SER_hh_emih!K17=0,0,SER_hh_emih!K17/SER_summary!K$26)</f>
        <v>1.0576059964317317</v>
      </c>
      <c r="L17" s="103">
        <f>IF(SER_hh_emih!L17=0,0,SER_hh_emih!L17/SER_summary!L$26)</f>
        <v>1.1016087421744201</v>
      </c>
      <c r="M17" s="103">
        <f>IF(SER_hh_emih!M17=0,0,SER_hh_emih!M17/SER_summary!M$26)</f>
        <v>1.1268074568426183</v>
      </c>
      <c r="N17" s="103">
        <f>IF(SER_hh_emih!N17=0,0,SER_hh_emih!N17/SER_summary!N$26)</f>
        <v>1.1523706312158699</v>
      </c>
      <c r="O17" s="103">
        <f>IF(SER_hh_emih!O17=0,0,SER_hh_emih!O17/SER_summary!O$26)</f>
        <v>1.1904417726374497</v>
      </c>
      <c r="P17" s="103">
        <f>IF(SER_hh_emih!P17=0,0,SER_hh_emih!P17/SER_summary!P$26)</f>
        <v>1.2508174696281262</v>
      </c>
      <c r="Q17" s="103">
        <f>IF(SER_hh_emih!Q17=0,0,SER_hh_emih!Q17/SER_summary!Q$26)</f>
        <v>1.2815686062985052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2.3864016240803263</v>
      </c>
      <c r="C19" s="101">
        <f>IF(SER_hh_emih!C19=0,0,SER_hh_emih!C19/SER_summary!C$26)</f>
        <v>2.3757454778263845</v>
      </c>
      <c r="D19" s="101">
        <f>IF(SER_hh_emih!D19=0,0,SER_hh_emih!D19/SER_summary!D$26)</f>
        <v>2.3247031678137238</v>
      </c>
      <c r="E19" s="101">
        <f>IF(SER_hh_emih!E19=0,0,SER_hh_emih!E19/SER_summary!E$26)</f>
        <v>2.3430714938786079</v>
      </c>
      <c r="F19" s="101">
        <f>IF(SER_hh_emih!F19=0,0,SER_hh_emih!F19/SER_summary!F$26)</f>
        <v>2.3310904951696245</v>
      </c>
      <c r="G19" s="101">
        <f>IF(SER_hh_emih!G19=0,0,SER_hh_emih!G19/SER_summary!G$26)</f>
        <v>2.2713138613927186</v>
      </c>
      <c r="H19" s="101">
        <f>IF(SER_hh_emih!H19=0,0,SER_hh_emih!H19/SER_summary!H$26)</f>
        <v>2.2230198593799266</v>
      </c>
      <c r="I19" s="101">
        <f>IF(SER_hh_emih!I19=0,0,SER_hh_emih!I19/SER_summary!I$26)</f>
        <v>2.1259582965194248</v>
      </c>
      <c r="J19" s="101">
        <f>IF(SER_hh_emih!J19=0,0,SER_hh_emih!J19/SER_summary!J$26)</f>
        <v>2.0750178653309819</v>
      </c>
      <c r="K19" s="101">
        <f>IF(SER_hh_emih!K19=0,0,SER_hh_emih!K19/SER_summary!K$26)</f>
        <v>2.1126914079235077</v>
      </c>
      <c r="L19" s="101">
        <f>IF(SER_hh_emih!L19=0,0,SER_hh_emih!L19/SER_summary!L$26)</f>
        <v>2.1131323175743977</v>
      </c>
      <c r="M19" s="101">
        <f>IF(SER_hh_emih!M19=0,0,SER_hh_emih!M19/SER_summary!M$26)</f>
        <v>2.0770801733721465</v>
      </c>
      <c r="N19" s="101">
        <f>IF(SER_hh_emih!N19=0,0,SER_hh_emih!N19/SER_summary!N$26)</f>
        <v>2.0828981965721964</v>
      </c>
      <c r="O19" s="101">
        <f>IF(SER_hh_emih!O19=0,0,SER_hh_emih!O19/SER_summary!O$26)</f>
        <v>2.0853089364524551</v>
      </c>
      <c r="P19" s="101">
        <f>IF(SER_hh_emih!P19=0,0,SER_hh_emih!P19/SER_summary!P$26)</f>
        <v>2.0512822857691528</v>
      </c>
      <c r="Q19" s="101">
        <f>IF(SER_hh_emih!Q19=0,0,SER_hh_emih!Q19/SER_summary!Q$26)</f>
        <v>2.0733723406325129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6.2719244858428986</v>
      </c>
      <c r="C22" s="100">
        <f>IF(SER_hh_emih!C22=0,0,SER_hh_emih!C22/SER_summary!C$26)</f>
        <v>6.2023824089954704</v>
      </c>
      <c r="D22" s="100">
        <f>IF(SER_hh_emih!D22=0,0,SER_hh_emih!D22/SER_summary!D$26)</f>
        <v>6.0946832316845301</v>
      </c>
      <c r="E22" s="100">
        <f>IF(SER_hh_emih!E22=0,0,SER_hh_emih!E22/SER_summary!E$26)</f>
        <v>6.1261396154358438</v>
      </c>
      <c r="F22" s="100">
        <f>IF(SER_hh_emih!F22=0,0,SER_hh_emih!F22/SER_summary!F$26)</f>
        <v>6.0427937065216399</v>
      </c>
      <c r="G22" s="100">
        <f>IF(SER_hh_emih!G22=0,0,SER_hh_emih!G22/SER_summary!G$26)</f>
        <v>6.0250916011551201</v>
      </c>
      <c r="H22" s="100">
        <f>IF(SER_hh_emih!H22=0,0,SER_hh_emih!H22/SER_summary!H$26)</f>
        <v>5.9011722014509083</v>
      </c>
      <c r="I22" s="100">
        <f>IF(SER_hh_emih!I22=0,0,SER_hh_emih!I22/SER_summary!I$26)</f>
        <v>5.7133450472289518</v>
      </c>
      <c r="J22" s="100">
        <f>IF(SER_hh_emih!J22=0,0,SER_hh_emih!J22/SER_summary!J$26)</f>
        <v>5.6073516668148571</v>
      </c>
      <c r="K22" s="100">
        <f>IF(SER_hh_emih!K22=0,0,SER_hh_emih!K22/SER_summary!K$26)</f>
        <v>5.5920810979597189</v>
      </c>
      <c r="L22" s="100">
        <f>IF(SER_hh_emih!L22=0,0,SER_hh_emih!L22/SER_summary!L$26)</f>
        <v>5.5436450187227395</v>
      </c>
      <c r="M22" s="100">
        <f>IF(SER_hh_emih!M22=0,0,SER_hh_emih!M22/SER_summary!M$26)</f>
        <v>5.4661983565040293</v>
      </c>
      <c r="N22" s="100">
        <f>IF(SER_hh_emih!N22=0,0,SER_hh_emih!N22/SER_summary!N$26)</f>
        <v>5.4781782333823079</v>
      </c>
      <c r="O22" s="100">
        <f>IF(SER_hh_emih!O22=0,0,SER_hh_emih!O22/SER_summary!O$26)</f>
        <v>5.4594333312137966</v>
      </c>
      <c r="P22" s="100">
        <f>IF(SER_hh_emih!P22=0,0,SER_hh_emih!P22/SER_summary!P$26)</f>
        <v>5.3598643061581388</v>
      </c>
      <c r="Q22" s="100">
        <f>IF(SER_hh_emih!Q22=0,0,SER_hh_emih!Q22/SER_summary!Q$26)</f>
        <v>5.4243461569553881</v>
      </c>
    </row>
    <row r="23" spans="1:17" ht="12" customHeight="1" x14ac:dyDescent="0.25">
      <c r="A23" s="88" t="s">
        <v>98</v>
      </c>
      <c r="B23" s="100">
        <f>IF(SER_hh_emih!B23=0,0,SER_hh_emih!B23/SER_summary!B$26)</f>
        <v>4.4218384705855422</v>
      </c>
      <c r="C23" s="100">
        <f>IF(SER_hh_emih!C23=0,0,SER_hh_emih!C23/SER_summary!C$26)</f>
        <v>4.3623702079250393</v>
      </c>
      <c r="D23" s="100">
        <f>IF(SER_hh_emih!D23=0,0,SER_hh_emih!D23/SER_summary!D$26)</f>
        <v>4.2935794568093186</v>
      </c>
      <c r="E23" s="100">
        <f>IF(SER_hh_emih!E23=0,0,SER_hh_emih!E23/SER_summary!E$26)</f>
        <v>4.3175828270303667</v>
      </c>
      <c r="F23" s="100">
        <f>IF(SER_hh_emih!F23=0,0,SER_hh_emih!F23/SER_summary!F$26)</f>
        <v>4.26267186932398</v>
      </c>
      <c r="G23" s="100">
        <f>IF(SER_hh_emih!G23=0,0,SER_hh_emih!G23/SER_summary!G$26)</f>
        <v>4.2537800070288103</v>
      </c>
      <c r="H23" s="100">
        <f>IF(SER_hh_emih!H23=0,0,SER_hh_emih!H23/SER_summary!H$26)</f>
        <v>4.1564096721375572</v>
      </c>
      <c r="I23" s="100">
        <f>IF(SER_hh_emih!I23=0,0,SER_hh_emih!I23/SER_summary!I$26)</f>
        <v>4.0194955685883702</v>
      </c>
      <c r="J23" s="100">
        <f>IF(SER_hh_emih!J23=0,0,SER_hh_emih!J23/SER_summary!J$26)</f>
        <v>3.9528128120425539</v>
      </c>
      <c r="K23" s="100">
        <f>IF(SER_hh_emih!K23=0,0,SER_hh_emih!K23/SER_summary!K$26)</f>
        <v>3.9483809456751446</v>
      </c>
      <c r="L23" s="100">
        <f>IF(SER_hh_emih!L23=0,0,SER_hh_emih!L23/SER_summary!L$26)</f>
        <v>3.9112525013614117</v>
      </c>
      <c r="M23" s="100">
        <f>IF(SER_hh_emih!M23=0,0,SER_hh_emih!M23/SER_summary!M$26)</f>
        <v>3.8432436468131099</v>
      </c>
      <c r="N23" s="100">
        <f>IF(SER_hh_emih!N23=0,0,SER_hh_emih!N23/SER_summary!N$26)</f>
        <v>3.852511208043127</v>
      </c>
      <c r="O23" s="100">
        <f>IF(SER_hh_emih!O23=0,0,SER_hh_emih!O23/SER_summary!O$26)</f>
        <v>3.8350291065876028</v>
      </c>
      <c r="P23" s="100">
        <f>IF(SER_hh_emih!P23=0,0,SER_hh_emih!P23/SER_summary!P$26)</f>
        <v>3.75100473225053</v>
      </c>
      <c r="Q23" s="100">
        <f>IF(SER_hh_emih!Q23=0,0,SER_hh_emih!Q23/SER_summary!Q$26)</f>
        <v>3.7925876327877139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2.6997705921800272</v>
      </c>
      <c r="C29" s="101">
        <f>IF(SER_hh_emih!C29=0,0,SER_hh_emih!C29/SER_summary!C$26)</f>
        <v>2.7312755589303941</v>
      </c>
      <c r="D29" s="101">
        <f>IF(SER_hh_emih!D29=0,0,SER_hh_emih!D29/SER_summary!D$26)</f>
        <v>2.744895149123074</v>
      </c>
      <c r="E29" s="101">
        <f>IF(SER_hh_emih!E29=0,0,SER_hh_emih!E29/SER_summary!E$26)</f>
        <v>2.9181762111994507</v>
      </c>
      <c r="F29" s="101">
        <f>IF(SER_hh_emih!F29=0,0,SER_hh_emih!F29/SER_summary!F$26)</f>
        <v>2.8957606687906106</v>
      </c>
      <c r="G29" s="101">
        <f>IF(SER_hh_emih!G29=0,0,SER_hh_emih!G29/SER_summary!G$26)</f>
        <v>2.9180699784718831</v>
      </c>
      <c r="H29" s="101">
        <f>IF(SER_hh_emih!H29=0,0,SER_hh_emih!H29/SER_summary!H$26)</f>
        <v>2.8701960470931835</v>
      </c>
      <c r="I29" s="101">
        <f>IF(SER_hh_emih!I29=0,0,SER_hh_emih!I29/SER_summary!I$26)</f>
        <v>2.5559331670222298</v>
      </c>
      <c r="J29" s="101">
        <f>IF(SER_hh_emih!J29=0,0,SER_hh_emih!J29/SER_summary!J$26)</f>
        <v>2.5775435760121308</v>
      </c>
      <c r="K29" s="101">
        <f>IF(SER_hh_emih!K29=0,0,SER_hh_emih!K29/SER_summary!K$26)</f>
        <v>2.6113370363659141</v>
      </c>
      <c r="L29" s="101">
        <f>IF(SER_hh_emih!L29=0,0,SER_hh_emih!L29/SER_summary!L$26)</f>
        <v>2.565721632250713</v>
      </c>
      <c r="M29" s="101">
        <f>IF(SER_hh_emih!M29=0,0,SER_hh_emih!M29/SER_summary!M$26)</f>
        <v>2.2748723266325324</v>
      </c>
      <c r="N29" s="101">
        <f>IF(SER_hh_emih!N29=0,0,SER_hh_emih!N29/SER_summary!N$26)</f>
        <v>2.3964868090878255</v>
      </c>
      <c r="O29" s="101">
        <f>IF(SER_hh_emih!O29=0,0,SER_hh_emih!O29/SER_summary!O$26)</f>
        <v>2.402937321071394</v>
      </c>
      <c r="P29" s="101">
        <f>IF(SER_hh_emih!P29=0,0,SER_hh_emih!P29/SER_summary!P$26)</f>
        <v>2.0999206603672724</v>
      </c>
      <c r="Q29" s="101">
        <f>IF(SER_hh_emih!Q29=0,0,SER_hh_emih!Q29/SER_summary!Q$26)</f>
        <v>2.3342621338427851</v>
      </c>
    </row>
    <row r="30" spans="1:17" ht="12" customHeight="1" x14ac:dyDescent="0.25">
      <c r="A30" s="88" t="s">
        <v>66</v>
      </c>
      <c r="B30" s="100">
        <f>IF(SER_hh_emih!B30=0,0,SER_hh_emih!B30/SER_summary!B$26)</f>
        <v>6.3944637500897041</v>
      </c>
      <c r="C30" s="100">
        <f>IF(SER_hh_emih!C30=0,0,SER_hh_emih!C30/SER_summary!C$26)</f>
        <v>6.3078948732260933</v>
      </c>
      <c r="D30" s="100">
        <f>IF(SER_hh_emih!D30=0,0,SER_hh_emih!D30/SER_summary!D$26)</f>
        <v>6.2708491584634514</v>
      </c>
      <c r="E30" s="100">
        <f>IF(SER_hh_emih!E30=0,0,SER_hh_emih!E30/SER_summary!E$26)</f>
        <v>6.1101785266441588</v>
      </c>
      <c r="F30" s="100">
        <f>IF(SER_hh_emih!F30=0,0,SER_hh_emih!F30/SER_summary!F$26)</f>
        <v>6.1330626803495196</v>
      </c>
      <c r="G30" s="100">
        <f>IF(SER_hh_emih!G30=0,0,SER_hh_emih!G30/SER_summary!G$26)</f>
        <v>6.0110271447271639</v>
      </c>
      <c r="H30" s="100">
        <f>IF(SER_hh_emih!H30=0,0,SER_hh_emih!H30/SER_summary!H$26)</f>
        <v>5.9263161133135025</v>
      </c>
      <c r="I30" s="100">
        <f>IF(SER_hh_emih!I30=0,0,SER_hh_emih!I30/SER_summary!I$26)</f>
        <v>5.9012764106291042</v>
      </c>
      <c r="J30" s="100">
        <f>IF(SER_hh_emih!J30=0,0,SER_hh_emih!J30/SER_summary!J$26)</f>
        <v>5.847319413085537</v>
      </c>
      <c r="K30" s="100">
        <f>IF(SER_hh_emih!K30=0,0,SER_hh_emih!K30/SER_summary!K$26)</f>
        <v>5.8130427445484578</v>
      </c>
      <c r="L30" s="100">
        <f>IF(SER_hh_emih!L30=0,0,SER_hh_emih!L30/SER_summary!L$26)</f>
        <v>5.7756520728745899</v>
      </c>
      <c r="M30" s="100">
        <f>IF(SER_hh_emih!M30=0,0,SER_hh_emih!M30/SER_summary!M$26)</f>
        <v>5.7626078043293019</v>
      </c>
      <c r="N30" s="100">
        <f>IF(SER_hh_emih!N30=0,0,SER_hh_emih!N30/SER_summary!N$26)</f>
        <v>5.7242854588300105</v>
      </c>
      <c r="O30" s="100">
        <f>IF(SER_hh_emih!O30=0,0,SER_hh_emih!O30/SER_summary!O$26)</f>
        <v>5.5688867531228912</v>
      </c>
      <c r="P30" s="100">
        <f>IF(SER_hh_emih!P30=0,0,SER_hh_emih!P30/SER_summary!P$26)</f>
        <v>5.5975778487279397</v>
      </c>
      <c r="Q30" s="100">
        <f>IF(SER_hh_emih!Q30=0,0,SER_hh_emih!Q30/SER_summary!Q$26)</f>
        <v>5.4722321059115586</v>
      </c>
    </row>
    <row r="31" spans="1:17" ht="12" customHeight="1" x14ac:dyDescent="0.25">
      <c r="A31" s="88" t="s">
        <v>98</v>
      </c>
      <c r="B31" s="100">
        <f>IF(SER_hh_emih!B31=0,0,SER_hh_emih!B31/SER_summary!B$26)</f>
        <v>5.2204067809254475</v>
      </c>
      <c r="C31" s="100">
        <f>IF(SER_hh_emih!C31=0,0,SER_hh_emih!C31/SER_summary!C$26)</f>
        <v>5.1513506258241204</v>
      </c>
      <c r="D31" s="100">
        <f>IF(SER_hh_emih!D31=0,0,SER_hh_emih!D31/SER_summary!D$26)</f>
        <v>5.1204321613889112</v>
      </c>
      <c r="E31" s="100">
        <f>IF(SER_hh_emih!E31=0,0,SER_hh_emih!E31/SER_summary!E$26)</f>
        <v>4.9955983820932897</v>
      </c>
      <c r="F31" s="100">
        <f>IF(SER_hh_emih!F31=0,0,SER_hh_emih!F31/SER_summary!F$26)</f>
        <v>5.0176444237184086</v>
      </c>
      <c r="G31" s="100">
        <f>IF(SER_hh_emih!G31=0,0,SER_hh_emih!G31/SER_summary!G$26)</f>
        <v>4.9160732255489039</v>
      </c>
      <c r="H31" s="100">
        <f>IF(SER_hh_emih!H31=0,0,SER_hh_emih!H31/SER_summary!H$26)</f>
        <v>4.8481146172766314</v>
      </c>
      <c r="I31" s="100">
        <f>IF(SER_hh_emih!I31=0,0,SER_hh_emih!I31/SER_summary!I$26)</f>
        <v>4.8247269709516747</v>
      </c>
      <c r="J31" s="100">
        <f>IF(SER_hh_emih!J31=0,0,SER_hh_emih!J31/SER_summary!J$26)</f>
        <v>4.7831202705082401</v>
      </c>
      <c r="K31" s="100">
        <f>IF(SER_hh_emih!K31=0,0,SER_hh_emih!K31/SER_summary!K$26)</f>
        <v>4.7540760372036281</v>
      </c>
      <c r="L31" s="100">
        <f>IF(SER_hh_emih!L31=0,0,SER_hh_emih!L31/SER_summary!L$26)</f>
        <v>4.7263566349515269</v>
      </c>
      <c r="M31" s="100">
        <f>IF(SER_hh_emih!M31=0,0,SER_hh_emih!M31/SER_summary!M$26)</f>
        <v>4.7006687113889907</v>
      </c>
      <c r="N31" s="100">
        <f>IF(SER_hh_emih!N31=0,0,SER_hh_emih!N31/SER_summary!N$26)</f>
        <v>4.6700953361546151</v>
      </c>
      <c r="O31" s="100">
        <f>IF(SER_hh_emih!O31=0,0,SER_hh_emih!O31/SER_summary!O$26)</f>
        <v>4.5358477310458927</v>
      </c>
      <c r="P31" s="100">
        <f>IF(SER_hh_emih!P31=0,0,SER_hh_emih!P31/SER_summary!P$26)</f>
        <v>4.5345272083832047</v>
      </c>
      <c r="Q31" s="100">
        <f>IF(SER_hh_emih!Q31=0,0,SER_hh_emih!Q31/SER_summary!Q$26)</f>
        <v>4.4330321932196277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37043.032895755408</v>
      </c>
      <c r="D3" s="98">
        <f t="shared" si="0"/>
        <v>30841.795177407257</v>
      </c>
      <c r="E3" s="98">
        <f t="shared" si="0"/>
        <v>30698.23175591675</v>
      </c>
      <c r="F3" s="98">
        <f t="shared" si="0"/>
        <v>23145.204025655617</v>
      </c>
      <c r="G3" s="98">
        <f t="shared" si="0"/>
        <v>26755.896065204557</v>
      </c>
      <c r="H3" s="98">
        <f t="shared" si="0"/>
        <v>39767.959093101948</v>
      </c>
      <c r="I3" s="98">
        <f t="shared" si="0"/>
        <v>51388.755228609727</v>
      </c>
      <c r="J3" s="98">
        <f t="shared" si="0"/>
        <v>45277.673408189687</v>
      </c>
      <c r="K3" s="98">
        <f t="shared" si="0"/>
        <v>28234.616352673977</v>
      </c>
      <c r="L3" s="98">
        <f t="shared" si="0"/>
        <v>35715.516474855751</v>
      </c>
      <c r="M3" s="98">
        <f t="shared" si="0"/>
        <v>44458.815027806028</v>
      </c>
      <c r="N3" s="98">
        <f t="shared" si="0"/>
        <v>35218.069428251998</v>
      </c>
      <c r="O3" s="98">
        <f t="shared" si="0"/>
        <v>30231.384771944449</v>
      </c>
      <c r="P3" s="98">
        <f t="shared" si="0"/>
        <v>27832.289754030695</v>
      </c>
      <c r="Q3" s="98">
        <f t="shared" si="0"/>
        <v>38255.864495477646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37043.032895755408</v>
      </c>
      <c r="D4" s="89">
        <f t="shared" ref="D4:Q4" si="2">SUM(D5:D14)</f>
        <v>30841.795177407257</v>
      </c>
      <c r="E4" s="89">
        <f t="shared" si="2"/>
        <v>30698.23175591675</v>
      </c>
      <c r="F4" s="89">
        <f t="shared" si="2"/>
        <v>23145.204025655617</v>
      </c>
      <c r="G4" s="89">
        <f t="shared" si="2"/>
        <v>26755.896065204557</v>
      </c>
      <c r="H4" s="89">
        <f t="shared" si="2"/>
        <v>39767.959093101948</v>
      </c>
      <c r="I4" s="89">
        <f t="shared" si="2"/>
        <v>51388.755228609727</v>
      </c>
      <c r="J4" s="89">
        <f t="shared" si="2"/>
        <v>45277.673408189687</v>
      </c>
      <c r="K4" s="89">
        <f t="shared" si="2"/>
        <v>28234.616352673977</v>
      </c>
      <c r="L4" s="89">
        <f t="shared" si="2"/>
        <v>35715.516474855751</v>
      </c>
      <c r="M4" s="89">
        <f t="shared" si="2"/>
        <v>44458.815027806028</v>
      </c>
      <c r="N4" s="89">
        <f t="shared" si="2"/>
        <v>35218.069428251998</v>
      </c>
      <c r="O4" s="89">
        <f t="shared" si="2"/>
        <v>30231.384771944449</v>
      </c>
      <c r="P4" s="89">
        <f t="shared" si="2"/>
        <v>27832.289754030695</v>
      </c>
      <c r="Q4" s="89">
        <f t="shared" si="2"/>
        <v>38255.864495477646</v>
      </c>
    </row>
    <row r="5" spans="1:17" ht="12" customHeight="1" x14ac:dyDescent="0.25">
      <c r="A5" s="88" t="s">
        <v>38</v>
      </c>
      <c r="B5" s="87"/>
      <c r="C5" s="87">
        <v>2.2899248323928538</v>
      </c>
      <c r="D5" s="87">
        <v>3.8863418585610803</v>
      </c>
      <c r="E5" s="87">
        <v>16.545696967377744</v>
      </c>
      <c r="F5" s="87">
        <v>0</v>
      </c>
      <c r="G5" s="87">
        <v>22.884944133245376</v>
      </c>
      <c r="H5" s="87">
        <v>3.2754317616015927</v>
      </c>
      <c r="I5" s="87">
        <v>226.7826626756185</v>
      </c>
      <c r="J5" s="87">
        <v>106.32702918253446</v>
      </c>
      <c r="K5" s="87">
        <v>13.976408476036896</v>
      </c>
      <c r="L5" s="87">
        <v>0</v>
      </c>
      <c r="M5" s="87">
        <v>120.03701754763564</v>
      </c>
      <c r="N5" s="87">
        <v>0</v>
      </c>
      <c r="O5" s="87">
        <v>0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0</v>
      </c>
      <c r="D7" s="87">
        <v>1579.2980963231014</v>
      </c>
      <c r="E7" s="87">
        <v>404.16814819798435</v>
      </c>
      <c r="F7" s="87">
        <v>0</v>
      </c>
      <c r="G7" s="87">
        <v>2249.4739334512769</v>
      </c>
      <c r="H7" s="87">
        <v>1295.0756478915987</v>
      </c>
      <c r="I7" s="87">
        <v>8318.0699344891364</v>
      </c>
      <c r="J7" s="87">
        <v>0</v>
      </c>
      <c r="K7" s="87">
        <v>0</v>
      </c>
      <c r="L7" s="87">
        <v>2358.606303868291</v>
      </c>
      <c r="M7" s="87">
        <v>1536.200432254506</v>
      </c>
      <c r="N7" s="87">
        <v>0</v>
      </c>
      <c r="O7" s="87">
        <v>2272.3907616410984</v>
      </c>
      <c r="P7" s="87">
        <v>4187.324885650416</v>
      </c>
      <c r="Q7" s="87">
        <v>1211.8094327759118</v>
      </c>
    </row>
    <row r="8" spans="1:17" ht="12" customHeight="1" x14ac:dyDescent="0.25">
      <c r="A8" s="88" t="s">
        <v>101</v>
      </c>
      <c r="B8" s="87"/>
      <c r="C8" s="87">
        <v>46.790155486726199</v>
      </c>
      <c r="D8" s="87">
        <v>38.913163843963233</v>
      </c>
      <c r="E8" s="87">
        <v>29.14739214915511</v>
      </c>
      <c r="F8" s="87">
        <v>31.487418991204219</v>
      </c>
      <c r="G8" s="87">
        <v>25.626956902267068</v>
      </c>
      <c r="H8" s="87">
        <v>40.394320362221343</v>
      </c>
      <c r="I8" s="87">
        <v>53.238522574835955</v>
      </c>
      <c r="J8" s="87">
        <v>40.86920704245324</v>
      </c>
      <c r="K8" s="87">
        <v>38.658139288219012</v>
      </c>
      <c r="L8" s="87">
        <v>56.645239740681532</v>
      </c>
      <c r="M8" s="87">
        <v>77.169457617409748</v>
      </c>
      <c r="N8" s="87">
        <v>35.932711087910739</v>
      </c>
      <c r="O8" s="87">
        <v>69.000115310560901</v>
      </c>
      <c r="P8" s="87">
        <v>92.37845832087892</v>
      </c>
      <c r="Q8" s="87">
        <v>95.195851846773422</v>
      </c>
    </row>
    <row r="9" spans="1:17" ht="12" customHeight="1" x14ac:dyDescent="0.25">
      <c r="A9" s="88" t="s">
        <v>106</v>
      </c>
      <c r="B9" s="87"/>
      <c r="C9" s="87">
        <v>22486.536847015297</v>
      </c>
      <c r="D9" s="87">
        <v>5037.9287379641701</v>
      </c>
      <c r="E9" s="87">
        <v>15198.605841921655</v>
      </c>
      <c r="F9" s="87">
        <v>18465.769889853786</v>
      </c>
      <c r="G9" s="87">
        <v>16254.91002784663</v>
      </c>
      <c r="H9" s="87">
        <v>25513.231577918108</v>
      </c>
      <c r="I9" s="87">
        <v>22803.584624945099</v>
      </c>
      <c r="J9" s="87">
        <v>39847.138263037232</v>
      </c>
      <c r="K9" s="87">
        <v>20911.671620673715</v>
      </c>
      <c r="L9" s="87">
        <v>31117.269740116386</v>
      </c>
      <c r="M9" s="87">
        <v>38709.393797105913</v>
      </c>
      <c r="N9" s="87">
        <v>32362.609615932692</v>
      </c>
      <c r="O9" s="87">
        <v>17524.166033631016</v>
      </c>
      <c r="P9" s="87">
        <v>15472.973835900879</v>
      </c>
      <c r="Q9" s="87">
        <v>28139.035688982814</v>
      </c>
    </row>
    <row r="10" spans="1:17" ht="12" customHeight="1" x14ac:dyDescent="0.25">
      <c r="A10" s="88" t="s">
        <v>34</v>
      </c>
      <c r="B10" s="87"/>
      <c r="C10" s="87">
        <v>1557.0499517543001</v>
      </c>
      <c r="D10" s="87">
        <v>570.70554901752007</v>
      </c>
      <c r="E10" s="87">
        <v>158.90365366089927</v>
      </c>
      <c r="F10" s="87">
        <v>277.23516787823007</v>
      </c>
      <c r="G10" s="87">
        <v>623.77364663797289</v>
      </c>
      <c r="H10" s="87">
        <v>2045.980511141996</v>
      </c>
      <c r="I10" s="87">
        <v>3055.1957613239065</v>
      </c>
      <c r="J10" s="87">
        <v>2225.3873207067581</v>
      </c>
      <c r="K10" s="87">
        <v>0</v>
      </c>
      <c r="L10" s="87">
        <v>91.863430869155124</v>
      </c>
      <c r="M10" s="87">
        <v>1725.3385357541738</v>
      </c>
      <c r="N10" s="87">
        <v>128.22434985759617</v>
      </c>
      <c r="O10" s="87">
        <v>0</v>
      </c>
      <c r="P10" s="87">
        <v>3054.6588293536365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1274.6992375109626</v>
      </c>
      <c r="D12" s="87">
        <v>20091.765033972992</v>
      </c>
      <c r="E12" s="87">
        <v>0</v>
      </c>
      <c r="F12" s="87">
        <v>0</v>
      </c>
      <c r="G12" s="87">
        <v>0</v>
      </c>
      <c r="H12" s="87">
        <v>7681.2068059059193</v>
      </c>
      <c r="I12" s="87">
        <v>15436.938300521657</v>
      </c>
      <c r="J12" s="87">
        <v>784.78996615094525</v>
      </c>
      <c r="K12" s="87">
        <v>3277.2852635556474</v>
      </c>
      <c r="L12" s="87">
        <v>0</v>
      </c>
      <c r="M12" s="87">
        <v>934.08878645278185</v>
      </c>
      <c r="N12" s="87">
        <v>0</v>
      </c>
      <c r="O12" s="87">
        <v>0</v>
      </c>
      <c r="P12" s="87">
        <v>5024.9537448048823</v>
      </c>
      <c r="Q12" s="87">
        <v>837.24115751240538</v>
      </c>
    </row>
    <row r="13" spans="1:17" ht="12" customHeight="1" x14ac:dyDescent="0.25">
      <c r="A13" s="88" t="s">
        <v>105</v>
      </c>
      <c r="B13" s="87"/>
      <c r="C13" s="87">
        <v>797.43145602714549</v>
      </c>
      <c r="D13" s="87">
        <v>680.1848182788666</v>
      </c>
      <c r="E13" s="87">
        <v>1603.4159076662884</v>
      </c>
      <c r="F13" s="87">
        <v>1196.8777916132585</v>
      </c>
      <c r="G13" s="87">
        <v>1652.6132529995618</v>
      </c>
      <c r="H13" s="87">
        <v>1714.4953237861914</v>
      </c>
      <c r="I13" s="87">
        <v>1494.9454220794698</v>
      </c>
      <c r="J13" s="87">
        <v>2273.1616220697601</v>
      </c>
      <c r="K13" s="87">
        <v>1705.4521227256866</v>
      </c>
      <c r="L13" s="87">
        <v>2091.1317602612417</v>
      </c>
      <c r="M13" s="87">
        <v>1356.5870010736105</v>
      </c>
      <c r="N13" s="87">
        <v>2691.3027513737984</v>
      </c>
      <c r="O13" s="87">
        <v>6898.6406444733684</v>
      </c>
      <c r="P13" s="87">
        <v>0</v>
      </c>
      <c r="Q13" s="87">
        <v>0</v>
      </c>
    </row>
    <row r="14" spans="1:17" ht="12" customHeight="1" x14ac:dyDescent="0.25">
      <c r="A14" s="51" t="s">
        <v>104</v>
      </c>
      <c r="B14" s="94"/>
      <c r="C14" s="94">
        <v>10878.235323128587</v>
      </c>
      <c r="D14" s="94">
        <v>2839.1134361480831</v>
      </c>
      <c r="E14" s="94">
        <v>13287.44511535339</v>
      </c>
      <c r="F14" s="94">
        <v>3173.8337573191425</v>
      </c>
      <c r="G14" s="94">
        <v>5926.6133032336038</v>
      </c>
      <c r="H14" s="94">
        <v>1474.2994743343161</v>
      </c>
      <c r="I14" s="94">
        <v>0</v>
      </c>
      <c r="J14" s="94">
        <v>0</v>
      </c>
      <c r="K14" s="94">
        <v>2287.5727979546677</v>
      </c>
      <c r="L14" s="94">
        <v>0</v>
      </c>
      <c r="M14" s="94">
        <v>0</v>
      </c>
      <c r="N14" s="94">
        <v>0</v>
      </c>
      <c r="O14" s="94">
        <v>3467.1872168884038</v>
      </c>
      <c r="P14" s="94">
        <v>0</v>
      </c>
      <c r="Q14" s="94">
        <v>7972.5823643597387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25367.366116599678</v>
      </c>
      <c r="D15" s="96">
        <f t="shared" ref="D15:Q15" si="4">SUM(D5:D12)</f>
        <v>27322.496922980306</v>
      </c>
      <c r="E15" s="96">
        <f t="shared" si="4"/>
        <v>15807.370732897072</v>
      </c>
      <c r="F15" s="96">
        <f t="shared" si="4"/>
        <v>18774.492476723219</v>
      </c>
      <c r="G15" s="96">
        <f t="shared" si="4"/>
        <v>19176.66950897139</v>
      </c>
      <c r="H15" s="96">
        <f t="shared" si="4"/>
        <v>36579.164294981441</v>
      </c>
      <c r="I15" s="96">
        <f t="shared" si="4"/>
        <v>49893.809806530255</v>
      </c>
      <c r="J15" s="96">
        <f t="shared" si="4"/>
        <v>43004.511786119925</v>
      </c>
      <c r="K15" s="96">
        <f t="shared" si="4"/>
        <v>24241.59143199362</v>
      </c>
      <c r="L15" s="96">
        <f t="shared" si="4"/>
        <v>33624.384714594511</v>
      </c>
      <c r="M15" s="96">
        <f t="shared" si="4"/>
        <v>43102.228026732417</v>
      </c>
      <c r="N15" s="96">
        <f t="shared" si="4"/>
        <v>32526.766676878196</v>
      </c>
      <c r="O15" s="96">
        <f t="shared" si="4"/>
        <v>19865.556910582676</v>
      </c>
      <c r="P15" s="96">
        <f t="shared" si="4"/>
        <v>27832.289754030695</v>
      </c>
      <c r="Q15" s="96">
        <f t="shared" si="4"/>
        <v>30283.282131117907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18717.452510569427</v>
      </c>
      <c r="D16" s="89">
        <f t="shared" ref="D16:Q16" si="6">SUM(D17:D18)</f>
        <v>20463.969045999791</v>
      </c>
      <c r="E16" s="89">
        <f t="shared" si="6"/>
        <v>17319.911506746008</v>
      </c>
      <c r="F16" s="89">
        <f t="shared" si="6"/>
        <v>20701.684159797744</v>
      </c>
      <c r="G16" s="89">
        <f t="shared" si="6"/>
        <v>26755.896065204561</v>
      </c>
      <c r="H16" s="89">
        <f t="shared" si="6"/>
        <v>32765.437482926169</v>
      </c>
      <c r="I16" s="89">
        <f t="shared" si="6"/>
        <v>43622.40564812746</v>
      </c>
      <c r="J16" s="89">
        <f t="shared" si="6"/>
        <v>29266.864557422741</v>
      </c>
      <c r="K16" s="89">
        <f t="shared" si="6"/>
        <v>28234.61635267398</v>
      </c>
      <c r="L16" s="89">
        <f t="shared" si="6"/>
        <v>23591.961642506831</v>
      </c>
      <c r="M16" s="89">
        <f t="shared" si="6"/>
        <v>14018.210916265623</v>
      </c>
      <c r="N16" s="89">
        <f t="shared" si="6"/>
        <v>4823.1192578154059</v>
      </c>
      <c r="O16" s="89">
        <f t="shared" si="6"/>
        <v>3955.1563746917072</v>
      </c>
      <c r="P16" s="89">
        <f t="shared" si="6"/>
        <v>15851.172306181164</v>
      </c>
      <c r="Q16" s="89">
        <f t="shared" si="6"/>
        <v>18453.104509522029</v>
      </c>
    </row>
    <row r="17" spans="1:17" ht="12.95" customHeight="1" x14ac:dyDescent="0.25">
      <c r="A17" s="88" t="s">
        <v>101</v>
      </c>
      <c r="B17" s="87"/>
      <c r="C17" s="87">
        <v>18.45251056943286</v>
      </c>
      <c r="D17" s="87">
        <v>206.96904599978882</v>
      </c>
      <c r="E17" s="87">
        <v>259.91150674600931</v>
      </c>
      <c r="F17" s="87">
        <v>310.68415979774727</v>
      </c>
      <c r="G17" s="87">
        <v>158.60049776143128</v>
      </c>
      <c r="H17" s="87">
        <v>935.43748292615157</v>
      </c>
      <c r="I17" s="87">
        <v>397.40564812746209</v>
      </c>
      <c r="J17" s="87">
        <v>740.86455742271221</v>
      </c>
      <c r="K17" s="87">
        <v>218.49744400835212</v>
      </c>
      <c r="L17" s="87">
        <v>595.9616425067918</v>
      </c>
      <c r="M17" s="87">
        <v>446.21091626561702</v>
      </c>
      <c r="N17" s="87">
        <v>852.1192578154596</v>
      </c>
      <c r="O17" s="87">
        <v>1442.1563746916738</v>
      </c>
      <c r="P17" s="87">
        <v>2374.1723061811813</v>
      </c>
      <c r="Q17" s="87">
        <v>4036.1045095220043</v>
      </c>
    </row>
    <row r="18" spans="1:17" ht="12" customHeight="1" x14ac:dyDescent="0.25">
      <c r="A18" s="88" t="s">
        <v>100</v>
      </c>
      <c r="B18" s="87"/>
      <c r="C18" s="87">
        <v>18698.999999999993</v>
      </c>
      <c r="D18" s="87">
        <v>20257.000000000004</v>
      </c>
      <c r="E18" s="87">
        <v>17060</v>
      </c>
      <c r="F18" s="87">
        <v>20390.999999999996</v>
      </c>
      <c r="G18" s="87">
        <v>26597.295567443129</v>
      </c>
      <c r="H18" s="87">
        <v>31830.000000000018</v>
      </c>
      <c r="I18" s="87">
        <v>43225</v>
      </c>
      <c r="J18" s="87">
        <v>28526.000000000029</v>
      </c>
      <c r="K18" s="87">
        <v>28016.118908665627</v>
      </c>
      <c r="L18" s="87">
        <v>22996.00000000004</v>
      </c>
      <c r="M18" s="87">
        <v>13572.000000000007</v>
      </c>
      <c r="N18" s="87">
        <v>3970.9999999999459</v>
      </c>
      <c r="O18" s="87">
        <v>2513.0000000000337</v>
      </c>
      <c r="P18" s="87">
        <v>13476.999999999984</v>
      </c>
      <c r="Q18" s="87">
        <v>14417.000000000025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37043.03289575543</v>
      </c>
      <c r="D19" s="89">
        <f t="shared" ref="D19:Q19" si="8">SUM(D20:D26)</f>
        <v>30841.79517740725</v>
      </c>
      <c r="E19" s="89">
        <f t="shared" si="8"/>
        <v>30698.231755916757</v>
      </c>
      <c r="F19" s="89">
        <f t="shared" si="8"/>
        <v>23145.204025655621</v>
      </c>
      <c r="G19" s="89">
        <f t="shared" si="8"/>
        <v>26755.89606520455</v>
      </c>
      <c r="H19" s="89">
        <f t="shared" si="8"/>
        <v>39767.959093101948</v>
      </c>
      <c r="I19" s="89">
        <f t="shared" si="8"/>
        <v>51388.755228609727</v>
      </c>
      <c r="J19" s="89">
        <f t="shared" si="8"/>
        <v>45277.673408189672</v>
      </c>
      <c r="K19" s="89">
        <f t="shared" si="8"/>
        <v>28234.616352673969</v>
      </c>
      <c r="L19" s="89">
        <f t="shared" si="8"/>
        <v>35715.516474855751</v>
      </c>
      <c r="M19" s="89">
        <f t="shared" si="8"/>
        <v>44458.81502780602</v>
      </c>
      <c r="N19" s="89">
        <f t="shared" si="8"/>
        <v>35218.069428251998</v>
      </c>
      <c r="O19" s="89">
        <f t="shared" si="8"/>
        <v>30231.384771944446</v>
      </c>
      <c r="P19" s="89">
        <f t="shared" si="8"/>
        <v>27832.289754030691</v>
      </c>
      <c r="Q19" s="89">
        <f t="shared" si="8"/>
        <v>38255.864495477654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213.77404909389276</v>
      </c>
      <c r="D22" s="87">
        <v>640.4209824830275</v>
      </c>
      <c r="E22" s="87">
        <v>0</v>
      </c>
      <c r="F22" s="87">
        <v>547.55567603122267</v>
      </c>
      <c r="G22" s="87">
        <v>0</v>
      </c>
      <c r="H22" s="87">
        <v>1000.2545186084741</v>
      </c>
      <c r="I22" s="87">
        <v>2625.0751331775605</v>
      </c>
      <c r="J22" s="87">
        <v>1653.6420582334604</v>
      </c>
      <c r="K22" s="87">
        <v>2051.3890917316239</v>
      </c>
      <c r="L22" s="87">
        <v>2396.0855334871612</v>
      </c>
      <c r="M22" s="87">
        <v>1760.6373107151908</v>
      </c>
      <c r="N22" s="87">
        <v>1178.4719879714014</v>
      </c>
      <c r="O22" s="87">
        <v>1445.7795435617086</v>
      </c>
      <c r="P22" s="87">
        <v>1298.9086402653647</v>
      </c>
      <c r="Q22" s="87">
        <v>1495.4123027566004</v>
      </c>
    </row>
    <row r="23" spans="1:17" ht="12" customHeight="1" x14ac:dyDescent="0.25">
      <c r="A23" s="88" t="s">
        <v>98</v>
      </c>
      <c r="B23" s="87"/>
      <c r="C23" s="87">
        <v>21994.285701432764</v>
      </c>
      <c r="D23" s="87">
        <v>14391.286167744465</v>
      </c>
      <c r="E23" s="87">
        <v>19553.080087540391</v>
      </c>
      <c r="F23" s="87">
        <v>13424.118601675862</v>
      </c>
      <c r="G23" s="87">
        <v>9934.5832877298471</v>
      </c>
      <c r="H23" s="87">
        <v>20362.853878827962</v>
      </c>
      <c r="I23" s="87">
        <v>20409.68391662322</v>
      </c>
      <c r="J23" s="87">
        <v>19566.50411133717</v>
      </c>
      <c r="K23" s="87">
        <v>17879.522566376945</v>
      </c>
      <c r="L23" s="87">
        <v>18661.237683426578</v>
      </c>
      <c r="M23" s="87">
        <v>21532.525435246833</v>
      </c>
      <c r="N23" s="87">
        <v>13665.099877417697</v>
      </c>
      <c r="O23" s="87">
        <v>16027.028725557246</v>
      </c>
      <c r="P23" s="87">
        <v>14676.381083372544</v>
      </c>
      <c r="Q23" s="87">
        <v>18465.019419496555</v>
      </c>
    </row>
    <row r="24" spans="1:17" ht="12" customHeight="1" x14ac:dyDescent="0.25">
      <c r="A24" s="88" t="s">
        <v>34</v>
      </c>
      <c r="B24" s="87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/>
      <c r="C25" s="87">
        <v>1775.9744542922183</v>
      </c>
      <c r="D25" s="87">
        <v>1878.6270185376486</v>
      </c>
      <c r="E25" s="87">
        <v>1336.6193785852963</v>
      </c>
      <c r="F25" s="87">
        <v>1596.1396259070375</v>
      </c>
      <c r="G25" s="87">
        <v>0</v>
      </c>
      <c r="H25" s="87">
        <v>4101.6327829273605</v>
      </c>
      <c r="I25" s="87">
        <v>3354.2829336165109</v>
      </c>
      <c r="J25" s="87">
        <v>2846.8863812507484</v>
      </c>
      <c r="K25" s="87">
        <v>2976.7574732257272</v>
      </c>
      <c r="L25" s="87">
        <v>2490.2075041621947</v>
      </c>
      <c r="M25" s="87">
        <v>1113.9864035684996</v>
      </c>
      <c r="N25" s="87">
        <v>0</v>
      </c>
      <c r="O25" s="87">
        <v>311.34129166024798</v>
      </c>
      <c r="P25" s="87">
        <v>4326.1836098063841</v>
      </c>
      <c r="Q25" s="87">
        <v>2416.9036246351156</v>
      </c>
    </row>
    <row r="26" spans="1:17" ht="12" customHeight="1" x14ac:dyDescent="0.25">
      <c r="A26" s="88" t="s">
        <v>30</v>
      </c>
      <c r="B26" s="94"/>
      <c r="C26" s="94">
        <v>13058.998690936551</v>
      </c>
      <c r="D26" s="94">
        <v>13931.461008642107</v>
      </c>
      <c r="E26" s="94">
        <v>9808.5322897910719</v>
      </c>
      <c r="F26" s="94">
        <v>7577.3901220415</v>
      </c>
      <c r="G26" s="94">
        <v>16821.312777474704</v>
      </c>
      <c r="H26" s="94">
        <v>14303.217912738153</v>
      </c>
      <c r="I26" s="94">
        <v>24999.713245192434</v>
      </c>
      <c r="J26" s="94">
        <v>21210.640857368293</v>
      </c>
      <c r="K26" s="94">
        <v>5326.9472213396712</v>
      </c>
      <c r="L26" s="94">
        <v>12167.985753779818</v>
      </c>
      <c r="M26" s="94">
        <v>20051.665878275493</v>
      </c>
      <c r="N26" s="94">
        <v>20374.497562862904</v>
      </c>
      <c r="O26" s="94">
        <v>12447.235211165245</v>
      </c>
      <c r="P26" s="94">
        <v>7530.8164205863977</v>
      </c>
      <c r="Q26" s="94">
        <v>15878.529148589379</v>
      </c>
    </row>
    <row r="27" spans="1:17" ht="12" customHeight="1" x14ac:dyDescent="0.25">
      <c r="A27" s="93" t="s">
        <v>33</v>
      </c>
      <c r="B27" s="119"/>
      <c r="C27" s="119">
        <v>951.87309426855813</v>
      </c>
      <c r="D27" s="119">
        <v>1058.1585843171879</v>
      </c>
      <c r="E27" s="119">
        <v>939.62475908330657</v>
      </c>
      <c r="F27" s="119">
        <v>734.50638515031642</v>
      </c>
      <c r="G27" s="119">
        <v>624.3856609544016</v>
      </c>
      <c r="H27" s="119">
        <v>822.10870331924161</v>
      </c>
      <c r="I27" s="119">
        <v>1283.143925828417</v>
      </c>
      <c r="J27" s="119">
        <v>1048.2596362485169</v>
      </c>
      <c r="K27" s="119">
        <v>1366.1386228598249</v>
      </c>
      <c r="L27" s="119">
        <v>1315.8952713691501</v>
      </c>
      <c r="M27" s="119">
        <v>1335.5469683405358</v>
      </c>
      <c r="N27" s="119">
        <v>807.72541774808155</v>
      </c>
      <c r="O27" s="119">
        <v>877.33744521270853</v>
      </c>
      <c r="P27" s="119">
        <v>827.53354485685861</v>
      </c>
      <c r="Q27" s="119">
        <v>233.20069981613142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37043.032895755416</v>
      </c>
      <c r="D29" s="89">
        <f t="shared" ref="D29:Q29" si="10">SUM(D30:D33)</f>
        <v>30841.79517740725</v>
      </c>
      <c r="E29" s="89">
        <f t="shared" si="10"/>
        <v>30698.231755916764</v>
      </c>
      <c r="F29" s="89">
        <f t="shared" si="10"/>
        <v>23145.204025655617</v>
      </c>
      <c r="G29" s="89">
        <f t="shared" si="10"/>
        <v>26755.896065204553</v>
      </c>
      <c r="H29" s="89">
        <f t="shared" si="10"/>
        <v>39767.959093101963</v>
      </c>
      <c r="I29" s="89">
        <f t="shared" si="10"/>
        <v>51388.755228609734</v>
      </c>
      <c r="J29" s="89">
        <f t="shared" si="10"/>
        <v>45277.673408189643</v>
      </c>
      <c r="K29" s="89">
        <f t="shared" si="10"/>
        <v>28234.616352673962</v>
      </c>
      <c r="L29" s="89">
        <f t="shared" si="10"/>
        <v>35715.516474855744</v>
      </c>
      <c r="M29" s="89">
        <f t="shared" si="10"/>
        <v>44458.815027806013</v>
      </c>
      <c r="N29" s="89">
        <f t="shared" si="10"/>
        <v>35218.069428251983</v>
      </c>
      <c r="O29" s="89">
        <f t="shared" si="10"/>
        <v>30231.384771944438</v>
      </c>
      <c r="P29" s="89">
        <f t="shared" si="10"/>
        <v>27832.289754030688</v>
      </c>
      <c r="Q29" s="89">
        <f t="shared" si="10"/>
        <v>38255.864495477632</v>
      </c>
    </row>
    <row r="30" spans="1:17" s="28" customFormat="1" ht="12" customHeight="1" x14ac:dyDescent="0.25">
      <c r="A30" s="88" t="s">
        <v>66</v>
      </c>
      <c r="B30" s="87"/>
      <c r="C30" s="87">
        <v>3828.5428927380317</v>
      </c>
      <c r="D30" s="87">
        <v>3355.1795138121261</v>
      </c>
      <c r="E30" s="87">
        <v>142.49768030452617</v>
      </c>
      <c r="F30" s="87">
        <v>2824.8755333866584</v>
      </c>
      <c r="G30" s="87">
        <v>928.9309876374291</v>
      </c>
      <c r="H30" s="87">
        <v>7182.8821077673447</v>
      </c>
      <c r="I30" s="87">
        <v>0</v>
      </c>
      <c r="J30" s="87">
        <v>0</v>
      </c>
      <c r="K30" s="87">
        <v>7806.6363125828939</v>
      </c>
      <c r="L30" s="87">
        <v>5291.3924182500477</v>
      </c>
      <c r="M30" s="87">
        <v>0</v>
      </c>
      <c r="N30" s="87">
        <v>6151.6951498802446</v>
      </c>
      <c r="O30" s="87">
        <v>0</v>
      </c>
      <c r="P30" s="87">
        <v>0</v>
      </c>
      <c r="Q30" s="87">
        <v>9832.0702197515366</v>
      </c>
    </row>
    <row r="31" spans="1:17" ht="12" customHeight="1" x14ac:dyDescent="0.25">
      <c r="A31" s="88" t="s">
        <v>98</v>
      </c>
      <c r="B31" s="87"/>
      <c r="C31" s="87">
        <v>19442.198428838292</v>
      </c>
      <c r="D31" s="87">
        <v>13889.214769017392</v>
      </c>
      <c r="E31" s="87">
        <v>30555.734075612239</v>
      </c>
      <c r="F31" s="87">
        <v>6336.155557120177</v>
      </c>
      <c r="G31" s="87">
        <v>17574.493494024144</v>
      </c>
      <c r="H31" s="87">
        <v>11922.988886371584</v>
      </c>
      <c r="I31" s="87">
        <v>12055.691687859813</v>
      </c>
      <c r="J31" s="87">
        <v>28834.828883575898</v>
      </c>
      <c r="K31" s="87">
        <v>9163.1503723098303</v>
      </c>
      <c r="L31" s="87">
        <v>9425.0638994174533</v>
      </c>
      <c r="M31" s="87">
        <v>4328.5633053191295</v>
      </c>
      <c r="N31" s="87">
        <v>24179.339852581081</v>
      </c>
      <c r="O31" s="87">
        <v>28684.38325578759</v>
      </c>
      <c r="P31" s="87">
        <v>3037.3483417604248</v>
      </c>
      <c r="Q31" s="87">
        <v>28423.794275726097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13772.291574179093</v>
      </c>
      <c r="D33" s="86">
        <v>13597.400894577731</v>
      </c>
      <c r="E33" s="86">
        <v>0</v>
      </c>
      <c r="F33" s="86">
        <v>13984.172935148781</v>
      </c>
      <c r="G33" s="86">
        <v>8252.4715835429815</v>
      </c>
      <c r="H33" s="86">
        <v>20662.088098963035</v>
      </c>
      <c r="I33" s="86">
        <v>39333.063540749921</v>
      </c>
      <c r="J33" s="86">
        <v>16442.844524613749</v>
      </c>
      <c r="K33" s="86">
        <v>11264.829667781241</v>
      </c>
      <c r="L33" s="86">
        <v>20999.06015718824</v>
      </c>
      <c r="M33" s="86">
        <v>40130.251722486886</v>
      </c>
      <c r="N33" s="86">
        <v>4887.0344257906609</v>
      </c>
      <c r="O33" s="86">
        <v>1547.0015161568499</v>
      </c>
      <c r="P33" s="86">
        <v>24794.941412270262</v>
      </c>
      <c r="Q33" s="86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187.26890703671668</v>
      </c>
      <c r="D3" s="106">
        <f t="shared" si="0"/>
        <v>150.51408941367654</v>
      </c>
      <c r="E3" s="106">
        <f t="shared" si="0"/>
        <v>159.20305072324769</v>
      </c>
      <c r="F3" s="106">
        <f t="shared" si="0"/>
        <v>131.42826466184499</v>
      </c>
      <c r="G3" s="106">
        <f t="shared" si="0"/>
        <v>143.08192568543652</v>
      </c>
      <c r="H3" s="106">
        <f t="shared" si="0"/>
        <v>205.25168409496598</v>
      </c>
      <c r="I3" s="106">
        <f t="shared" si="0"/>
        <v>244.84884713933351</v>
      </c>
      <c r="J3" s="106">
        <f t="shared" si="0"/>
        <v>219.93248518348986</v>
      </c>
      <c r="K3" s="106">
        <f t="shared" si="0"/>
        <v>144.86340308147095</v>
      </c>
      <c r="L3" s="106">
        <f t="shared" si="0"/>
        <v>194.41213250972066</v>
      </c>
      <c r="M3" s="106">
        <f t="shared" si="0"/>
        <v>191.63901669246309</v>
      </c>
      <c r="N3" s="106">
        <f t="shared" si="0"/>
        <v>158.24367342519153</v>
      </c>
      <c r="O3" s="106">
        <f t="shared" si="0"/>
        <v>126.96000341274008</v>
      </c>
      <c r="P3" s="106">
        <f t="shared" si="0"/>
        <v>112.97656668629364</v>
      </c>
      <c r="Q3" s="106">
        <f t="shared" si="0"/>
        <v>161.2592711503307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114.72676826143012</v>
      </c>
      <c r="D4" s="101">
        <f t="shared" si="1"/>
        <v>89.256352160882713</v>
      </c>
      <c r="E4" s="101">
        <f t="shared" si="1"/>
        <v>97.617885328862002</v>
      </c>
      <c r="F4" s="101">
        <f t="shared" si="1"/>
        <v>84.106469817938972</v>
      </c>
      <c r="G4" s="101">
        <f t="shared" si="1"/>
        <v>86.846823190563882</v>
      </c>
      <c r="H4" s="101">
        <f t="shared" si="1"/>
        <v>128.10741721075397</v>
      </c>
      <c r="I4" s="101">
        <f t="shared" si="1"/>
        <v>150.16454637973789</v>
      </c>
      <c r="J4" s="101">
        <f t="shared" si="1"/>
        <v>138.5735553766778</v>
      </c>
      <c r="K4" s="101">
        <f t="shared" si="1"/>
        <v>87.665459859670946</v>
      </c>
      <c r="L4" s="101">
        <f t="shared" si="1"/>
        <v>131.60224229603912</v>
      </c>
      <c r="M4" s="101">
        <f t="shared" si="1"/>
        <v>125.63281076716511</v>
      </c>
      <c r="N4" s="101">
        <f t="shared" si="1"/>
        <v>102.91007222941866</v>
      </c>
      <c r="O4" s="101">
        <f t="shared" si="1"/>
        <v>79.462681257662695</v>
      </c>
      <c r="P4" s="101">
        <f t="shared" si="1"/>
        <v>69.346973781985909</v>
      </c>
      <c r="Q4" s="101">
        <f t="shared" si="1"/>
        <v>95.539278333102601</v>
      </c>
    </row>
    <row r="5" spans="1:17" ht="12" customHeight="1" x14ac:dyDescent="0.25">
      <c r="A5" s="88" t="s">
        <v>38</v>
      </c>
      <c r="B5" s="100"/>
      <c r="C5" s="100">
        <v>9.36881152344478E-3</v>
      </c>
      <c r="D5" s="100">
        <v>1.5732509587588841E-2</v>
      </c>
      <c r="E5" s="100">
        <v>9.5624453092479023E-2</v>
      </c>
      <c r="F5" s="100">
        <v>0</v>
      </c>
      <c r="G5" s="100">
        <v>0.10115724906123721</v>
      </c>
      <c r="H5" s="100">
        <v>1.4102821306741061E-2</v>
      </c>
      <c r="I5" s="100">
        <v>0.87625339285975412</v>
      </c>
      <c r="J5" s="100">
        <v>0.43197886203662811</v>
      </c>
      <c r="K5" s="100">
        <v>6.224100800374513E-2</v>
      </c>
      <c r="L5" s="100">
        <v>0</v>
      </c>
      <c r="M5" s="100">
        <v>0.44868877951783159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5.5282052317209702</v>
      </c>
      <c r="E7" s="100">
        <v>1.5114351196600888</v>
      </c>
      <c r="F7" s="100">
        <v>0</v>
      </c>
      <c r="G7" s="100">
        <v>8.5752043023330522</v>
      </c>
      <c r="H7" s="100">
        <v>4.6620067516962118</v>
      </c>
      <c r="I7" s="100">
        <v>27.083356757301281</v>
      </c>
      <c r="J7" s="100">
        <v>0</v>
      </c>
      <c r="K7" s="100">
        <v>0</v>
      </c>
      <c r="L7" s="100">
        <v>9.7056583186836605</v>
      </c>
      <c r="M7" s="100">
        <v>5.0491839118749642</v>
      </c>
      <c r="N7" s="100">
        <v>0</v>
      </c>
      <c r="O7" s="100">
        <v>7.7827193221100144</v>
      </c>
      <c r="P7" s="100">
        <v>10.905376368639999</v>
      </c>
      <c r="Q7" s="100">
        <v>3.3000526771127894</v>
      </c>
    </row>
    <row r="8" spans="1:17" ht="12" customHeight="1" x14ac:dyDescent="0.25">
      <c r="A8" s="88" t="s">
        <v>101</v>
      </c>
      <c r="B8" s="100"/>
      <c r="C8" s="100">
        <v>0.10414262008316828</v>
      </c>
      <c r="D8" s="100">
        <v>8.4321077455283278E-2</v>
      </c>
      <c r="E8" s="100">
        <v>6.8040680466347717E-2</v>
      </c>
      <c r="F8" s="100">
        <v>8.3328618533967225E-2</v>
      </c>
      <c r="G8" s="100">
        <v>5.9504534635357445E-2</v>
      </c>
      <c r="H8" s="100">
        <v>9.2898110812256088E-2</v>
      </c>
      <c r="I8" s="100">
        <v>0.1070998619045215</v>
      </c>
      <c r="J8" s="100">
        <v>8.6419397372632017E-2</v>
      </c>
      <c r="K8" s="100">
        <v>8.6554338830726787E-2</v>
      </c>
      <c r="L8" s="100">
        <v>0.1428801514039498</v>
      </c>
      <c r="M8" s="100">
        <v>0.15093088423235651</v>
      </c>
      <c r="N8" s="100">
        <v>7.4174861294138569E-2</v>
      </c>
      <c r="O8" s="100">
        <v>0.14506539287180628</v>
      </c>
      <c r="P8" s="100">
        <v>0.14634508644416167</v>
      </c>
      <c r="Q8" s="100">
        <v>0.15599040348668611</v>
      </c>
    </row>
    <row r="9" spans="1:17" ht="12" customHeight="1" x14ac:dyDescent="0.25">
      <c r="A9" s="88" t="s">
        <v>106</v>
      </c>
      <c r="B9" s="100"/>
      <c r="C9" s="100">
        <v>68.737022375609328</v>
      </c>
      <c r="D9" s="100">
        <v>14.894223285534641</v>
      </c>
      <c r="E9" s="100">
        <v>48.742656031150254</v>
      </c>
      <c r="F9" s="100">
        <v>67.547283716326547</v>
      </c>
      <c r="G9" s="100">
        <v>52.336741261348841</v>
      </c>
      <c r="H9" s="100">
        <v>82.071859142637223</v>
      </c>
      <c r="I9" s="100">
        <v>64.019045098523407</v>
      </c>
      <c r="J9" s="100">
        <v>120.97531731023446</v>
      </c>
      <c r="K9" s="100">
        <v>66.583958056164207</v>
      </c>
      <c r="L9" s="100">
        <v>116.13327961627317</v>
      </c>
      <c r="M9" s="100">
        <v>107.49481523176259</v>
      </c>
      <c r="N9" s="100">
        <v>98.183348374482449</v>
      </c>
      <c r="O9" s="100">
        <v>54.762013091743484</v>
      </c>
      <c r="P9" s="100">
        <v>36.606991456347494</v>
      </c>
      <c r="Q9" s="100">
        <v>70.672890084901724</v>
      </c>
    </row>
    <row r="10" spans="1:17" ht="12" customHeight="1" x14ac:dyDescent="0.25">
      <c r="A10" s="88" t="s">
        <v>34</v>
      </c>
      <c r="B10" s="100"/>
      <c r="C10" s="100">
        <v>6.8496417479749612</v>
      </c>
      <c r="D10" s="100">
        <v>2.4254426843302022</v>
      </c>
      <c r="E10" s="100">
        <v>0.66643700289316143</v>
      </c>
      <c r="F10" s="100">
        <v>1.2998120874869832</v>
      </c>
      <c r="G10" s="100">
        <v>2.7338643026676226</v>
      </c>
      <c r="H10" s="100">
        <v>8.9829625046567347</v>
      </c>
      <c r="I10" s="100">
        <v>11.857467052786523</v>
      </c>
      <c r="J10" s="100">
        <v>9.1343360751481111</v>
      </c>
      <c r="K10" s="100">
        <v>0</v>
      </c>
      <c r="L10" s="100">
        <v>0.43244632175914327</v>
      </c>
      <c r="M10" s="100">
        <v>6.9155432044836571</v>
      </c>
      <c r="N10" s="100">
        <v>0.51435807448955728</v>
      </c>
      <c r="O10" s="100">
        <v>0</v>
      </c>
      <c r="P10" s="100">
        <v>10.215754309817338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3.4476256450676677</v>
      </c>
      <c r="D12" s="100">
        <v>56.149952073354257</v>
      </c>
      <c r="E12" s="100">
        <v>0</v>
      </c>
      <c r="F12" s="100">
        <v>0</v>
      </c>
      <c r="G12" s="100">
        <v>0</v>
      </c>
      <c r="H12" s="100">
        <v>22.89062828085347</v>
      </c>
      <c r="I12" s="100">
        <v>42.108412866823919</v>
      </c>
      <c r="J12" s="100">
        <v>1.9789715191627999</v>
      </c>
      <c r="K12" s="100">
        <v>9.534904493393487</v>
      </c>
      <c r="L12" s="100">
        <v>0</v>
      </c>
      <c r="M12" s="100">
        <v>2.4378995210754311</v>
      </c>
      <c r="N12" s="100">
        <v>0</v>
      </c>
      <c r="O12" s="100">
        <v>0</v>
      </c>
      <c r="P12" s="100">
        <v>10.615938665800316</v>
      </c>
      <c r="Q12" s="100">
        <v>1.857718258273853</v>
      </c>
    </row>
    <row r="13" spans="1:17" ht="12" customHeight="1" x14ac:dyDescent="0.25">
      <c r="A13" s="88" t="s">
        <v>105</v>
      </c>
      <c r="B13" s="100"/>
      <c r="C13" s="100">
        <v>1.4573185176186907</v>
      </c>
      <c r="D13" s="100">
        <v>1.2217219136041075</v>
      </c>
      <c r="E13" s="100">
        <v>3.1311134667239409</v>
      </c>
      <c r="F13" s="100">
        <v>2.6605489572259797</v>
      </c>
      <c r="G13" s="100">
        <v>3.2351960801226145</v>
      </c>
      <c r="H13" s="100">
        <v>3.334943546680698</v>
      </c>
      <c r="I13" s="100">
        <v>2.550309466880643</v>
      </c>
      <c r="J13" s="100">
        <v>4.0840540441163551</v>
      </c>
      <c r="K13" s="100">
        <v>3.2452138692825332</v>
      </c>
      <c r="L13" s="100">
        <v>3.2601766534339234</v>
      </c>
      <c r="M13" s="100">
        <v>1.3363897003673886</v>
      </c>
      <c r="N13" s="100">
        <v>2.5762910834852937</v>
      </c>
      <c r="O13" s="100">
        <v>6.114232623559217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33.110756845707265</v>
      </c>
      <c r="D14" s="22">
        <v>8.4093051134899977</v>
      </c>
      <c r="E14" s="22">
        <v>42.688592330783699</v>
      </c>
      <c r="F14" s="22">
        <v>11.542213626078555</v>
      </c>
      <c r="G14" s="22">
        <v>18.919580579067137</v>
      </c>
      <c r="H14" s="22">
        <v>4.6472187433716385</v>
      </c>
      <c r="I14" s="22">
        <v>0</v>
      </c>
      <c r="J14" s="22">
        <v>0</v>
      </c>
      <c r="K14" s="22">
        <v>7.1001315073573092</v>
      </c>
      <c r="L14" s="22">
        <v>0</v>
      </c>
      <c r="M14" s="22">
        <v>0</v>
      </c>
      <c r="N14" s="22">
        <v>0</v>
      </c>
      <c r="O14" s="22">
        <v>9.6711196199359328</v>
      </c>
      <c r="P14" s="22">
        <v>0</v>
      </c>
      <c r="Q14" s="22">
        <v>18.33706080363137</v>
      </c>
    </row>
    <row r="15" spans="1:17" ht="12" customHeight="1" x14ac:dyDescent="0.25">
      <c r="A15" s="105" t="s">
        <v>108</v>
      </c>
      <c r="B15" s="104"/>
      <c r="C15" s="104">
        <v>1.0108916978456146</v>
      </c>
      <c r="D15" s="104">
        <v>0.52744827180566856</v>
      </c>
      <c r="E15" s="104">
        <v>0.71398624409204692</v>
      </c>
      <c r="F15" s="104">
        <v>0.97328281228693569</v>
      </c>
      <c r="G15" s="104">
        <v>0.88557488132802631</v>
      </c>
      <c r="H15" s="104">
        <v>1.4107973087389758</v>
      </c>
      <c r="I15" s="104">
        <v>1.5626018826578525</v>
      </c>
      <c r="J15" s="104">
        <v>1.8824781686067977</v>
      </c>
      <c r="K15" s="104">
        <v>1.0524565866389428</v>
      </c>
      <c r="L15" s="104">
        <v>1.9278012344852622</v>
      </c>
      <c r="M15" s="104">
        <v>1.7993595338508876</v>
      </c>
      <c r="N15" s="104">
        <v>1.5618998356672376</v>
      </c>
      <c r="O15" s="104">
        <v>0.98753120744223921</v>
      </c>
      <c r="P15" s="104">
        <v>0.85656789493660301</v>
      </c>
      <c r="Q15" s="104">
        <v>1.21556610569618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12.397077346644421</v>
      </c>
      <c r="D16" s="101">
        <f t="shared" si="2"/>
        <v>12.69881216050333</v>
      </c>
      <c r="E16" s="101">
        <f t="shared" si="2"/>
        <v>10.299343599582834</v>
      </c>
      <c r="F16" s="101">
        <f t="shared" si="2"/>
        <v>11.931454314739552</v>
      </c>
      <c r="G16" s="101">
        <f t="shared" si="2"/>
        <v>15.105753820768015</v>
      </c>
      <c r="H16" s="101">
        <f t="shared" si="2"/>
        <v>17.734274147366754</v>
      </c>
      <c r="I16" s="101">
        <f t="shared" si="2"/>
        <v>23.472629694998826</v>
      </c>
      <c r="J16" s="101">
        <f t="shared" si="2"/>
        <v>15.251576873227718</v>
      </c>
      <c r="K16" s="101">
        <f t="shared" si="2"/>
        <v>14.577555606442852</v>
      </c>
      <c r="L16" s="101">
        <f t="shared" si="2"/>
        <v>11.734661240099733</v>
      </c>
      <c r="M16" s="101">
        <f t="shared" si="2"/>
        <v>6.7725723121871839</v>
      </c>
      <c r="N16" s="101">
        <f t="shared" si="2"/>
        <v>2.0709564711370425</v>
      </c>
      <c r="O16" s="101">
        <f t="shared" si="2"/>
        <v>1.4565605485845947</v>
      </c>
      <c r="P16" s="101">
        <f t="shared" si="2"/>
        <v>6.4590249513751798</v>
      </c>
      <c r="Q16" s="101">
        <f t="shared" si="2"/>
        <v>6.7600609072776239</v>
      </c>
    </row>
    <row r="17" spans="1:17" ht="12.95" customHeight="1" x14ac:dyDescent="0.25">
      <c r="A17" s="88" t="s">
        <v>101</v>
      </c>
      <c r="B17" s="103"/>
      <c r="C17" s="103">
        <v>1.361942028031987E-3</v>
      </c>
      <c r="D17" s="103">
        <v>1.7687575986993047E-2</v>
      </c>
      <c r="E17" s="103">
        <v>2.4903291657310096E-2</v>
      </c>
      <c r="F17" s="103">
        <v>3.3926031203593936E-2</v>
      </c>
      <c r="G17" s="103">
        <v>1.9911766661568141E-2</v>
      </c>
      <c r="H17" s="103">
        <v>0.13338518513523917</v>
      </c>
      <c r="I17" s="103">
        <v>6.463867792302895E-2</v>
      </c>
      <c r="J17" s="103">
        <v>0.12946193464085795</v>
      </c>
      <c r="K17" s="103">
        <v>4.1475070533623377E-2</v>
      </c>
      <c r="L17" s="103">
        <v>0.11686188106973566</v>
      </c>
      <c r="M17" s="103">
        <v>8.769771902904859E-2</v>
      </c>
      <c r="N17" s="103">
        <v>0.16852851422971757</v>
      </c>
      <c r="O17" s="103">
        <v>0.29029417237413263</v>
      </c>
      <c r="P17" s="103">
        <v>0.4954329688424044</v>
      </c>
      <c r="Q17" s="103">
        <v>0.8355923958341066</v>
      </c>
    </row>
    <row r="18" spans="1:17" ht="12" customHeight="1" x14ac:dyDescent="0.25">
      <c r="A18" s="88" t="s">
        <v>100</v>
      </c>
      <c r="B18" s="103"/>
      <c r="C18" s="103">
        <v>12.395715404616389</v>
      </c>
      <c r="D18" s="103">
        <v>12.681124584516336</v>
      </c>
      <c r="E18" s="103">
        <v>10.274440307925524</v>
      </c>
      <c r="F18" s="103">
        <v>11.897528283535959</v>
      </c>
      <c r="G18" s="103">
        <v>15.085842054106447</v>
      </c>
      <c r="H18" s="103">
        <v>17.600888962231515</v>
      </c>
      <c r="I18" s="103">
        <v>23.407991017075798</v>
      </c>
      <c r="J18" s="103">
        <v>15.12211493858686</v>
      </c>
      <c r="K18" s="103">
        <v>14.536080535909228</v>
      </c>
      <c r="L18" s="103">
        <v>11.617799359029997</v>
      </c>
      <c r="M18" s="103">
        <v>6.6848745931581357</v>
      </c>
      <c r="N18" s="103">
        <v>1.902427956907325</v>
      </c>
      <c r="O18" s="103">
        <v>1.1662663762104621</v>
      </c>
      <c r="P18" s="103">
        <v>5.9635919825327752</v>
      </c>
      <c r="Q18" s="103">
        <v>5.9244685114435169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28.272398332875198</v>
      </c>
      <c r="D19" s="101">
        <f t="shared" si="3"/>
        <v>22.608932226353595</v>
      </c>
      <c r="E19" s="101">
        <f t="shared" si="3"/>
        <v>23.234199142932248</v>
      </c>
      <c r="F19" s="101">
        <f t="shared" si="3"/>
        <v>17.136552712285312</v>
      </c>
      <c r="G19" s="101">
        <f t="shared" si="3"/>
        <v>18.843185421205789</v>
      </c>
      <c r="H19" s="101">
        <f t="shared" si="3"/>
        <v>28.179214225941241</v>
      </c>
      <c r="I19" s="101">
        <f t="shared" si="3"/>
        <v>34.6187587411154</v>
      </c>
      <c r="J19" s="101">
        <f t="shared" si="3"/>
        <v>30.050810524061863</v>
      </c>
      <c r="K19" s="101">
        <f t="shared" si="3"/>
        <v>19.627614680267641</v>
      </c>
      <c r="L19" s="101">
        <f t="shared" si="3"/>
        <v>24.084208836481128</v>
      </c>
      <c r="M19" s="101">
        <f t="shared" si="3"/>
        <v>29.221370864330989</v>
      </c>
      <c r="N19" s="101">
        <f t="shared" si="3"/>
        <v>22.870451014722441</v>
      </c>
      <c r="O19" s="101">
        <f t="shared" si="3"/>
        <v>20.38050725192754</v>
      </c>
      <c r="P19" s="101">
        <f t="shared" si="3"/>
        <v>18.389701160318449</v>
      </c>
      <c r="Q19" s="101">
        <f t="shared" si="3"/>
        <v>25.464964322297611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0.1831745312101089</v>
      </c>
      <c r="D22" s="100">
        <v>0.54640312769180488</v>
      </c>
      <c r="E22" s="100">
        <v>0</v>
      </c>
      <c r="F22" s="100">
        <v>0.46233031583568318</v>
      </c>
      <c r="G22" s="100">
        <v>0</v>
      </c>
      <c r="H22" s="100">
        <v>0.82163728618973675</v>
      </c>
      <c r="I22" s="100">
        <v>2.0919450785441569</v>
      </c>
      <c r="J22" s="100">
        <v>1.2983081516381256</v>
      </c>
      <c r="K22" s="100">
        <v>1.6137074166537977</v>
      </c>
      <c r="L22" s="100">
        <v>1.8783030991062104</v>
      </c>
      <c r="M22" s="100">
        <v>1.3683159553751918</v>
      </c>
      <c r="N22" s="100">
        <v>0.92571039784292275</v>
      </c>
      <c r="O22" s="100">
        <v>1.1380277952244617</v>
      </c>
      <c r="P22" s="100">
        <v>1.0088311952241962</v>
      </c>
      <c r="Q22" s="100">
        <v>1.1827688561651548</v>
      </c>
    </row>
    <row r="23" spans="1:17" ht="12" customHeight="1" x14ac:dyDescent="0.25">
      <c r="A23" s="88" t="s">
        <v>98</v>
      </c>
      <c r="B23" s="100"/>
      <c r="C23" s="100">
        <v>18.039079447083537</v>
      </c>
      <c r="D23" s="100">
        <v>11.548446173993288</v>
      </c>
      <c r="E23" s="100">
        <v>15.776483753062307</v>
      </c>
      <c r="F23" s="100">
        <v>10.651918438649952</v>
      </c>
      <c r="G23" s="100">
        <v>7.8547262362769121</v>
      </c>
      <c r="H23" s="100">
        <v>15.713240699471937</v>
      </c>
      <c r="I23" s="100">
        <v>15.155184084064457</v>
      </c>
      <c r="J23" s="100">
        <v>14.274909217778214</v>
      </c>
      <c r="K23" s="100">
        <v>12.954070787431119</v>
      </c>
      <c r="L23" s="100">
        <v>13.423101839474018</v>
      </c>
      <c r="M23" s="100">
        <v>15.336426587205331</v>
      </c>
      <c r="N23" s="100">
        <v>9.8141966984406217</v>
      </c>
      <c r="O23" s="100">
        <v>11.489018939137631</v>
      </c>
      <c r="P23" s="100">
        <v>10.382617160654972</v>
      </c>
      <c r="Q23" s="100">
        <v>13.374972357353085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1.1412869998050761</v>
      </c>
      <c r="D25" s="100">
        <v>1.1834609680151302</v>
      </c>
      <c r="E25" s="100">
        <v>0.84258418997714468</v>
      </c>
      <c r="F25" s="100">
        <v>0.99325951481678054</v>
      </c>
      <c r="G25" s="100">
        <v>0</v>
      </c>
      <c r="H25" s="100">
        <v>2.4884626048188765</v>
      </c>
      <c r="I25" s="100">
        <v>1.9618340208755347</v>
      </c>
      <c r="J25" s="100">
        <v>1.6368441981031259</v>
      </c>
      <c r="K25" s="100">
        <v>1.7050910548793838</v>
      </c>
      <c r="L25" s="100">
        <v>1.4149979379746003</v>
      </c>
      <c r="M25" s="100">
        <v>0.62478619479831221</v>
      </c>
      <c r="N25" s="100">
        <v>0</v>
      </c>
      <c r="O25" s="100">
        <v>0.18038064900787984</v>
      </c>
      <c r="P25" s="100">
        <v>2.4593660297766986</v>
      </c>
      <c r="Q25" s="100">
        <v>1.4027290594979536</v>
      </c>
    </row>
    <row r="26" spans="1:17" ht="12" customHeight="1" x14ac:dyDescent="0.25">
      <c r="A26" s="88" t="s">
        <v>30</v>
      </c>
      <c r="B26" s="22"/>
      <c r="C26" s="22">
        <v>8.7078991057483943</v>
      </c>
      <c r="D26" s="22">
        <v>9.1134603959989064</v>
      </c>
      <c r="E26" s="22">
        <v>6.4225052117488834</v>
      </c>
      <c r="F26" s="22">
        <v>4.8808772089883838</v>
      </c>
      <c r="G26" s="22">
        <v>10.863400530343347</v>
      </c>
      <c r="H26" s="22">
        <v>8.9948120465218864</v>
      </c>
      <c r="I26" s="22">
        <v>15.166582542694591</v>
      </c>
      <c r="J26" s="22">
        <v>12.645211746932585</v>
      </c>
      <c r="K26" s="22">
        <v>3.0991198688648187</v>
      </c>
      <c r="L26" s="22">
        <v>7.1234373400030231</v>
      </c>
      <c r="M26" s="22">
        <v>11.648133565464521</v>
      </c>
      <c r="N26" s="22">
        <v>11.982964692510246</v>
      </c>
      <c r="O26" s="22">
        <v>7.4131913740986777</v>
      </c>
      <c r="P26" s="22">
        <v>4.3902233130294315</v>
      </c>
      <c r="Q26" s="22">
        <v>9.4621055175178359</v>
      </c>
    </row>
    <row r="27" spans="1:17" ht="12" customHeight="1" x14ac:dyDescent="0.25">
      <c r="A27" s="93" t="s">
        <v>33</v>
      </c>
      <c r="B27" s="121"/>
      <c r="C27" s="121">
        <v>0.20095824902808346</v>
      </c>
      <c r="D27" s="121">
        <v>0.21716156065446679</v>
      </c>
      <c r="E27" s="121">
        <v>0.19262598814391227</v>
      </c>
      <c r="F27" s="121">
        <v>0.1481672339945084</v>
      </c>
      <c r="G27" s="121">
        <v>0.12505865458552864</v>
      </c>
      <c r="H27" s="121">
        <v>0.16106158893880435</v>
      </c>
      <c r="I27" s="121">
        <v>0.2432130149366567</v>
      </c>
      <c r="J27" s="121">
        <v>0.19553720960980875</v>
      </c>
      <c r="K27" s="121">
        <v>0.25562555243852381</v>
      </c>
      <c r="L27" s="121">
        <v>0.24436861992327757</v>
      </c>
      <c r="M27" s="121">
        <v>0.24370856148763295</v>
      </c>
      <c r="N27" s="121">
        <v>0.14757922592865039</v>
      </c>
      <c r="O27" s="121">
        <v>0.15988849445889067</v>
      </c>
      <c r="P27" s="121">
        <v>0.14866346163315267</v>
      </c>
      <c r="Q27" s="121">
        <v>4.2388531763582295E-2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31.872663095766931</v>
      </c>
      <c r="D29" s="101">
        <f t="shared" si="4"/>
        <v>25.949992865936903</v>
      </c>
      <c r="E29" s="101">
        <f t="shared" si="4"/>
        <v>28.051622651870591</v>
      </c>
      <c r="F29" s="101">
        <f t="shared" si="4"/>
        <v>18.253787816881147</v>
      </c>
      <c r="G29" s="101">
        <f t="shared" si="4"/>
        <v>22.286163252898834</v>
      </c>
      <c r="H29" s="101">
        <f t="shared" si="4"/>
        <v>31.230778510904017</v>
      </c>
      <c r="I29" s="101">
        <f t="shared" si="4"/>
        <v>36.592912323481393</v>
      </c>
      <c r="J29" s="101">
        <f t="shared" si="4"/>
        <v>36.056542409522464</v>
      </c>
      <c r="K29" s="101">
        <f t="shared" si="4"/>
        <v>22.992772935089491</v>
      </c>
      <c r="L29" s="101">
        <f t="shared" si="4"/>
        <v>26.991020137100666</v>
      </c>
      <c r="M29" s="101">
        <f t="shared" si="4"/>
        <v>30.012262748779793</v>
      </c>
      <c r="N29" s="101">
        <f t="shared" si="4"/>
        <v>30.392193709913379</v>
      </c>
      <c r="O29" s="101">
        <f t="shared" si="4"/>
        <v>25.66025435456525</v>
      </c>
      <c r="P29" s="101">
        <f t="shared" si="4"/>
        <v>18.780866792614091</v>
      </c>
      <c r="Q29" s="101">
        <f t="shared" si="4"/>
        <v>33.494967587652866</v>
      </c>
    </row>
    <row r="30" spans="1:17" s="28" customFormat="1" ht="12" customHeight="1" x14ac:dyDescent="0.25">
      <c r="A30" s="88" t="s">
        <v>66</v>
      </c>
      <c r="B30" s="100"/>
      <c r="C30" s="100">
        <v>3.9140656419641666</v>
      </c>
      <c r="D30" s="100">
        <v>3.4301740178618911</v>
      </c>
      <c r="E30" s="100">
        <v>0.14158295038117066</v>
      </c>
      <c r="F30" s="100">
        <v>2.8311796849619459</v>
      </c>
      <c r="G30" s="100">
        <v>0.9109012589951252</v>
      </c>
      <c r="H30" s="100">
        <v>6.9934799148511475</v>
      </c>
      <c r="I30" s="100">
        <v>0</v>
      </c>
      <c r="J30" s="100">
        <v>0</v>
      </c>
      <c r="K30" s="100">
        <v>7.6295553369256366</v>
      </c>
      <c r="L30" s="100">
        <v>5.141318604360694</v>
      </c>
      <c r="M30" s="100">
        <v>0</v>
      </c>
      <c r="N30" s="100">
        <v>5.9744660677994288</v>
      </c>
      <c r="O30" s="100">
        <v>0</v>
      </c>
      <c r="P30" s="100">
        <v>0</v>
      </c>
      <c r="Q30" s="100">
        <v>9.1638534026681491</v>
      </c>
    </row>
    <row r="31" spans="1:17" ht="12" customHeight="1" x14ac:dyDescent="0.25">
      <c r="A31" s="88" t="s">
        <v>98</v>
      </c>
      <c r="B31" s="100"/>
      <c r="C31" s="100">
        <v>18.152767693654514</v>
      </c>
      <c r="D31" s="100">
        <v>12.913739072082731</v>
      </c>
      <c r="E31" s="100">
        <v>27.910039701489421</v>
      </c>
      <c r="F31" s="100">
        <v>5.8057551251248771</v>
      </c>
      <c r="G31" s="100">
        <v>15.829524319303648</v>
      </c>
      <c r="H31" s="100">
        <v>10.569201579234527</v>
      </c>
      <c r="I31" s="100">
        <v>10.618575246168671</v>
      </c>
      <c r="J31" s="100">
        <v>25.294136317462456</v>
      </c>
      <c r="K31" s="100">
        <v>8.0203536850111004</v>
      </c>
      <c r="L31" s="100">
        <v>8.2233676515252476</v>
      </c>
      <c r="M31" s="100">
        <v>3.7852811673287641</v>
      </c>
      <c r="N31" s="100">
        <v>21.216163847172265</v>
      </c>
      <c r="O31" s="100">
        <v>24.655068820753304</v>
      </c>
      <c r="P31" s="100">
        <v>2.6304018721220421</v>
      </c>
      <c r="Q31" s="100">
        <v>24.331114184984713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9.8058297601482476</v>
      </c>
      <c r="D33" s="18">
        <v>9.6060797759922814</v>
      </c>
      <c r="E33" s="18">
        <v>0</v>
      </c>
      <c r="F33" s="18">
        <v>9.6168530067943241</v>
      </c>
      <c r="G33" s="18">
        <v>5.5457376746000611</v>
      </c>
      <c r="H33" s="18">
        <v>13.668097016818345</v>
      </c>
      <c r="I33" s="18">
        <v>25.974337077312722</v>
      </c>
      <c r="J33" s="18">
        <v>10.762406092060004</v>
      </c>
      <c r="K33" s="18">
        <v>7.3428639131527564</v>
      </c>
      <c r="L33" s="18">
        <v>13.626333881214723</v>
      </c>
      <c r="M33" s="18">
        <v>26.226981581451028</v>
      </c>
      <c r="N33" s="18">
        <v>3.2015637949416846</v>
      </c>
      <c r="O33" s="18">
        <v>1.0051855338119455</v>
      </c>
      <c r="P33" s="18">
        <v>16.150464920492048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147.96031394252236</v>
      </c>
      <c r="D3" s="106">
        <f t="shared" si="0"/>
        <v>126.26713448289472</v>
      </c>
      <c r="E3" s="106">
        <f t="shared" si="0"/>
        <v>129.05555715129336</v>
      </c>
      <c r="F3" s="106">
        <f t="shared" si="0"/>
        <v>114.12174142786924</v>
      </c>
      <c r="G3" s="106">
        <f t="shared" si="0"/>
        <v>126.19726335580668</v>
      </c>
      <c r="H3" s="106">
        <f t="shared" si="0"/>
        <v>179.11779138124984</v>
      </c>
      <c r="I3" s="106">
        <f t="shared" si="0"/>
        <v>218.15929526067407</v>
      </c>
      <c r="J3" s="106">
        <f t="shared" si="0"/>
        <v>190.22754327500073</v>
      </c>
      <c r="K3" s="106">
        <f t="shared" si="0"/>
        <v>133.7684105985312</v>
      </c>
      <c r="L3" s="106">
        <f t="shared" si="0"/>
        <v>172.51025368499609</v>
      </c>
      <c r="M3" s="106">
        <f t="shared" si="0"/>
        <v>163.30783198504656</v>
      </c>
      <c r="N3" s="106">
        <f t="shared" si="0"/>
        <v>131.33280359188387</v>
      </c>
      <c r="O3" s="106">
        <f t="shared" si="0"/>
        <v>114.45978671251237</v>
      </c>
      <c r="P3" s="106">
        <f t="shared" si="0"/>
        <v>99.908837924331635</v>
      </c>
      <c r="Q3" s="106">
        <f t="shared" si="0"/>
        <v>139.22835558722252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91.001376359093499</v>
      </c>
      <c r="D4" s="101">
        <f t="shared" si="1"/>
        <v>73.956703643933281</v>
      </c>
      <c r="E4" s="101">
        <f t="shared" si="1"/>
        <v>80.203002263222018</v>
      </c>
      <c r="F4" s="101">
        <f t="shared" si="1"/>
        <v>69.20601201255225</v>
      </c>
      <c r="G4" s="101">
        <f t="shared" si="1"/>
        <v>70.840540727473908</v>
      </c>
      <c r="H4" s="101">
        <f t="shared" si="1"/>
        <v>105.46466906206976</v>
      </c>
      <c r="I4" s="101">
        <f t="shared" si="1"/>
        <v>121.29148325530373</v>
      </c>
      <c r="J4" s="101">
        <f t="shared" si="1"/>
        <v>115.26387548597711</v>
      </c>
      <c r="K4" s="101">
        <f t="shared" si="1"/>
        <v>75.480272637472311</v>
      </c>
      <c r="L4" s="101">
        <f t="shared" si="1"/>
        <v>112.75185696411921</v>
      </c>
      <c r="M4" s="101">
        <f t="shared" si="1"/>
        <v>105.95157085759718</v>
      </c>
      <c r="N4" s="101">
        <f t="shared" si="1"/>
        <v>92.566932499748262</v>
      </c>
      <c r="O4" s="101">
        <f t="shared" si="1"/>
        <v>81.888949333517829</v>
      </c>
      <c r="P4" s="101">
        <f t="shared" si="1"/>
        <v>55.992229687825734</v>
      </c>
      <c r="Q4" s="101">
        <f t="shared" si="1"/>
        <v>81.868590526184306</v>
      </c>
    </row>
    <row r="5" spans="1:17" ht="12" customHeight="1" x14ac:dyDescent="0.25">
      <c r="A5" s="88" t="s">
        <v>38</v>
      </c>
      <c r="B5" s="100"/>
      <c r="C5" s="100">
        <v>5.408212447978825E-3</v>
      </c>
      <c r="D5" s="100">
        <v>9.1290491701885648E-3</v>
      </c>
      <c r="E5" s="100">
        <v>5.5831526501173373E-2</v>
      </c>
      <c r="F5" s="100">
        <v>0</v>
      </c>
      <c r="G5" s="100">
        <v>5.9816362233025104E-2</v>
      </c>
      <c r="H5" s="100">
        <v>8.3964691003308618E-3</v>
      </c>
      <c r="I5" s="100">
        <v>0.52591725517763255</v>
      </c>
      <c r="J5" s="100">
        <v>0.26078770017782393</v>
      </c>
      <c r="K5" s="100">
        <v>3.7754953490626519E-2</v>
      </c>
      <c r="L5" s="100">
        <v>0</v>
      </c>
      <c r="M5" s="100">
        <v>0.27422179421156484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3.6921190137520474</v>
      </c>
      <c r="E7" s="100">
        <v>1.0145536247548266</v>
      </c>
      <c r="F7" s="100">
        <v>0</v>
      </c>
      <c r="G7" s="100">
        <v>5.8324260613491798</v>
      </c>
      <c r="H7" s="100">
        <v>3.1941698454195753</v>
      </c>
      <c r="I7" s="100">
        <v>18.720645501945274</v>
      </c>
      <c r="J7" s="100">
        <v>0</v>
      </c>
      <c r="K7" s="100">
        <v>0</v>
      </c>
      <c r="L7" s="100">
        <v>6.8276902780296442</v>
      </c>
      <c r="M7" s="100">
        <v>3.5679246245304324</v>
      </c>
      <c r="N7" s="100">
        <v>0</v>
      </c>
      <c r="O7" s="100">
        <v>5.5418550387422947</v>
      </c>
      <c r="P7" s="100">
        <v>7.7914881966374123</v>
      </c>
      <c r="Q7" s="100">
        <v>2.364702369879141</v>
      </c>
    </row>
    <row r="8" spans="1:17" ht="12" customHeight="1" x14ac:dyDescent="0.25">
      <c r="A8" s="88" t="s">
        <v>101</v>
      </c>
      <c r="B8" s="100"/>
      <c r="C8" s="100">
        <v>0.11324926785454624</v>
      </c>
      <c r="D8" s="100">
        <v>9.2142820705513814E-2</v>
      </c>
      <c r="E8" s="100">
        <v>7.4713741773872716E-2</v>
      </c>
      <c r="F8" s="100">
        <v>9.2028550291240407E-2</v>
      </c>
      <c r="G8" s="100">
        <v>6.6103071407539696E-2</v>
      </c>
      <c r="H8" s="100">
        <v>0.10389955762280251</v>
      </c>
      <c r="I8" s="100">
        <v>0.12064937464470639</v>
      </c>
      <c r="J8" s="100">
        <v>9.7921388699887646E-2</v>
      </c>
      <c r="K8" s="100">
        <v>9.8547002813842099E-2</v>
      </c>
      <c r="L8" s="100">
        <v>0.16349273411812015</v>
      </c>
      <c r="M8" s="100">
        <v>0.1738245729958815</v>
      </c>
      <c r="N8" s="100">
        <v>8.6144915021181337E-2</v>
      </c>
      <c r="O8" s="100">
        <v>0.17032158926702468</v>
      </c>
      <c r="P8" s="100">
        <v>0.17429715851960459</v>
      </c>
      <c r="Q8" s="100">
        <v>0.1892580300482925</v>
      </c>
    </row>
    <row r="9" spans="1:17" ht="12" customHeight="1" x14ac:dyDescent="0.25">
      <c r="A9" s="88" t="s">
        <v>106</v>
      </c>
      <c r="B9" s="100"/>
      <c r="C9" s="100">
        <v>54.118345250995226</v>
      </c>
      <c r="D9" s="100">
        <v>11.7878404917743</v>
      </c>
      <c r="E9" s="100">
        <v>38.811419600227929</v>
      </c>
      <c r="F9" s="100">
        <v>54.167238410619731</v>
      </c>
      <c r="G9" s="100">
        <v>42.267235666106053</v>
      </c>
      <c r="H9" s="100">
        <v>66.805489358344559</v>
      </c>
      <c r="I9" s="100">
        <v>52.528803435276231</v>
      </c>
      <c r="J9" s="100">
        <v>99.946483645613839</v>
      </c>
      <c r="K9" s="100">
        <v>55.301370928421044</v>
      </c>
      <c r="L9" s="100">
        <v>96.973086393499628</v>
      </c>
      <c r="M9" s="100">
        <v>90.223538952517046</v>
      </c>
      <c r="N9" s="100">
        <v>82.822209175338529</v>
      </c>
      <c r="O9" s="100">
        <v>46.415940490989087</v>
      </c>
      <c r="P9" s="100">
        <v>31.173689160756204</v>
      </c>
      <c r="Q9" s="100">
        <v>60.458734038395875</v>
      </c>
    </row>
    <row r="10" spans="1:17" ht="12" customHeight="1" x14ac:dyDescent="0.25">
      <c r="A10" s="88" t="s">
        <v>34</v>
      </c>
      <c r="B10" s="100"/>
      <c r="C10" s="100">
        <v>3.9967491282514365</v>
      </c>
      <c r="D10" s="100">
        <v>1.4229115088782385</v>
      </c>
      <c r="E10" s="100">
        <v>0.39296249193739291</v>
      </c>
      <c r="F10" s="100">
        <v>0.77112847643925575</v>
      </c>
      <c r="G10" s="100">
        <v>1.6326525703047241</v>
      </c>
      <c r="H10" s="100">
        <v>5.4066110161580712</v>
      </c>
      <c r="I10" s="100">
        <v>7.1927569085010701</v>
      </c>
      <c r="J10" s="100">
        <v>5.5743871006403714</v>
      </c>
      <c r="K10" s="100">
        <v>0</v>
      </c>
      <c r="L10" s="100">
        <v>0.26642244531249565</v>
      </c>
      <c r="M10" s="100">
        <v>4.2771661583144889</v>
      </c>
      <c r="N10" s="100">
        <v>0.31906925658441293</v>
      </c>
      <c r="O10" s="100">
        <v>0</v>
      </c>
      <c r="P10" s="100">
        <v>6.363228237397248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2.9256214065320383</v>
      </c>
      <c r="D12" s="100">
        <v>47.905688191049968</v>
      </c>
      <c r="E12" s="100">
        <v>0</v>
      </c>
      <c r="F12" s="100">
        <v>0</v>
      </c>
      <c r="G12" s="100">
        <v>0</v>
      </c>
      <c r="H12" s="100">
        <v>19.99159660475588</v>
      </c>
      <c r="I12" s="100">
        <v>37.042664952333048</v>
      </c>
      <c r="J12" s="100">
        <v>1.7508815779203475</v>
      </c>
      <c r="K12" s="100">
        <v>8.4761791268126121</v>
      </c>
      <c r="L12" s="100">
        <v>0</v>
      </c>
      <c r="M12" s="100">
        <v>2.1865777406600579</v>
      </c>
      <c r="N12" s="100">
        <v>0</v>
      </c>
      <c r="O12" s="100">
        <v>0</v>
      </c>
      <c r="P12" s="100">
        <v>9.5943561898234879</v>
      </c>
      <c r="Q12" s="100">
        <v>1.6816871508037556</v>
      </c>
    </row>
    <row r="13" spans="1:17" ht="12" customHeight="1" x14ac:dyDescent="0.25">
      <c r="A13" s="88" t="s">
        <v>105</v>
      </c>
      <c r="B13" s="100"/>
      <c r="C13" s="100">
        <v>1.9869124983214759</v>
      </c>
      <c r="D13" s="100">
        <v>1.6655281170201504</v>
      </c>
      <c r="E13" s="100">
        <v>4.2676279823370811</v>
      </c>
      <c r="F13" s="100">
        <v>3.6259724438688621</v>
      </c>
      <c r="G13" s="100">
        <v>4.4088555484607905</v>
      </c>
      <c r="H13" s="100">
        <v>4.5446508760272151</v>
      </c>
      <c r="I13" s="100">
        <v>3.4753345295009126</v>
      </c>
      <c r="J13" s="100">
        <v>5.5652762303617775</v>
      </c>
      <c r="K13" s="100">
        <v>4.4221409505301512</v>
      </c>
      <c r="L13" s="100">
        <v>6.4383002626798316</v>
      </c>
      <c r="M13" s="100">
        <v>3.3167839027712684</v>
      </c>
      <c r="N13" s="100">
        <v>7.6762191943852631</v>
      </c>
      <c r="O13" s="100">
        <v>20.398730495716087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26.720341904516903</v>
      </c>
      <c r="D14" s="22">
        <v>6.8192463771041583</v>
      </c>
      <c r="E14" s="22">
        <v>34.784420933170942</v>
      </c>
      <c r="F14" s="22">
        <v>9.4586382567247824</v>
      </c>
      <c r="G14" s="22">
        <v>15.594594145963397</v>
      </c>
      <c r="H14" s="22">
        <v>3.8561781873988243</v>
      </c>
      <c r="I14" s="22">
        <v>0</v>
      </c>
      <c r="J14" s="22">
        <v>0</v>
      </c>
      <c r="K14" s="22">
        <v>5.9957706942520286</v>
      </c>
      <c r="L14" s="22">
        <v>0</v>
      </c>
      <c r="M14" s="22">
        <v>0</v>
      </c>
      <c r="N14" s="22">
        <v>0</v>
      </c>
      <c r="O14" s="22">
        <v>8.3188169837562818</v>
      </c>
      <c r="P14" s="22">
        <v>0</v>
      </c>
      <c r="Q14" s="22">
        <v>15.902900152703859</v>
      </c>
    </row>
    <row r="15" spans="1:17" ht="12" customHeight="1" x14ac:dyDescent="0.25">
      <c r="A15" s="105" t="s">
        <v>108</v>
      </c>
      <c r="B15" s="104"/>
      <c r="C15" s="104">
        <v>1.1347486901738981</v>
      </c>
      <c r="D15" s="104">
        <v>0.56209807447871407</v>
      </c>
      <c r="E15" s="104">
        <v>0.80147236251879106</v>
      </c>
      <c r="F15" s="104">
        <v>1.0910058746083717</v>
      </c>
      <c r="G15" s="104">
        <v>0.97885730164920082</v>
      </c>
      <c r="H15" s="104">
        <v>1.5536771472424993</v>
      </c>
      <c r="I15" s="104">
        <v>1.6847112979248671</v>
      </c>
      <c r="J15" s="104">
        <v>2.0681378425630594</v>
      </c>
      <c r="K15" s="104">
        <v>1.1485089811520111</v>
      </c>
      <c r="L15" s="104">
        <v>2.082864850479492</v>
      </c>
      <c r="M15" s="104">
        <v>1.9315331115964556</v>
      </c>
      <c r="N15" s="104">
        <v>1.6632899584188654</v>
      </c>
      <c r="O15" s="104">
        <v>1.0432847350470646</v>
      </c>
      <c r="P15" s="104">
        <v>0.89517074469177682</v>
      </c>
      <c r="Q15" s="104">
        <v>1.2713087843533797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19.904309898977491</v>
      </c>
      <c r="D16" s="101">
        <f t="shared" si="2"/>
        <v>21.676102437798242</v>
      </c>
      <c r="E16" s="101">
        <f t="shared" si="2"/>
        <v>18.358451095787519</v>
      </c>
      <c r="F16" s="101">
        <f t="shared" si="2"/>
        <v>22.100341227298042</v>
      </c>
      <c r="G16" s="101">
        <f t="shared" si="2"/>
        <v>29.024624719582828</v>
      </c>
      <c r="H16" s="101">
        <f t="shared" si="2"/>
        <v>35.177612141134432</v>
      </c>
      <c r="I16" s="101">
        <f t="shared" si="2"/>
        <v>47.971100522403731</v>
      </c>
      <c r="J16" s="101">
        <f t="shared" si="2"/>
        <v>31.950613371268695</v>
      </c>
      <c r="K16" s="101">
        <f t="shared" si="2"/>
        <v>31.307516656801972</v>
      </c>
      <c r="L16" s="101">
        <f t="shared" si="2"/>
        <v>25.840381836594183</v>
      </c>
      <c r="M16" s="101">
        <f t="shared" si="2"/>
        <v>15.438175971266508</v>
      </c>
      <c r="N16" s="101">
        <f t="shared" si="2"/>
        <v>4.9552461980876563</v>
      </c>
      <c r="O16" s="101">
        <f t="shared" si="2"/>
        <v>3.7240587286484601</v>
      </c>
      <c r="P16" s="101">
        <f t="shared" si="2"/>
        <v>17.682001198642936</v>
      </c>
      <c r="Q16" s="101">
        <f t="shared" si="2"/>
        <v>20.941593888274447</v>
      </c>
    </row>
    <row r="17" spans="1:17" ht="12.95" customHeight="1" x14ac:dyDescent="0.25">
      <c r="A17" s="88" t="s">
        <v>101</v>
      </c>
      <c r="B17" s="103"/>
      <c r="C17" s="103">
        <v>2.7382234862120178E-3</v>
      </c>
      <c r="D17" s="103">
        <v>3.5926213094968691E-2</v>
      </c>
      <c r="E17" s="103">
        <v>5.1133906790929419E-2</v>
      </c>
      <c r="F17" s="103">
        <v>7.0489145689563715E-2</v>
      </c>
      <c r="G17" s="103">
        <v>4.1924723658517855E-2</v>
      </c>
      <c r="H17" s="103">
        <v>0.28515965717672181</v>
      </c>
      <c r="I17" s="103">
        <v>0.14065756054880504</v>
      </c>
      <c r="J17" s="103">
        <v>0.28767898289819416</v>
      </c>
      <c r="K17" s="103">
        <v>9.4456838600405782E-2</v>
      </c>
      <c r="L17" s="103">
        <v>0.27404485257355354</v>
      </c>
      <c r="M17" s="103">
        <v>0.21407948145769898</v>
      </c>
      <c r="N17" s="103">
        <v>0.43399312503297049</v>
      </c>
      <c r="O17" s="103">
        <v>0.80170607934142535</v>
      </c>
      <c r="P17" s="103">
        <v>1.4988385847007628</v>
      </c>
      <c r="Q17" s="103">
        <v>2.8488748293042496</v>
      </c>
    </row>
    <row r="18" spans="1:17" ht="12" customHeight="1" x14ac:dyDescent="0.25">
      <c r="A18" s="88" t="s">
        <v>100</v>
      </c>
      <c r="B18" s="103"/>
      <c r="C18" s="103">
        <v>19.901571675491279</v>
      </c>
      <c r="D18" s="103">
        <v>21.640176224703275</v>
      </c>
      <c r="E18" s="103">
        <v>18.307317188996588</v>
      </c>
      <c r="F18" s="103">
        <v>22.029852081608478</v>
      </c>
      <c r="G18" s="103">
        <v>28.98269999592431</v>
      </c>
      <c r="H18" s="103">
        <v>34.892452483957712</v>
      </c>
      <c r="I18" s="103">
        <v>47.830442961854928</v>
      </c>
      <c r="J18" s="103">
        <v>31.662934388370502</v>
      </c>
      <c r="K18" s="103">
        <v>31.213059818201568</v>
      </c>
      <c r="L18" s="103">
        <v>25.56633698402063</v>
      </c>
      <c r="M18" s="103">
        <v>15.22409648980881</v>
      </c>
      <c r="N18" s="103">
        <v>4.5212530730546856</v>
      </c>
      <c r="O18" s="103">
        <v>2.9223526493070349</v>
      </c>
      <c r="P18" s="103">
        <v>16.183162613942173</v>
      </c>
      <c r="Q18" s="103">
        <v>18.092719058970196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19.550811950825445</v>
      </c>
      <c r="D19" s="101">
        <f t="shared" si="3"/>
        <v>16.070830847112951</v>
      </c>
      <c r="E19" s="101">
        <f t="shared" si="3"/>
        <v>16.125264971794508</v>
      </c>
      <c r="F19" s="101">
        <f t="shared" si="3"/>
        <v>12.032580721666932</v>
      </c>
      <c r="G19" s="101">
        <f t="shared" si="3"/>
        <v>13.948501678483403</v>
      </c>
      <c r="H19" s="101">
        <f t="shared" si="3"/>
        <v>20.320980153657704</v>
      </c>
      <c r="I19" s="101">
        <f t="shared" si="3"/>
        <v>25.537137936881017</v>
      </c>
      <c r="J19" s="101">
        <f t="shared" si="3"/>
        <v>22.228328433058557</v>
      </c>
      <c r="K19" s="101">
        <f t="shared" si="3"/>
        <v>13.924998265702952</v>
      </c>
      <c r="L19" s="101">
        <f t="shared" si="3"/>
        <v>17.542239395814651</v>
      </c>
      <c r="M19" s="101">
        <f t="shared" si="3"/>
        <v>21.624336110767217</v>
      </c>
      <c r="N19" s="101">
        <f t="shared" si="3"/>
        <v>17.28890215820774</v>
      </c>
      <c r="O19" s="101">
        <f t="shared" si="3"/>
        <v>14.943153325247689</v>
      </c>
      <c r="P19" s="101">
        <f t="shared" si="3"/>
        <v>13.554936310021338</v>
      </c>
      <c r="Q19" s="101">
        <f t="shared" si="3"/>
        <v>18.879713779604167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0.10804852681388707</v>
      </c>
      <c r="D22" s="100">
        <v>0.32614750018641198</v>
      </c>
      <c r="E22" s="100">
        <v>0</v>
      </c>
      <c r="F22" s="100">
        <v>0.27954325284680309</v>
      </c>
      <c r="G22" s="100">
        <v>0</v>
      </c>
      <c r="H22" s="100">
        <v>0.50382931785818763</v>
      </c>
      <c r="I22" s="100">
        <v>1.2926276093168236</v>
      </c>
      <c r="J22" s="100">
        <v>0.80716237727898033</v>
      </c>
      <c r="K22" s="100">
        <v>1.0080987946505693</v>
      </c>
      <c r="L22" s="100">
        <v>1.1794437722987943</v>
      </c>
      <c r="M22" s="100">
        <v>0.86130916856133144</v>
      </c>
      <c r="N22" s="100">
        <v>0.58333984624429547</v>
      </c>
      <c r="O22" s="100">
        <v>0.71736663310080861</v>
      </c>
      <c r="P22" s="100">
        <v>0.63608037657889971</v>
      </c>
      <c r="Q22" s="100">
        <v>0.74584021350937335</v>
      </c>
    </row>
    <row r="23" spans="1:17" ht="12" customHeight="1" x14ac:dyDescent="0.25">
      <c r="A23" s="88" t="s">
        <v>98</v>
      </c>
      <c r="B23" s="100"/>
      <c r="C23" s="100">
        <v>11.511827609108629</v>
      </c>
      <c r="D23" s="100">
        <v>7.4024531412759096</v>
      </c>
      <c r="E23" s="100">
        <v>10.171097371167123</v>
      </c>
      <c r="F23" s="100">
        <v>6.9078160002958509</v>
      </c>
      <c r="G23" s="100">
        <v>5.1255051340034266</v>
      </c>
      <c r="H23" s="100">
        <v>10.327149464076978</v>
      </c>
      <c r="I23" s="100">
        <v>10.032081966313706</v>
      </c>
      <c r="J23" s="100">
        <v>9.5067176910903637</v>
      </c>
      <c r="K23" s="100">
        <v>8.6668740276437877</v>
      </c>
      <c r="L23" s="100">
        <v>9.0281824279891261</v>
      </c>
      <c r="M23" s="100">
        <v>10.342817586179583</v>
      </c>
      <c r="N23" s="100">
        <v>6.6277401189676786</v>
      </c>
      <c r="O23" s="100">
        <v>7.7632063749762619</v>
      </c>
      <c r="P23" s="100">
        <v>7.0175457212893502</v>
      </c>
      <c r="Q23" s="100">
        <v>9.0412602695872604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0.92523447500219091</v>
      </c>
      <c r="D25" s="100">
        <v>0.96418634264253422</v>
      </c>
      <c r="E25" s="100">
        <v>0.68987604278568737</v>
      </c>
      <c r="F25" s="100">
        <v>0.81831101698855091</v>
      </c>
      <c r="G25" s="100">
        <v>0</v>
      </c>
      <c r="H25" s="100">
        <v>2.0774866663657519</v>
      </c>
      <c r="I25" s="100">
        <v>1.6497776632994556</v>
      </c>
      <c r="J25" s="100">
        <v>1.3847302787548115</v>
      </c>
      <c r="K25" s="100">
        <v>1.4493659286061684</v>
      </c>
      <c r="L25" s="100">
        <v>1.2089287456553901</v>
      </c>
      <c r="M25" s="100">
        <v>0.5351332770065893</v>
      </c>
      <c r="N25" s="100">
        <v>0</v>
      </c>
      <c r="O25" s="100">
        <v>0.15470638547251578</v>
      </c>
      <c r="P25" s="100">
        <v>2.1098832018227016</v>
      </c>
      <c r="Q25" s="100">
        <v>1.2035255668698293</v>
      </c>
    </row>
    <row r="26" spans="1:17" ht="12" customHeight="1" x14ac:dyDescent="0.25">
      <c r="A26" s="88" t="s">
        <v>30</v>
      </c>
      <c r="B26" s="22"/>
      <c r="C26" s="22">
        <v>6.8199328781220219</v>
      </c>
      <c r="D26" s="22">
        <v>7.1732427078842438</v>
      </c>
      <c r="E26" s="22">
        <v>5.0802415152210632</v>
      </c>
      <c r="F26" s="22">
        <v>3.8837403607816032</v>
      </c>
      <c r="G26" s="22">
        <v>8.7004334815425821</v>
      </c>
      <c r="H26" s="22">
        <v>7.2535384403806615</v>
      </c>
      <c r="I26" s="22">
        <v>12.320152423518937</v>
      </c>
      <c r="J26" s="22">
        <v>10.333347689442617</v>
      </c>
      <c r="K26" s="22">
        <v>2.5429162792509983</v>
      </c>
      <c r="L26" s="22">
        <v>5.8779429786918902</v>
      </c>
      <c r="M26" s="22">
        <v>9.6372809166442988</v>
      </c>
      <c r="N26" s="22">
        <v>9.9274989527117548</v>
      </c>
      <c r="O26" s="22">
        <v>6.1449828331246561</v>
      </c>
      <c r="P26" s="22">
        <v>3.6400055723245797</v>
      </c>
      <c r="Q26" s="22">
        <v>7.8458636997624716</v>
      </c>
    </row>
    <row r="27" spans="1:17" ht="12" customHeight="1" x14ac:dyDescent="0.25">
      <c r="A27" s="93" t="s">
        <v>33</v>
      </c>
      <c r="B27" s="121"/>
      <c r="C27" s="121">
        <v>0.18576846177871731</v>
      </c>
      <c r="D27" s="121">
        <v>0.20480115512385189</v>
      </c>
      <c r="E27" s="121">
        <v>0.18405004262063329</v>
      </c>
      <c r="F27" s="121">
        <v>0.14317009075412365</v>
      </c>
      <c r="G27" s="121">
        <v>0.12256306293739444</v>
      </c>
      <c r="H27" s="121">
        <v>0.15897626497612558</v>
      </c>
      <c r="I27" s="121">
        <v>0.24249827443209521</v>
      </c>
      <c r="J27" s="121">
        <v>0.19637039649178595</v>
      </c>
      <c r="K27" s="121">
        <v>0.25774323555142931</v>
      </c>
      <c r="L27" s="121">
        <v>0.24774147117944983</v>
      </c>
      <c r="M27" s="121">
        <v>0.24779516237541171</v>
      </c>
      <c r="N27" s="121">
        <v>0.15032324028401126</v>
      </c>
      <c r="O27" s="121">
        <v>0.16289109857344564</v>
      </c>
      <c r="P27" s="121">
        <v>0.1514214380058059</v>
      </c>
      <c r="Q27" s="121">
        <v>4.322402987523425E-2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17.503815733625949</v>
      </c>
      <c r="D29" s="101">
        <f t="shared" si="4"/>
        <v>14.563497554050242</v>
      </c>
      <c r="E29" s="101">
        <f t="shared" si="4"/>
        <v>14.368838820489309</v>
      </c>
      <c r="F29" s="101">
        <f t="shared" si="4"/>
        <v>10.782807466352004</v>
      </c>
      <c r="G29" s="101">
        <f t="shared" si="4"/>
        <v>12.383596230266534</v>
      </c>
      <c r="H29" s="101">
        <f t="shared" si="4"/>
        <v>18.154530024387942</v>
      </c>
      <c r="I29" s="101">
        <f t="shared" si="4"/>
        <v>23.359573546085599</v>
      </c>
      <c r="J29" s="101">
        <f t="shared" si="4"/>
        <v>20.784725984696365</v>
      </c>
      <c r="K29" s="101">
        <f t="shared" si="4"/>
        <v>13.055623038553964</v>
      </c>
      <c r="L29" s="101">
        <f t="shared" si="4"/>
        <v>16.375775488468026</v>
      </c>
      <c r="M29" s="101">
        <f t="shared" si="4"/>
        <v>20.293749045415652</v>
      </c>
      <c r="N29" s="101">
        <f t="shared" si="4"/>
        <v>16.521722735840218</v>
      </c>
      <c r="O29" s="101">
        <f t="shared" si="4"/>
        <v>13.903625325098387</v>
      </c>
      <c r="P29" s="101">
        <f t="shared" si="4"/>
        <v>12.67967072784163</v>
      </c>
      <c r="Q29" s="101">
        <f t="shared" si="4"/>
        <v>17.538457393159593</v>
      </c>
    </row>
    <row r="30" spans="1:17" s="28" customFormat="1" ht="12" customHeight="1" x14ac:dyDescent="0.25">
      <c r="A30" s="88" t="s">
        <v>66</v>
      </c>
      <c r="B30" s="100"/>
      <c r="C30" s="100">
        <v>1.8229342422463086</v>
      </c>
      <c r="D30" s="100">
        <v>1.6058147921925827</v>
      </c>
      <c r="E30" s="100">
        <v>6.6601811669175781E-2</v>
      </c>
      <c r="F30" s="100">
        <v>1.3396470498585016</v>
      </c>
      <c r="G30" s="100">
        <v>0.43353316877050457</v>
      </c>
      <c r="H30" s="100">
        <v>3.351056206760898</v>
      </c>
      <c r="I30" s="100">
        <v>0</v>
      </c>
      <c r="J30" s="100">
        <v>0</v>
      </c>
      <c r="K30" s="100">
        <v>3.716484583773684</v>
      </c>
      <c r="L30" s="100">
        <v>2.516819974816928</v>
      </c>
      <c r="M30" s="100">
        <v>0</v>
      </c>
      <c r="N30" s="100">
        <v>2.9352018776398325</v>
      </c>
      <c r="O30" s="100">
        <v>0</v>
      </c>
      <c r="P30" s="100">
        <v>0</v>
      </c>
      <c r="Q30" s="100">
        <v>4.5069357429504651</v>
      </c>
    </row>
    <row r="31" spans="1:17" ht="12" customHeight="1" x14ac:dyDescent="0.25">
      <c r="A31" s="88" t="s">
        <v>98</v>
      </c>
      <c r="B31" s="100"/>
      <c r="C31" s="100">
        <v>9.2047521899249265</v>
      </c>
      <c r="D31" s="100">
        <v>6.5822977616800502</v>
      </c>
      <c r="E31" s="100">
        <v>14.302237008820132</v>
      </c>
      <c r="F31" s="100">
        <v>2.9924293025273347</v>
      </c>
      <c r="G31" s="100">
        <v>8.2081442607456392</v>
      </c>
      <c r="H31" s="100">
        <v>5.5176357645576086</v>
      </c>
      <c r="I31" s="100">
        <v>5.5832256715997044</v>
      </c>
      <c r="J31" s="100">
        <v>13.376506377078798</v>
      </c>
      <c r="K31" s="100">
        <v>4.2608581687566458</v>
      </c>
      <c r="L31" s="100">
        <v>4.3890518302177446</v>
      </c>
      <c r="M31" s="100">
        <v>2.0244022551560148</v>
      </c>
      <c r="N31" s="100">
        <v>11.354088548265301</v>
      </c>
      <c r="O31" s="100">
        <v>13.202314646531329</v>
      </c>
      <c r="P31" s="100">
        <v>1.4089028597262985</v>
      </c>
      <c r="Q31" s="100">
        <v>13.031521650209129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6.4761293014547148</v>
      </c>
      <c r="D33" s="18">
        <v>6.3753850001776087</v>
      </c>
      <c r="E33" s="18">
        <v>0</v>
      </c>
      <c r="F33" s="18">
        <v>6.4507311139661665</v>
      </c>
      <c r="G33" s="18">
        <v>3.7419188007503901</v>
      </c>
      <c r="H33" s="18">
        <v>9.2858380530694351</v>
      </c>
      <c r="I33" s="18">
        <v>17.776347874485896</v>
      </c>
      <c r="J33" s="18">
        <v>7.4082196076175686</v>
      </c>
      <c r="K33" s="18">
        <v>5.0782802860236345</v>
      </c>
      <c r="L33" s="18">
        <v>9.469903683433353</v>
      </c>
      <c r="M33" s="18">
        <v>18.269346790259636</v>
      </c>
      <c r="N33" s="18">
        <v>2.232432309935084</v>
      </c>
      <c r="O33" s="18">
        <v>0.70131067856705731</v>
      </c>
      <c r="P33" s="18">
        <v>11.270767868115332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0.79009546370403427</v>
      </c>
      <c r="D3" s="115">
        <f>IF(SER_hh_tes_in!D3=0,"",SER_hh_tes_in!D3/SER_hh_fec_in!D3)</f>
        <v>0.83890574613157365</v>
      </c>
      <c r="E3" s="115">
        <f>IF(SER_hh_tes_in!E3=0,"",SER_hh_tes_in!E3/SER_hh_fec_in!E3)</f>
        <v>0.81063495055530344</v>
      </c>
      <c r="F3" s="115">
        <f>IF(SER_hh_tes_in!F3=0,"",SER_hh_tes_in!F3/SER_hh_fec_in!F3)</f>
        <v>0.86831962456094103</v>
      </c>
      <c r="G3" s="115">
        <f>IF(SER_hh_tes_in!G3=0,"",SER_hh_tes_in!G3/SER_hh_fec_in!G3)</f>
        <v>0.88199304525191735</v>
      </c>
      <c r="H3" s="115">
        <f>IF(SER_hh_tes_in!H3=0,"",SER_hh_tes_in!H3/SER_hh_fec_in!H3)</f>
        <v>0.87267391822410334</v>
      </c>
      <c r="I3" s="115">
        <f>IF(SER_hh_tes_in!I3=0,"",SER_hh_tes_in!I3/SER_hh_fec_in!I3)</f>
        <v>0.89099580336814288</v>
      </c>
      <c r="J3" s="115">
        <f>IF(SER_hh_tes_in!J3=0,"",SER_hh_tes_in!J3/SER_hh_fec_in!J3)</f>
        <v>0.86493608761931517</v>
      </c>
      <c r="K3" s="115">
        <f>IF(SER_hh_tes_in!K3=0,"",SER_hh_tes_in!K3/SER_hh_fec_in!K3)</f>
        <v>0.92341065964949109</v>
      </c>
      <c r="L3" s="115">
        <f>IF(SER_hh_tes_in!L3=0,"",SER_hh_tes_in!L3/SER_hh_fec_in!L3)</f>
        <v>0.88734304519997242</v>
      </c>
      <c r="M3" s="115">
        <f>IF(SER_hh_tes_in!M3=0,"",SER_hh_tes_in!M3/SER_hh_fec_in!M3)</f>
        <v>0.85216379630625205</v>
      </c>
      <c r="N3" s="115">
        <f>IF(SER_hh_tes_in!N3=0,"",SER_hh_tes_in!N3/SER_hh_fec_in!N3)</f>
        <v>0.82994031135134405</v>
      </c>
      <c r="O3" s="115">
        <f>IF(SER_hh_tes_in!O3=0,"",SER_hh_tes_in!O3/SER_hh_fec_in!O3)</f>
        <v>0.90154208912872991</v>
      </c>
      <c r="P3" s="115">
        <f>IF(SER_hh_tes_in!P3=0,"",SER_hh_tes_in!P3/SER_hh_fec_in!P3)</f>
        <v>0.88433239613089265</v>
      </c>
      <c r="Q3" s="115">
        <f>IF(SER_hh_tes_in!Q3=0,"",SER_hh_tes_in!Q3/SER_hh_fec_in!Q3)</f>
        <v>0.86338202197025737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0.79320090453281911</v>
      </c>
      <c r="D4" s="110">
        <f>IF(SER_hh_tes_in!D4=0,"",SER_hh_tes_in!D4/SER_hh_fec_in!D4)</f>
        <v>0.82858756663758637</v>
      </c>
      <c r="E4" s="110">
        <f>IF(SER_hh_tes_in!E4=0,"",SER_hh_tes_in!E4/SER_hh_fec_in!E4)</f>
        <v>0.8216015128070896</v>
      </c>
      <c r="F4" s="110">
        <f>IF(SER_hh_tes_in!F4=0,"",SER_hh_tes_in!F4/SER_hh_fec_in!F4)</f>
        <v>0.82283814981604875</v>
      </c>
      <c r="G4" s="110">
        <f>IF(SER_hh_tes_in!G4=0,"",SER_hh_tes_in!G4/SER_hh_fec_in!G4)</f>
        <v>0.81569524508722502</v>
      </c>
      <c r="H4" s="110">
        <f>IF(SER_hh_tes_in!H4=0,"",SER_hh_tes_in!H4/SER_hh_fec_in!H4)</f>
        <v>0.82325185659286348</v>
      </c>
      <c r="I4" s="110">
        <f>IF(SER_hh_tes_in!I4=0,"",SER_hh_tes_in!I4/SER_hh_fec_in!I4)</f>
        <v>0.80772383481637799</v>
      </c>
      <c r="J4" s="110">
        <f>IF(SER_hh_tes_in!J4=0,"",SER_hh_tes_in!J4/SER_hh_fec_in!J4)</f>
        <v>0.83178839694673978</v>
      </c>
      <c r="K4" s="110">
        <f>IF(SER_hh_tes_in!K4=0,"",SER_hh_tes_in!K4/SER_hh_fec_in!K4)</f>
        <v>0.8610035555428116</v>
      </c>
      <c r="L4" s="110">
        <f>IF(SER_hh_tes_in!L4=0,"",SER_hh_tes_in!L4/SER_hh_fec_in!L4)</f>
        <v>0.85676243046439904</v>
      </c>
      <c r="M4" s="110">
        <f>IF(SER_hh_tes_in!M4=0,"",SER_hh_tes_in!M4/SER_hh_fec_in!M4)</f>
        <v>0.84334315383548075</v>
      </c>
      <c r="N4" s="110">
        <f>IF(SER_hh_tes_in!N4=0,"",SER_hh_tes_in!N4/SER_hh_fec_in!N4)</f>
        <v>0.89949341686776474</v>
      </c>
      <c r="O4" s="110">
        <f>IF(SER_hh_tes_in!O4=0,"",SER_hh_tes_in!O4/SER_hh_fec_in!O4)</f>
        <v>1.0305334282389467</v>
      </c>
      <c r="P4" s="110">
        <f>IF(SER_hh_tes_in!P4=0,"",SER_hh_tes_in!P4/SER_hh_fec_in!P4)</f>
        <v>0.80742138602695157</v>
      </c>
      <c r="Q4" s="110">
        <f>IF(SER_hh_tes_in!Q4=0,"",SER_hh_tes_in!Q4/SER_hh_fec_in!Q4)</f>
        <v>0.85691028815128012</v>
      </c>
    </row>
    <row r="5" spans="1:17" ht="12" customHeight="1" x14ac:dyDescent="0.25">
      <c r="A5" s="88" t="s">
        <v>38</v>
      </c>
      <c r="B5" s="109"/>
      <c r="C5" s="109">
        <f>IF(SER_hh_tes_in!C5=0,"",SER_hh_tes_in!C5/SER_hh_fec_in!C5)</f>
        <v>0.57725704423076085</v>
      </c>
      <c r="D5" s="109">
        <f>IF(SER_hh_tes_in!D5=0,"",SER_hh_tes_in!D5/SER_hh_fec_in!D5)</f>
        <v>0.58026655692556162</v>
      </c>
      <c r="E5" s="109">
        <f>IF(SER_hh_tes_in!E5=0,"",SER_hh_tes_in!E5/SER_hh_fec_in!E5)</f>
        <v>0.5838624399470117</v>
      </c>
      <c r="F5" s="109" t="str">
        <f>IF(SER_hh_tes_in!F5=0,"",SER_hh_tes_in!F5/SER_hh_fec_in!F5)</f>
        <v/>
      </c>
      <c r="G5" s="109">
        <f>IF(SER_hh_tes_in!G5=0,"",SER_hh_tes_in!G5/SER_hh_fec_in!G5)</f>
        <v>0.59132057057833076</v>
      </c>
      <c r="H5" s="109">
        <f>IF(SER_hh_tes_in!H5=0,"",SER_hh_tes_in!H5/SER_hh_fec_in!H5)</f>
        <v>0.59537513223098149</v>
      </c>
      <c r="I5" s="109">
        <f>IF(SER_hh_tes_in!I5=0,"",SER_hh_tes_in!I5/SER_hh_fec_in!I5)</f>
        <v>0.600188552150698</v>
      </c>
      <c r="J5" s="109">
        <f>IF(SER_hh_tes_in!J5=0,"",SER_hh_tes_in!J5/SER_hh_fec_in!J5)</f>
        <v>0.60370477145178314</v>
      </c>
      <c r="K5" s="109">
        <f>IF(SER_hh_tes_in!K5=0,"",SER_hh_tes_in!K5/SER_hh_fec_in!K5)</f>
        <v>0.60659289914383696</v>
      </c>
      <c r="L5" s="109" t="str">
        <f>IF(SER_hh_tes_in!L5=0,"",SER_hh_tes_in!L5/SER_hh_fec_in!L5)</f>
        <v/>
      </c>
      <c r="M5" s="109">
        <f>IF(SER_hh_tes_in!M5=0,"",SER_hh_tes_in!M5/SER_hh_fec_in!M5)</f>
        <v>0.6111625846901011</v>
      </c>
      <c r="N5" s="109" t="str">
        <f>IF(SER_hh_tes_in!N5=0,"",SER_hh_tes_in!N5/SER_hh_fec_in!N5)</f>
        <v/>
      </c>
      <c r="O5" s="109" t="str">
        <f>IF(SER_hh_tes_in!O5=0,"",SER_hh_tes_in!O5/SER_hh_fec_in!O5)</f>
        <v/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 t="str">
        <f>IF(SER_hh_tes_in!C7=0,"",SER_hh_tes_in!C7/SER_hh_fec_in!C7)</f>
        <v/>
      </c>
      <c r="D7" s="109">
        <f>IF(SER_hh_tes_in!D7=0,"",SER_hh_tes_in!D7/SER_hh_fec_in!D7)</f>
        <v>0.66786938237505777</v>
      </c>
      <c r="E7" s="109">
        <f>IF(SER_hh_tes_in!E7=0,"",SER_hh_tes_in!E7/SER_hh_fec_in!E7)</f>
        <v>0.67125185299584189</v>
      </c>
      <c r="F7" s="109" t="str">
        <f>IF(SER_hh_tes_in!F7=0,"",SER_hh_tes_in!F7/SER_hh_fec_in!F7)</f>
        <v/>
      </c>
      <c r="G7" s="109">
        <f>IF(SER_hh_tes_in!G7=0,"",SER_hh_tes_in!G7/SER_hh_fec_in!G7)</f>
        <v>0.68015009971976459</v>
      </c>
      <c r="H7" s="109">
        <f>IF(SER_hh_tes_in!H7=0,"",SER_hh_tes_in!H7/SER_hh_fec_in!H7)</f>
        <v>0.68514912473205181</v>
      </c>
      <c r="I7" s="109">
        <f>IF(SER_hh_tes_in!I7=0,"",SER_hh_tes_in!I7/SER_hh_fec_in!I7)</f>
        <v>0.69122323608939129</v>
      </c>
      <c r="J7" s="109" t="str">
        <f>IF(SER_hh_tes_in!J7=0,"",SER_hh_tes_in!J7/SER_hh_fec_in!J7)</f>
        <v/>
      </c>
      <c r="K7" s="109" t="str">
        <f>IF(SER_hh_tes_in!K7=0,"",SER_hh_tes_in!K7/SER_hh_fec_in!K7)</f>
        <v/>
      </c>
      <c r="L7" s="109">
        <f>IF(SER_hh_tes_in!L7=0,"",SER_hh_tes_in!L7/SER_hh_fec_in!L7)</f>
        <v>0.70347523618116159</v>
      </c>
      <c r="M7" s="109">
        <f>IF(SER_hh_tes_in!M7=0,"",SER_hh_tes_in!M7/SER_hh_fec_in!M7)</f>
        <v>0.70663392080830723</v>
      </c>
      <c r="N7" s="109" t="str">
        <f>IF(SER_hh_tes_in!N7=0,"",SER_hh_tes_in!N7/SER_hh_fec_in!N7)</f>
        <v/>
      </c>
      <c r="O7" s="109">
        <f>IF(SER_hh_tes_in!O7=0,"",SER_hh_tes_in!O7/SER_hh_fec_in!O7)</f>
        <v>0.7120718105557754</v>
      </c>
      <c r="P7" s="109">
        <f>IF(SER_hh_tes_in!P7=0,"",SER_hh_tes_in!P7/SER_hh_fec_in!P7)</f>
        <v>0.71446302569097697</v>
      </c>
      <c r="Q7" s="109">
        <f>IF(SER_hh_tes_in!Q7=0,"",SER_hh_tes_in!Q7/SER_hh_fec_in!Q7)</f>
        <v>0.71656503736419597</v>
      </c>
    </row>
    <row r="8" spans="1:17" ht="12" customHeight="1" x14ac:dyDescent="0.25">
      <c r="A8" s="88" t="s">
        <v>101</v>
      </c>
      <c r="B8" s="109"/>
      <c r="C8" s="109">
        <f>IF(SER_hh_tes_in!C8=0,"",SER_hh_tes_in!C8/SER_hh_fec_in!C8)</f>
        <v>1.0874440048090339</v>
      </c>
      <c r="D8" s="109">
        <f>IF(SER_hh_tes_in!D8=0,"",SER_hh_tes_in!D8/SER_hh_fec_in!D8)</f>
        <v>1.0927614243826347</v>
      </c>
      <c r="E8" s="109">
        <f>IF(SER_hh_tes_in!E8=0,"",SER_hh_tes_in!E8/SER_hh_fec_in!E8)</f>
        <v>1.0980745821733138</v>
      </c>
      <c r="F8" s="109">
        <f>IF(SER_hh_tes_in!F8=0,"",SER_hh_tes_in!F8/SER_hh_fec_in!F8)</f>
        <v>1.1044050880757952</v>
      </c>
      <c r="G8" s="109">
        <f>IF(SER_hh_tes_in!G8=0,"",SER_hh_tes_in!G8/SER_hh_fec_in!G8)</f>
        <v>1.1108913263941638</v>
      </c>
      <c r="H8" s="109">
        <f>IF(SER_hh_tes_in!H8=0,"",SER_hh_tes_in!H8/SER_hh_fec_in!H8)</f>
        <v>1.1184248712310196</v>
      </c>
      <c r="I8" s="109">
        <f>IF(SER_hh_tes_in!I8=0,"",SER_hh_tes_in!I8/SER_hh_fec_in!I8)</f>
        <v>1.1265128871245804</v>
      </c>
      <c r="J8" s="109">
        <f>IF(SER_hh_tes_in!J8=0,"",SER_hh_tes_in!J8/SER_hh_fec_in!J8)</f>
        <v>1.1330950189071576</v>
      </c>
      <c r="K8" s="109">
        <f>IF(SER_hh_tes_in!K8=0,"",SER_hh_tes_in!K8/SER_hh_fec_in!K8)</f>
        <v>1.1385564738304941</v>
      </c>
      <c r="L8" s="109">
        <f>IF(SER_hh_tes_in!L8=0,"",SER_hh_tes_in!L8/SER_hh_fec_in!L8)</f>
        <v>1.1442648437283258</v>
      </c>
      <c r="M8" s="109">
        <f>IF(SER_hh_tes_in!M8=0,"",SER_hh_tes_in!M8/SER_hh_fec_in!M8)</f>
        <v>1.1516832613812849</v>
      </c>
      <c r="N8" s="109">
        <f>IF(SER_hh_tes_in!N8=0,"",SER_hh_tes_in!N8/SER_hh_fec_in!N8)</f>
        <v>1.1613761524888575</v>
      </c>
      <c r="O8" s="109">
        <f>IF(SER_hh_tes_in!O8=0,"",SER_hh_tes_in!O8/SER_hh_fec_in!O8)</f>
        <v>1.1741021472815174</v>
      </c>
      <c r="P8" s="109">
        <f>IF(SER_hh_tes_in!P8=0,"",SER_hh_tes_in!P8/SER_hh_fec_in!P8)</f>
        <v>1.1910010971643255</v>
      </c>
      <c r="Q8" s="109">
        <f>IF(SER_hh_tes_in!Q8=0,"",SER_hh_tes_in!Q8/SER_hh_fec_in!Q8)</f>
        <v>1.2132671357853486</v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0.78732455059325646</v>
      </c>
      <c r="D9" s="109">
        <f>IF(SER_hh_tes_in!D9=0,"",SER_hh_tes_in!D9/SER_hh_fec_in!D9)</f>
        <v>0.79143707367558547</v>
      </c>
      <c r="E9" s="109">
        <f>IF(SER_hh_tes_in!E9=0,"",SER_hh_tes_in!E9/SER_hh_fec_in!E9)</f>
        <v>0.79625163584488479</v>
      </c>
      <c r="F9" s="109">
        <f>IF(SER_hh_tes_in!F9=0,"",SER_hh_tes_in!F9/SER_hh_fec_in!F9)</f>
        <v>0.8019158644202774</v>
      </c>
      <c r="G9" s="109">
        <f>IF(SER_hh_tes_in!G9=0,"",SER_hh_tes_in!G9/SER_hh_fec_in!G9)</f>
        <v>0.80760159397468623</v>
      </c>
      <c r="H9" s="109">
        <f>IF(SER_hh_tes_in!H9=0,"",SER_hh_tes_in!H9/SER_hh_fec_in!H9)</f>
        <v>0.81398776701572706</v>
      </c>
      <c r="I9" s="109">
        <f>IF(SER_hh_tes_in!I9=0,"",SER_hh_tes_in!I9/SER_hh_fec_in!I9)</f>
        <v>0.82051838409079614</v>
      </c>
      <c r="J9" s="109">
        <f>IF(SER_hh_tes_in!J9=0,"",SER_hh_tes_in!J9/SER_hh_fec_in!J9)</f>
        <v>0.82617252732064883</v>
      </c>
      <c r="K9" s="109">
        <f>IF(SER_hh_tes_in!K9=0,"",SER_hh_tes_in!K9/SER_hh_fec_in!K9)</f>
        <v>0.83055096967611641</v>
      </c>
      <c r="L9" s="109">
        <f>IF(SER_hh_tes_in!L9=0,"",SER_hh_tes_in!L9/SER_hh_fec_in!L9)</f>
        <v>0.83501548147023374</v>
      </c>
      <c r="M9" s="109">
        <f>IF(SER_hh_tes_in!M9=0,"",SER_hh_tes_in!M9/SER_hh_fec_in!M9)</f>
        <v>0.83932921562767404</v>
      </c>
      <c r="N9" s="109">
        <f>IF(SER_hh_tes_in!N9=0,"",SER_hh_tes_in!N9/SER_hh_fec_in!N9)</f>
        <v>0.84354639097706474</v>
      </c>
      <c r="O9" s="109">
        <f>IF(SER_hh_tes_in!O9=0,"",SER_hh_tes_in!O9/SER_hh_fec_in!O9)</f>
        <v>0.84759375834536765</v>
      </c>
      <c r="P9" s="109">
        <f>IF(SER_hh_tes_in!P9=0,"",SER_hh_tes_in!P9/SER_hh_fec_in!P9)</f>
        <v>0.85157746978277893</v>
      </c>
      <c r="Q9" s="109">
        <f>IF(SER_hh_tes_in!Q9=0,"",SER_hh_tes_in!Q9/SER_hh_fec_in!Q9)</f>
        <v>0.85547278405856564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0.58349754269017673</v>
      </c>
      <c r="D10" s="109">
        <f>IF(SER_hh_tes_in!D10=0,"",SER_hh_tes_in!D10/SER_hh_fec_in!D10)</f>
        <v>0.58666053750562341</v>
      </c>
      <c r="E10" s="109">
        <f>IF(SER_hh_tes_in!E10=0,"",SER_hh_tes_in!E10/SER_hh_fec_in!E10)</f>
        <v>0.58964686869343885</v>
      </c>
      <c r="F10" s="109">
        <f>IF(SER_hh_tes_in!F10=0,"",SER_hh_tes_in!F10/SER_hh_fec_in!F10)</f>
        <v>0.59326150592285376</v>
      </c>
      <c r="G10" s="109">
        <f>IF(SER_hh_tes_in!G10=0,"",SER_hh_tes_in!G10/SER_hh_fec_in!G10)</f>
        <v>0.59719590643604026</v>
      </c>
      <c r="H10" s="109">
        <f>IF(SER_hh_tes_in!H10=0,"",SER_hh_tes_in!H10/SER_hh_fec_in!H10)</f>
        <v>0.60187393784125265</v>
      </c>
      <c r="I10" s="109">
        <f>IF(SER_hh_tes_in!I10=0,"",SER_hh_tes_in!I10/SER_hh_fec_in!I10)</f>
        <v>0.60660146694742545</v>
      </c>
      <c r="J10" s="109">
        <f>IF(SER_hh_tes_in!J10=0,"",SER_hh_tes_in!J10/SER_hh_fec_in!J10)</f>
        <v>0.61026735328982118</v>
      </c>
      <c r="K10" s="109" t="str">
        <f>IF(SER_hh_tes_in!K10=0,"",SER_hh_tes_in!K10/SER_hh_fec_in!K10)</f>
        <v/>
      </c>
      <c r="L10" s="109">
        <f>IF(SER_hh_tes_in!L10=0,"",SER_hh_tes_in!L10/SER_hh_fec_in!L10)</f>
        <v>0.61608211680173142</v>
      </c>
      <c r="M10" s="109">
        <f>IF(SER_hh_tes_in!M10=0,"",SER_hh_tes_in!M10/SER_hh_fec_in!M10)</f>
        <v>0.6184859282697287</v>
      </c>
      <c r="N10" s="109">
        <f>IF(SER_hh_tes_in!N10=0,"",SER_hh_tes_in!N10/SER_hh_fec_in!N10)</f>
        <v>0.62032516336222265</v>
      </c>
      <c r="O10" s="109" t="str">
        <f>IF(SER_hh_tes_in!O10=0,"",SER_hh_tes_in!O10/SER_hh_fec_in!O10)</f>
        <v/>
      </c>
      <c r="P10" s="109">
        <f>IF(SER_hh_tes_in!P10=0,"",SER_hh_tes_in!P10/SER_hh_fec_in!P10)</f>
        <v>0.62288383651535029</v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0.84859022055296729</v>
      </c>
      <c r="D12" s="109">
        <f>IF(SER_hh_tes_in!D12=0,"",SER_hh_tes_in!D12/SER_hh_fec_in!D12)</f>
        <v>0.85317415994346735</v>
      </c>
      <c r="E12" s="109" t="str">
        <f>IF(SER_hh_tes_in!E12=0,"",SER_hh_tes_in!E12/SER_hh_fec_in!E12)</f>
        <v/>
      </c>
      <c r="F12" s="109" t="str">
        <f>IF(SER_hh_tes_in!F12=0,"",SER_hh_tes_in!F12/SER_hh_fec_in!F12)</f>
        <v/>
      </c>
      <c r="G12" s="109" t="str">
        <f>IF(SER_hh_tes_in!G12=0,"",SER_hh_tes_in!G12/SER_hh_fec_in!G12)</f>
        <v/>
      </c>
      <c r="H12" s="109">
        <f>IF(SER_hh_tes_in!H12=0,"",SER_hh_tes_in!H12/SER_hh_fec_in!H12)</f>
        <v>0.87335290056138648</v>
      </c>
      <c r="I12" s="109">
        <f>IF(SER_hh_tes_in!I12=0,"",SER_hh_tes_in!I12/SER_hh_fec_in!I12)</f>
        <v>0.87969748633100264</v>
      </c>
      <c r="J12" s="109">
        <f>IF(SER_hh_tes_in!J12=0,"",SER_hh_tes_in!J12/SER_hh_fec_in!J12)</f>
        <v>0.8847431915852203</v>
      </c>
      <c r="K12" s="109">
        <f>IF(SER_hh_tes_in!K12=0,"",SER_hh_tes_in!K12/SER_hh_fec_in!K12)</f>
        <v>0.88896319126065282</v>
      </c>
      <c r="L12" s="109" t="str">
        <f>IF(SER_hh_tes_in!L12=0,"",SER_hh_tes_in!L12/SER_hh_fec_in!L12)</f>
        <v/>
      </c>
      <c r="M12" s="109">
        <f>IF(SER_hh_tes_in!M12=0,"",SER_hh_tes_in!M12/SER_hh_fec_in!M12)</f>
        <v>0.89691052553941697</v>
      </c>
      <c r="N12" s="109" t="str">
        <f>IF(SER_hh_tes_in!N12=0,"",SER_hh_tes_in!N12/SER_hh_fec_in!N12)</f>
        <v/>
      </c>
      <c r="O12" s="109" t="str">
        <f>IF(SER_hh_tes_in!O12=0,"",SER_hh_tes_in!O12/SER_hh_fec_in!O12)</f>
        <v/>
      </c>
      <c r="P12" s="109">
        <f>IF(SER_hh_tes_in!P12=0,"",SER_hh_tes_in!P12/SER_hh_fec_in!P12)</f>
        <v>0.90376899225426965</v>
      </c>
      <c r="Q12" s="109">
        <f>IF(SER_hh_tes_in!Q12=0,"",SER_hh_tes_in!Q12/SER_hh_fec_in!Q12)</f>
        <v>0.90524337762946827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1.3634030407903965</v>
      </c>
      <c r="D13" s="109">
        <f>IF(SER_hh_tes_in!D13=0,"",SER_hh_tes_in!D13/SER_hh_fec_in!D13)</f>
        <v>1.3632628656932284</v>
      </c>
      <c r="E13" s="109">
        <f>IF(SER_hh_tes_in!E13=0,"",SER_hh_tes_in!E13/SER_hh_fec_in!E13)</f>
        <v>1.3629745544808589</v>
      </c>
      <c r="F13" s="109">
        <f>IF(SER_hh_tes_in!F13=0,"",SER_hh_tes_in!F13/SER_hh_fec_in!F13)</f>
        <v>1.3628662739021653</v>
      </c>
      <c r="G13" s="109">
        <f>IF(SER_hh_tes_in!G13=0,"",SER_hh_tes_in!G13/SER_hh_fec_in!G13)</f>
        <v>1.3627784651289805</v>
      </c>
      <c r="H13" s="109">
        <f>IF(SER_hh_tes_in!H13=0,"",SER_hh_tes_in!H13/SER_hh_fec_in!H13)</f>
        <v>1.3627369736289991</v>
      </c>
      <c r="I13" s="109">
        <f>IF(SER_hh_tes_in!I13=0,"",SER_hh_tes_in!I13/SER_hh_fec_in!I13)</f>
        <v>1.362710908081165</v>
      </c>
      <c r="J13" s="109">
        <f>IF(SER_hh_tes_in!J13=0,"",SER_hh_tes_in!J13/SER_hh_fec_in!J13)</f>
        <v>1.3626842765166949</v>
      </c>
      <c r="K13" s="109">
        <f>IF(SER_hh_tes_in!K13=0,"",SER_hh_tes_in!K13/SER_hh_fec_in!K13)</f>
        <v>1.3626654909828235</v>
      </c>
      <c r="L13" s="109">
        <f>IF(SER_hh_tes_in!L13=0,"",SER_hh_tes_in!L13/SER_hh_fec_in!L13)</f>
        <v>1.9748317183666753</v>
      </c>
      <c r="M13" s="109">
        <f>IF(SER_hh_tes_in!M13=0,"",SER_hh_tes_in!M13/SER_hh_fec_in!M13)</f>
        <v>2.4818987319787387</v>
      </c>
      <c r="N13" s="109">
        <f>IF(SER_hh_tes_in!N13=0,"",SER_hh_tes_in!N13/SER_hh_fec_in!N13)</f>
        <v>2.9795620702923888</v>
      </c>
      <c r="O13" s="109">
        <f>IF(SER_hh_tes_in!O13=0,"",SER_hh_tes_in!O13/SER_hh_fec_in!O13)</f>
        <v>3.3362699379667333</v>
      </c>
      <c r="P13" s="109" t="str">
        <f>IF(SER_hh_tes_in!P13=0,"",SER_hh_tes_in!P13/SER_hh_fec_in!P13)</f>
        <v/>
      </c>
      <c r="Q13" s="109" t="str">
        <f>IF(SER_hh_tes_in!Q13=0,"",SER_hh_tes_in!Q13/SER_hh_fec_in!Q13)</f>
        <v/>
      </c>
    </row>
    <row r="14" spans="1:17" ht="12" customHeight="1" x14ac:dyDescent="0.25">
      <c r="A14" s="51" t="s">
        <v>104</v>
      </c>
      <c r="B14" s="112"/>
      <c r="C14" s="112">
        <f>IF(SER_hh_tes_in!C14=0,"",SER_hh_tes_in!C14/SER_hh_fec_in!C14)</f>
        <v>0.80699882606220574</v>
      </c>
      <c r="D14" s="112">
        <f>IF(SER_hh_tes_in!D14=0,"",SER_hh_tes_in!D14/SER_hh_fec_in!D14)</f>
        <v>0.81091675056062518</v>
      </c>
      <c r="E14" s="112">
        <f>IF(SER_hh_tes_in!E14=0,"",SER_hh_tes_in!E14/SER_hh_fec_in!E14)</f>
        <v>0.81484113281681392</v>
      </c>
      <c r="F14" s="112">
        <f>IF(SER_hh_tes_in!F14=0,"",SER_hh_tes_in!F14/SER_hh_fec_in!F14)</f>
        <v>0.81948216894494763</v>
      </c>
      <c r="G14" s="112">
        <f>IF(SER_hh_tes_in!G14=0,"",SER_hh_tes_in!G14/SER_hh_fec_in!G14)</f>
        <v>0.82425686345380467</v>
      </c>
      <c r="H14" s="112">
        <f>IF(SER_hh_tes_in!H14=0,"",SER_hh_tes_in!H14/SER_hh_fec_in!H14)</f>
        <v>0.82978194062823463</v>
      </c>
      <c r="I14" s="112" t="str">
        <f>IF(SER_hh_tes_in!I14=0,"",SER_hh_tes_in!I14/SER_hh_fec_in!I14)</f>
        <v/>
      </c>
      <c r="J14" s="112" t="str">
        <f>IF(SER_hh_tes_in!J14=0,"",SER_hh_tes_in!J14/SER_hh_fec_in!J14)</f>
        <v/>
      </c>
      <c r="K14" s="112">
        <f>IF(SER_hh_tes_in!K14=0,"",SER_hh_tes_in!K14/SER_hh_fec_in!K14)</f>
        <v>0.84445910446011907</v>
      </c>
      <c r="L14" s="112" t="str">
        <f>IF(SER_hh_tes_in!L14=0,"",SER_hh_tes_in!L14/SER_hh_fec_in!L14)</f>
        <v/>
      </c>
      <c r="M14" s="112" t="str">
        <f>IF(SER_hh_tes_in!M14=0,"",SER_hh_tes_in!M14/SER_hh_fec_in!M14)</f>
        <v/>
      </c>
      <c r="N14" s="112" t="str">
        <f>IF(SER_hh_tes_in!N14=0,"",SER_hh_tes_in!N14/SER_hh_fec_in!N14)</f>
        <v/>
      </c>
      <c r="O14" s="112">
        <f>IF(SER_hh_tes_in!O14=0,"",SER_hh_tes_in!O14/SER_hh_fec_in!O14)</f>
        <v>0.86017103610299372</v>
      </c>
      <c r="P14" s="112" t="str">
        <f>IF(SER_hh_tes_in!P14=0,"",SER_hh_tes_in!P14/SER_hh_fec_in!P14)</f>
        <v/>
      </c>
      <c r="Q14" s="112">
        <f>IF(SER_hh_tes_in!Q14=0,"",SER_hh_tes_in!Q14/SER_hh_fec_in!Q14)</f>
        <v>0.86725459019880313</v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1.1225225141251474</v>
      </c>
      <c r="D15" s="114">
        <f>IF(SER_hh_tes_in!D15=0,"",SER_hh_tes_in!D15/SER_hh_fec_in!D15)</f>
        <v>1.0656932717864924</v>
      </c>
      <c r="E15" s="114">
        <f>IF(SER_hh_tes_in!E15=0,"",SER_hh_tes_in!E15/SER_hh_fec_in!E15)</f>
        <v>1.122531938326063</v>
      </c>
      <c r="F15" s="114">
        <f>IF(SER_hh_tes_in!F15=0,"",SER_hh_tes_in!F15/SER_hh_fec_in!F15)</f>
        <v>1.1209546298725039</v>
      </c>
      <c r="G15" s="114">
        <f>IF(SER_hh_tes_in!G15=0,"",SER_hh_tes_in!G15/SER_hh_fec_in!G15)</f>
        <v>1.1053354406137696</v>
      </c>
      <c r="H15" s="114">
        <f>IF(SER_hh_tes_in!H15=0,"",SER_hh_tes_in!H15/SER_hh_fec_in!H15)</f>
        <v>1.1012759505695648</v>
      </c>
      <c r="I15" s="114">
        <f>IF(SER_hh_tes_in!I15=0,"",SER_hh_tes_in!I15/SER_hh_fec_in!I15)</f>
        <v>1.0781449303384409</v>
      </c>
      <c r="J15" s="114">
        <f>IF(SER_hh_tes_in!J15=0,"",SER_hh_tes_in!J15/SER_hh_fec_in!J15)</f>
        <v>1.0986251405474021</v>
      </c>
      <c r="K15" s="114">
        <f>IF(SER_hh_tes_in!K15=0,"",SER_hh_tes_in!K15/SER_hh_fec_in!K15)</f>
        <v>1.0912649469179674</v>
      </c>
      <c r="L15" s="114">
        <f>IF(SER_hh_tes_in!L15=0,"",SER_hh_tes_in!L15/SER_hh_fec_in!L15)</f>
        <v>1.0804354791460817</v>
      </c>
      <c r="M15" s="114">
        <f>IF(SER_hh_tes_in!M15=0,"",SER_hh_tes_in!M15/SER_hh_fec_in!M15)</f>
        <v>1.0734559020912833</v>
      </c>
      <c r="N15" s="114">
        <f>IF(SER_hh_tes_in!N15=0,"",SER_hh_tes_in!N15/SER_hh_fec_in!N15)</f>
        <v>1.0649146125995426</v>
      </c>
      <c r="O15" s="114">
        <f>IF(SER_hh_tes_in!O15=0,"",SER_hh_tes_in!O15/SER_hh_fec_in!O15)</f>
        <v>1.0564574842644519</v>
      </c>
      <c r="P15" s="114">
        <f>IF(SER_hh_tes_in!P15=0,"",SER_hh_tes_in!P15/SER_hh_fec_in!P15)</f>
        <v>1.0450668884315713</v>
      </c>
      <c r="Q15" s="114">
        <f>IF(SER_hh_tes_in!Q15=0,"",SER_hh_tes_in!Q15/SER_hh_fec_in!Q15)</f>
        <v>1.0458573815080792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1.6055647103278814</v>
      </c>
      <c r="D16" s="110">
        <f>IF(SER_hh_tes_in!D16=0,"",SER_hh_tes_in!D16/SER_hh_fec_in!D16)</f>
        <v>1.7069393706930056</v>
      </c>
      <c r="E16" s="110">
        <f>IF(SER_hh_tes_in!E16=0,"",SER_hh_tes_in!E16/SER_hh_fec_in!E16)</f>
        <v>1.7824874875065935</v>
      </c>
      <c r="F16" s="110">
        <f>IF(SER_hh_tes_in!F16=0,"",SER_hh_tes_in!F16/SER_hh_fec_in!F16)</f>
        <v>1.85227556040644</v>
      </c>
      <c r="G16" s="110">
        <f>IF(SER_hh_tes_in!G16=0,"",SER_hh_tes_in!G16/SER_hh_fec_in!G16)</f>
        <v>1.9214284215117139</v>
      </c>
      <c r="H16" s="110">
        <f>IF(SER_hh_tes_in!H16=0,"",SER_hh_tes_in!H16/SER_hh_fec_in!H16)</f>
        <v>1.9835946962823807</v>
      </c>
      <c r="I16" s="110">
        <f>IF(SER_hh_tes_in!I16=0,"",SER_hh_tes_in!I16/SER_hh_fec_in!I16)</f>
        <v>2.0437037155928315</v>
      </c>
      <c r="J16" s="110">
        <f>IF(SER_hh_tes_in!J16=0,"",SER_hh_tes_in!J16/SER_hh_fec_in!J16)</f>
        <v>2.0949055718529732</v>
      </c>
      <c r="K16" s="110">
        <f>IF(SER_hh_tes_in!K16=0,"",SER_hh_tes_in!K16/SER_hh_fec_in!K16)</f>
        <v>2.1476520139607609</v>
      </c>
      <c r="L16" s="110">
        <f>IF(SER_hh_tes_in!L16=0,"",SER_hh_tes_in!L16/SER_hh_fec_in!L16)</f>
        <v>2.2020560549538768</v>
      </c>
      <c r="M16" s="110">
        <f>IF(SER_hh_tes_in!M16=0,"",SER_hh_tes_in!M16/SER_hh_fec_in!M16)</f>
        <v>2.2795143794161707</v>
      </c>
      <c r="N16" s="110">
        <f>IF(SER_hh_tes_in!N16=0,"",SER_hh_tes_in!N16/SER_hh_fec_in!N16)</f>
        <v>2.3927331487402133</v>
      </c>
      <c r="O16" s="110">
        <f>IF(SER_hh_tes_in!O16=0,"",SER_hh_tes_in!O16/SER_hh_fec_in!O16)</f>
        <v>2.5567483152466921</v>
      </c>
      <c r="P16" s="110">
        <f>IF(SER_hh_tes_in!P16=0,"",SER_hh_tes_in!P16/SER_hh_fec_in!P16)</f>
        <v>2.7375650863337029</v>
      </c>
      <c r="Q16" s="110">
        <f>IF(SER_hh_tes_in!Q16=0,"",SER_hh_tes_in!Q16/SER_hh_fec_in!Q16)</f>
        <v>3.0978410069840532</v>
      </c>
    </row>
    <row r="17" spans="1:17" ht="12.95" customHeight="1" x14ac:dyDescent="0.25">
      <c r="A17" s="88" t="s">
        <v>101</v>
      </c>
      <c r="B17" s="113"/>
      <c r="C17" s="113">
        <f>IF(SER_hh_tes_in!C17=0,"",SER_hh_tes_in!C17/SER_hh_fec_in!C17)</f>
        <v>2.0105286641082398</v>
      </c>
      <c r="D17" s="113">
        <f>IF(SER_hh_tes_in!D17=0,"",SER_hh_tes_in!D17/SER_hh_fec_in!D17)</f>
        <v>2.0311552652205047</v>
      </c>
      <c r="E17" s="113">
        <f>IF(SER_hh_tes_in!E17=0,"",SER_hh_tes_in!E17/SER_hh_fec_in!E17)</f>
        <v>2.0532991178264424</v>
      </c>
      <c r="F17" s="113">
        <f>IF(SER_hh_tes_in!F17=0,"",SER_hh_tes_in!F17/SER_hh_fec_in!F17)</f>
        <v>2.0777303795587057</v>
      </c>
      <c r="G17" s="113">
        <f>IF(SER_hh_tes_in!G17=0,"",SER_hh_tes_in!G17/SER_hh_fec_in!G17)</f>
        <v>2.1055250581776401</v>
      </c>
      <c r="H17" s="113">
        <f>IF(SER_hh_tes_in!H17=0,"",SER_hh_tes_in!H17/SER_hh_fec_in!H17)</f>
        <v>2.1378660372784171</v>
      </c>
      <c r="I17" s="113">
        <f>IF(SER_hh_tes_in!I17=0,"",SER_hh_tes_in!I17/SER_hh_fec_in!I17)</f>
        <v>2.1760587479264131</v>
      </c>
      <c r="J17" s="113">
        <f>IF(SER_hh_tes_in!J17=0,"",SER_hh_tes_in!J17/SER_hh_fec_in!J17)</f>
        <v>2.2221124973626276</v>
      </c>
      <c r="K17" s="113">
        <f>IF(SER_hh_tes_in!K17=0,"",SER_hh_tes_in!K17/SER_hh_fec_in!K17)</f>
        <v>2.2774364789525956</v>
      </c>
      <c r="L17" s="113">
        <f>IF(SER_hh_tes_in!L17=0,"",SER_hh_tes_in!L17/SER_hh_fec_in!L17)</f>
        <v>2.3450320161286911</v>
      </c>
      <c r="M17" s="113">
        <f>IF(SER_hh_tes_in!M17=0,"",SER_hh_tes_in!M17/SER_hh_fec_in!M17)</f>
        <v>2.441106608334799</v>
      </c>
      <c r="N17" s="113">
        <f>IF(SER_hh_tes_in!N17=0,"",SER_hh_tes_in!N17/SER_hh_fec_in!N17)</f>
        <v>2.5751910708795775</v>
      </c>
      <c r="O17" s="113">
        <f>IF(SER_hh_tes_in!O17=0,"",SER_hh_tes_in!O17/SER_hh_fec_in!O17)</f>
        <v>2.761702285598012</v>
      </c>
      <c r="P17" s="113">
        <f>IF(SER_hh_tes_in!P17=0,"",SER_hh_tes_in!P17/SER_hh_fec_in!P17)</f>
        <v>3.0253105444372204</v>
      </c>
      <c r="Q17" s="113">
        <f>IF(SER_hh_tes_in!Q17=0,"",SER_hh_tes_in!Q17/SER_hh_fec_in!Q17)</f>
        <v>3.4094073180984856</v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1.6055202161288387</v>
      </c>
      <c r="D18" s="113">
        <f>IF(SER_hh_tes_in!D18=0,"",SER_hh_tes_in!D18/SER_hh_fec_in!D18)</f>
        <v>1.7064871558099783</v>
      </c>
      <c r="E18" s="113">
        <f>IF(SER_hh_tes_in!E18=0,"",SER_hh_tes_in!E18/SER_hh_fec_in!E18)</f>
        <v>1.7818310915558724</v>
      </c>
      <c r="F18" s="113">
        <f>IF(SER_hh_tes_in!F18=0,"",SER_hh_tes_in!F18/SER_hh_fec_in!F18)</f>
        <v>1.8516326716443983</v>
      </c>
      <c r="G18" s="113">
        <f>IF(SER_hh_tes_in!G18=0,"",SER_hh_tes_in!G18/SER_hh_fec_in!G18)</f>
        <v>1.921185432803538</v>
      </c>
      <c r="H18" s="113">
        <f>IF(SER_hh_tes_in!H18=0,"",SER_hh_tes_in!H18/SER_hh_fec_in!H18)</f>
        <v>1.9824255785506586</v>
      </c>
      <c r="I18" s="113">
        <f>IF(SER_hh_tes_in!I18=0,"",SER_hh_tes_in!I18/SER_hh_fec_in!I18)</f>
        <v>2.0433382312460431</v>
      </c>
      <c r="J18" s="113">
        <f>IF(SER_hh_tes_in!J18=0,"",SER_hh_tes_in!J18/SER_hh_fec_in!J18)</f>
        <v>2.0938165406729383</v>
      </c>
      <c r="K18" s="113">
        <f>IF(SER_hh_tes_in!K18=0,"",SER_hh_tes_in!K18/SER_hh_fec_in!K18)</f>
        <v>2.1472817064472323</v>
      </c>
      <c r="L18" s="113">
        <f>IF(SER_hh_tes_in!L18=0,"",SER_hh_tes_in!L18/SER_hh_fec_in!L18)</f>
        <v>2.2006178789917783</v>
      </c>
      <c r="M18" s="113">
        <f>IF(SER_hh_tes_in!M18=0,"",SER_hh_tes_in!M18/SER_hh_fec_in!M18)</f>
        <v>2.2773944787820604</v>
      </c>
      <c r="N18" s="113">
        <f>IF(SER_hh_tes_in!N18=0,"",SER_hh_tes_in!N18/SER_hh_fec_in!N18)</f>
        <v>2.3765699282534958</v>
      </c>
      <c r="O18" s="113">
        <f>IF(SER_hh_tes_in!O18=0,"",SER_hh_tes_in!O18/SER_hh_fec_in!O18)</f>
        <v>2.5057334318447957</v>
      </c>
      <c r="P18" s="113">
        <f>IF(SER_hh_tes_in!P18=0,"",SER_hh_tes_in!P18/SER_hh_fec_in!P18)</f>
        <v>2.7136602673929215</v>
      </c>
      <c r="Q18" s="113">
        <f>IF(SER_hh_tes_in!Q18=0,"",SER_hh_tes_in!Q18/SER_hh_fec_in!Q18)</f>
        <v>3.0538974127422351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0.691515863657443</v>
      </c>
      <c r="D19" s="110">
        <f>IF(SER_hh_tes_in!D19=0,"",SER_hh_tes_in!D19/SER_hh_fec_in!D19)</f>
        <v>0.710817772649181</v>
      </c>
      <c r="E19" s="110">
        <f>IF(SER_hh_tes_in!E19=0,"",SER_hh_tes_in!E19/SER_hh_fec_in!E19)</f>
        <v>0.69403145219661033</v>
      </c>
      <c r="F19" s="110">
        <f>IF(SER_hh_tes_in!F19=0,"",SER_hh_tes_in!F19/SER_hh_fec_in!F19)</f>
        <v>0.7021587669170295</v>
      </c>
      <c r="G19" s="110">
        <f>IF(SER_hh_tes_in!G19=0,"",SER_hh_tes_in!G19/SER_hh_fec_in!G19)</f>
        <v>0.74024117295932379</v>
      </c>
      <c r="H19" s="110">
        <f>IF(SER_hh_tes_in!H19=0,"",SER_hh_tes_in!H19/SER_hh_fec_in!H19)</f>
        <v>0.72113366933243306</v>
      </c>
      <c r="I19" s="110">
        <f>IF(SER_hh_tes_in!I19=0,"",SER_hh_tes_in!I19/SER_hh_fec_in!I19)</f>
        <v>0.73766763643525779</v>
      </c>
      <c r="J19" s="110">
        <f>IF(SER_hh_tes_in!J19=0,"",SER_hh_tes_in!J19/SER_hh_fec_in!J19)</f>
        <v>0.73969147738162344</v>
      </c>
      <c r="K19" s="110">
        <f>IF(SER_hh_tes_in!K19=0,"",SER_hh_tes_in!K19/SER_hh_fec_in!K19)</f>
        <v>0.70945952896162479</v>
      </c>
      <c r="L19" s="110">
        <f>IF(SER_hh_tes_in!L19=0,"",SER_hh_tes_in!L19/SER_hh_fec_in!L19)</f>
        <v>0.72837100503973606</v>
      </c>
      <c r="M19" s="110">
        <f>IF(SER_hh_tes_in!M19=0,"",SER_hh_tes_in!M19/SER_hh_fec_in!M19)</f>
        <v>0.74001785238497908</v>
      </c>
      <c r="N19" s="110">
        <f>IF(SER_hh_tes_in!N19=0,"",SER_hh_tes_in!N19/SER_hh_fec_in!N19)</f>
        <v>0.75594933161039635</v>
      </c>
      <c r="O19" s="110">
        <f>IF(SER_hh_tes_in!O19=0,"",SER_hh_tes_in!O19/SER_hh_fec_in!O19)</f>
        <v>0.73320811599693625</v>
      </c>
      <c r="P19" s="110">
        <f>IF(SER_hh_tes_in!P19=0,"",SER_hh_tes_in!P19/SER_hh_fec_in!P19)</f>
        <v>0.73709388705404122</v>
      </c>
      <c r="Q19" s="110">
        <f>IF(SER_hh_tes_in!Q19=0,"",SER_hh_tes_in!Q19/SER_hh_fec_in!Q19)</f>
        <v>0.7413995771073093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0.58986653930589761</v>
      </c>
      <c r="D22" s="109">
        <f>IF(SER_hh_tes_in!D22=0,"",SER_hh_tes_in!D22/SER_hh_fec_in!D22)</f>
        <v>0.59689903599961336</v>
      </c>
      <c r="E22" s="109" t="str">
        <f>IF(SER_hh_tes_in!E22=0,"",SER_hh_tes_in!E22/SER_hh_fec_in!E22)</f>
        <v/>
      </c>
      <c r="F22" s="109">
        <f>IF(SER_hh_tes_in!F22=0,"",SER_hh_tes_in!F22/SER_hh_fec_in!F22)</f>
        <v>0.60463967702726973</v>
      </c>
      <c r="G22" s="109" t="str">
        <f>IF(SER_hh_tes_in!G22=0,"",SER_hh_tes_in!G22/SER_hh_fec_in!G22)</f>
        <v/>
      </c>
      <c r="H22" s="109">
        <f>IF(SER_hh_tes_in!H22=0,"",SER_hh_tes_in!H22/SER_hh_fec_in!H22)</f>
        <v>0.61320162354686614</v>
      </c>
      <c r="I22" s="109">
        <f>IF(SER_hh_tes_in!I22=0,"",SER_hh_tes_in!I22/SER_hh_fec_in!I22)</f>
        <v>0.61790704860014745</v>
      </c>
      <c r="J22" s="109">
        <f>IF(SER_hh_tes_in!J22=0,"",SER_hh_tes_in!J22/SER_hh_fec_in!J22)</f>
        <v>0.62170323452144416</v>
      </c>
      <c r="K22" s="109">
        <f>IF(SER_hh_tes_in!K22=0,"",SER_hh_tes_in!K22/SER_hh_fec_in!K22)</f>
        <v>0.62470977343648493</v>
      </c>
      <c r="L22" s="109">
        <f>IF(SER_hh_tes_in!L22=0,"",SER_hh_tes_in!L22/SER_hh_fec_in!L22)</f>
        <v>0.62793048303015209</v>
      </c>
      <c r="M22" s="109">
        <f>IF(SER_hh_tes_in!M22=0,"",SER_hh_tes_in!M22/SER_hh_fec_in!M22)</f>
        <v>0.62946658275658329</v>
      </c>
      <c r="N22" s="109">
        <f>IF(SER_hh_tes_in!N22=0,"",SER_hh_tes_in!N22/SER_hh_fec_in!N22)</f>
        <v>0.63015371503181306</v>
      </c>
      <c r="O22" s="109">
        <f>IF(SER_hh_tes_in!O22=0,"",SER_hh_tes_in!O22/SER_hh_fec_in!O22)</f>
        <v>0.63035950098153537</v>
      </c>
      <c r="P22" s="109">
        <f>IF(SER_hh_tes_in!P22=0,"",SER_hh_tes_in!P22/SER_hh_fec_in!P22)</f>
        <v>0.6305122002472785</v>
      </c>
      <c r="Q22" s="109">
        <f>IF(SER_hh_tes_in!Q22=0,"",SER_hh_tes_in!Q22/SER_hh_fec_in!Q22)</f>
        <v>0.63058830947543032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0.63816048057650743</v>
      </c>
      <c r="D23" s="109">
        <f>IF(SER_hh_tes_in!D23=0,"",SER_hh_tes_in!D23/SER_hh_fec_in!D23)</f>
        <v>0.64099126668191819</v>
      </c>
      <c r="E23" s="109">
        <f>IF(SER_hh_tes_in!E23=0,"",SER_hh_tes_in!E23/SER_hh_fec_in!E23)</f>
        <v>0.64469989196374977</v>
      </c>
      <c r="F23" s="109">
        <f>IF(SER_hh_tes_in!F23=0,"",SER_hh_tes_in!F23/SER_hh_fec_in!F23)</f>
        <v>0.6485044022897497</v>
      </c>
      <c r="G23" s="109">
        <f>IF(SER_hh_tes_in!G23=0,"",SER_hh_tes_in!G23/SER_hh_fec_in!G23)</f>
        <v>0.65253771803419103</v>
      </c>
      <c r="H23" s="109">
        <f>IF(SER_hh_tes_in!H23=0,"",SER_hh_tes_in!H23/SER_hh_fec_in!H23)</f>
        <v>0.65722594476797103</v>
      </c>
      <c r="I23" s="109">
        <f>IF(SER_hh_tes_in!I23=0,"",SER_hh_tes_in!I23/SER_hh_fec_in!I23)</f>
        <v>0.66195711715982075</v>
      </c>
      <c r="J23" s="109">
        <f>IF(SER_hh_tes_in!J23=0,"",SER_hh_tes_in!J23/SER_hh_fec_in!J23)</f>
        <v>0.66597395094117562</v>
      </c>
      <c r="K23" s="109">
        <f>IF(SER_hh_tes_in!K23=0,"",SER_hh_tes_in!K23/SER_hh_fec_in!K23)</f>
        <v>0.66904636927358396</v>
      </c>
      <c r="L23" s="109">
        <f>IF(SER_hh_tes_in!L23=0,"",SER_hh_tes_in!L23/SER_hh_fec_in!L23)</f>
        <v>0.67258540804923916</v>
      </c>
      <c r="M23" s="109">
        <f>IF(SER_hh_tes_in!M23=0,"",SER_hh_tes_in!M23/SER_hh_fec_in!M23)</f>
        <v>0.67439553323381407</v>
      </c>
      <c r="N23" s="109">
        <f>IF(SER_hh_tes_in!N23=0,"",SER_hh_tes_in!N23/SER_hh_fec_in!N23)</f>
        <v>0.67532171227225968</v>
      </c>
      <c r="O23" s="109">
        <f>IF(SER_hh_tes_in!O23=0,"",SER_hh_tes_in!O23/SER_hh_fec_in!O23)</f>
        <v>0.67570663919185514</v>
      </c>
      <c r="P23" s="109">
        <f>IF(SER_hh_tes_in!P23=0,"",SER_hh_tes_in!P23/SER_hh_fec_in!P23)</f>
        <v>0.67589371857824132</v>
      </c>
      <c r="Q23" s="109">
        <f>IF(SER_hh_tes_in!Q23=0,"",SER_hh_tes_in!Q23/SER_hh_fec_in!Q23)</f>
        <v>0.67598347331287723</v>
      </c>
    </row>
    <row r="24" spans="1:17" ht="12" customHeight="1" x14ac:dyDescent="0.25">
      <c r="A24" s="88" t="s">
        <v>34</v>
      </c>
      <c r="B24" s="109"/>
      <c r="C24" s="109" t="str">
        <f>IF(SER_hh_tes_in!C24=0,"",SER_hh_tes_in!C24/SER_hh_fec_in!C24)</f>
        <v/>
      </c>
      <c r="D24" s="109" t="str">
        <f>IF(SER_hh_tes_in!D24=0,"",SER_hh_tes_in!D24/SER_hh_fec_in!D24)</f>
        <v/>
      </c>
      <c r="E24" s="109" t="str">
        <f>IF(SER_hh_tes_in!E24=0,"",SER_hh_tes_in!E24/SER_hh_fec_in!E24)</f>
        <v/>
      </c>
      <c r="F24" s="109" t="str">
        <f>IF(SER_hh_tes_in!F24=0,"",SER_hh_tes_in!F24/SER_hh_fec_in!F24)</f>
        <v/>
      </c>
      <c r="G24" s="109" t="str">
        <f>IF(SER_hh_tes_in!G24=0,"",SER_hh_tes_in!G24/SER_hh_fec_in!G24)</f>
        <v/>
      </c>
      <c r="H24" s="109" t="str">
        <f>IF(SER_hh_tes_in!H24=0,"",SER_hh_tes_in!H24/SER_hh_fec_in!H24)</f>
        <v/>
      </c>
      <c r="I24" s="109" t="str">
        <f>IF(SER_hh_tes_in!I24=0,"",SER_hh_tes_in!I24/SER_hh_fec_in!I24)</f>
        <v/>
      </c>
      <c r="J24" s="109" t="str">
        <f>IF(SER_hh_tes_in!J24=0,"",SER_hh_tes_in!J24/SER_hh_fec_in!J24)</f>
        <v/>
      </c>
      <c r="K24" s="109" t="str">
        <f>IF(SER_hh_tes_in!K24=0,"",SER_hh_tes_in!K24/SER_hh_fec_in!K24)</f>
        <v/>
      </c>
      <c r="L24" s="109" t="str">
        <f>IF(SER_hh_tes_in!L24=0,"",SER_hh_tes_in!L24/SER_hh_fec_in!L24)</f>
        <v/>
      </c>
      <c r="M24" s="109" t="str">
        <f>IF(SER_hh_tes_in!M24=0,"",SER_hh_tes_in!M24/SER_hh_fec_in!M24)</f>
        <v/>
      </c>
      <c r="N24" s="109" t="str">
        <f>IF(SER_hh_tes_in!N24=0,"",SER_hh_tes_in!N24/SER_hh_fec_in!N24)</f>
        <v/>
      </c>
      <c r="O24" s="109" t="str">
        <f>IF(SER_hh_tes_in!O24=0,"",SER_hh_tes_in!O24/SER_hh_fec_in!O24)</f>
        <v/>
      </c>
      <c r="P24" s="109" t="str">
        <f>IF(SER_hh_tes_in!P24=0,"",SER_hh_tes_in!P24/SER_hh_fec_in!P24)</f>
        <v/>
      </c>
      <c r="Q24" s="109" t="str">
        <f>IF(SER_hh_tes_in!Q24=0,"",SER_hh_tes_in!Q24/SER_hh_fec_in!Q24)</f>
        <v/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0.81069395792663423</v>
      </c>
      <c r="D25" s="109">
        <f>IF(SER_hh_tes_in!D25=0,"",SER_hh_tes_in!D25/SER_hh_fec_in!D25)</f>
        <v>0.81471748431183355</v>
      </c>
      <c r="E25" s="109">
        <f>IF(SER_hh_tes_in!E25=0,"",SER_hh_tes_in!E25/SER_hh_fec_in!E25)</f>
        <v>0.81876214981484574</v>
      </c>
      <c r="F25" s="109">
        <f>IF(SER_hh_tes_in!F25=0,"",SER_hh_tes_in!F25/SER_hh_fec_in!F25)</f>
        <v>0.82386426183845707</v>
      </c>
      <c r="G25" s="109" t="str">
        <f>IF(SER_hh_tes_in!G25=0,"",SER_hh_tes_in!G25/SER_hh_fec_in!G25)</f>
        <v/>
      </c>
      <c r="H25" s="109">
        <f>IF(SER_hh_tes_in!H25=0,"",SER_hh_tes_in!H25/SER_hh_fec_in!H25)</f>
        <v>0.8348474525366486</v>
      </c>
      <c r="I25" s="109">
        <f>IF(SER_hh_tes_in!I25=0,"",SER_hh_tes_in!I25/SER_hh_fec_in!I25)</f>
        <v>0.8409364124306431</v>
      </c>
      <c r="J25" s="109">
        <f>IF(SER_hh_tes_in!J25=0,"",SER_hh_tes_in!J25/SER_hh_fec_in!J25)</f>
        <v>0.84597561598075166</v>
      </c>
      <c r="K25" s="109">
        <f>IF(SER_hh_tes_in!K25=0,"",SER_hh_tes_in!K25/SER_hh_fec_in!K25)</f>
        <v>0.85002259818241488</v>
      </c>
      <c r="L25" s="109">
        <f>IF(SER_hh_tes_in!L25=0,"",SER_hh_tes_in!L25/SER_hh_fec_in!L25)</f>
        <v>0.85436784974105795</v>
      </c>
      <c r="M25" s="109">
        <f>IF(SER_hh_tes_in!M25=0,"",SER_hh_tes_in!M25/SER_hh_fec_in!M25)</f>
        <v>0.85650624399493358</v>
      </c>
      <c r="N25" s="109" t="str">
        <f>IF(SER_hh_tes_in!N25=0,"",SER_hh_tes_in!N25/SER_hh_fec_in!N25)</f>
        <v/>
      </c>
      <c r="O25" s="109">
        <f>IF(SER_hh_tes_in!O25=0,"",SER_hh_tes_in!O25/SER_hh_fec_in!O25)</f>
        <v>0.85766619825033175</v>
      </c>
      <c r="P25" s="109">
        <f>IF(SER_hh_tes_in!P25=0,"",SER_hh_tes_in!P25/SER_hh_fec_in!P25)</f>
        <v>0.85789718824988048</v>
      </c>
      <c r="Q25" s="109">
        <f>IF(SER_hh_tes_in!Q25=0,"",SER_hh_tes_in!Q25/SER_hh_fec_in!Q25)</f>
        <v>0.85798861777382684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0.78318923948256836</v>
      </c>
      <c r="D26" s="112">
        <f>IF(SER_hh_tes_in!D26=0,"",SER_hh_tes_in!D26/SER_hh_fec_in!D26)</f>
        <v>0.7871041729696352</v>
      </c>
      <c r="E26" s="112">
        <f>IF(SER_hh_tes_in!E26=0,"",SER_hh_tes_in!E26/SER_hh_fec_in!E26)</f>
        <v>0.79100621139670291</v>
      </c>
      <c r="F26" s="112">
        <f>IF(SER_hh_tes_in!F26=0,"",SER_hh_tes_in!F26/SER_hh_fec_in!F26)</f>
        <v>0.79570540181373495</v>
      </c>
      <c r="G26" s="112">
        <f>IF(SER_hh_tes_in!G26=0,"",SER_hh_tes_in!G26/SER_hh_fec_in!G26)</f>
        <v>0.80089410836328589</v>
      </c>
      <c r="H26" s="112">
        <f>IF(SER_hh_tes_in!H26=0,"",SER_hh_tes_in!H26/SER_hh_fec_in!H26)</f>
        <v>0.80641356404834041</v>
      </c>
      <c r="I26" s="112">
        <f>IF(SER_hh_tes_in!I26=0,"",SER_hh_tes_in!I26/SER_hh_fec_in!I26)</f>
        <v>0.81232224786547469</v>
      </c>
      <c r="J26" s="112">
        <f>IF(SER_hh_tes_in!J26=0,"",SER_hh_tes_in!J26/SER_hh_fec_in!J26)</f>
        <v>0.8171747453694661</v>
      </c>
      <c r="K26" s="112">
        <f>IF(SER_hh_tes_in!K26=0,"",SER_hh_tes_in!K26/SER_hh_fec_in!K26)</f>
        <v>0.82052853289035477</v>
      </c>
      <c r="L26" s="112">
        <f>IF(SER_hh_tes_in!L26=0,"",SER_hh_tes_in!L26/SER_hh_fec_in!L26)</f>
        <v>0.82515542681665477</v>
      </c>
      <c r="M26" s="112">
        <f>IF(SER_hh_tes_in!M26=0,"",SER_hh_tes_in!M26/SER_hh_fec_in!M26)</f>
        <v>0.82736696505763063</v>
      </c>
      <c r="N26" s="112">
        <f>IF(SER_hh_tes_in!N26=0,"",SER_hh_tes_in!N26/SER_hh_fec_in!N26)</f>
        <v>0.82846767953149147</v>
      </c>
      <c r="O26" s="112">
        <f>IF(SER_hh_tes_in!O26=0,"",SER_hh_tes_in!O26/SER_hh_fec_in!O26)</f>
        <v>0.82892542806798708</v>
      </c>
      <c r="P26" s="112">
        <f>IF(SER_hh_tes_in!P26=0,"",SER_hh_tes_in!P26/SER_hh_fec_in!P26)</f>
        <v>0.82911626876055855</v>
      </c>
      <c r="Q26" s="112">
        <f>IF(SER_hh_tes_in!Q26=0,"",SER_hh_tes_in!Q26/SER_hh_fec_in!Q26)</f>
        <v>0.82918793129466728</v>
      </c>
    </row>
    <row r="27" spans="1:17" ht="12" customHeight="1" x14ac:dyDescent="0.25">
      <c r="A27" s="93" t="s">
        <v>33</v>
      </c>
      <c r="B27" s="122"/>
      <c r="C27" s="122">
        <f>IF(SER_hh_tes_in!C27=0,"",SER_hh_tes_in!C27/SER_hh_fec_in!C27)</f>
        <v>0.92441321855245961</v>
      </c>
      <c r="D27" s="122">
        <f>IF(SER_hh_tes_in!D27=0,"",SER_hh_tes_in!D27/SER_hh_fec_in!D27)</f>
        <v>0.94308198240349739</v>
      </c>
      <c r="E27" s="122">
        <f>IF(SER_hh_tes_in!E27=0,"",SER_hh_tes_in!E27/SER_hh_fec_in!E27)</f>
        <v>0.9554787720706106</v>
      </c>
      <c r="F27" s="122">
        <f>IF(SER_hh_tes_in!F27=0,"",SER_hh_tes_in!F27/SER_hh_fec_in!F27)</f>
        <v>0.96627362807778427</v>
      </c>
      <c r="G27" s="122">
        <f>IF(SER_hh_tes_in!G27=0,"",SER_hh_tes_in!G27/SER_hh_fec_in!G27)</f>
        <v>0.98004463060629321</v>
      </c>
      <c r="H27" s="122">
        <f>IF(SER_hh_tes_in!H27=0,"",SER_hh_tes_in!H27/SER_hh_fec_in!H27)</f>
        <v>0.98705263013721356</v>
      </c>
      <c r="I27" s="122">
        <f>IF(SER_hh_tes_in!I27=0,"",SER_hh_tes_in!I27/SER_hh_fec_in!I27)</f>
        <v>0.99706125716690097</v>
      </c>
      <c r="J27" s="122">
        <f>IF(SER_hh_tes_in!J27=0,"",SER_hh_tes_in!J27/SER_hh_fec_in!J27)</f>
        <v>1.0042610144823065</v>
      </c>
      <c r="K27" s="122">
        <f>IF(SER_hh_tes_in!K27=0,"",SER_hh_tes_in!K27/SER_hh_fec_in!K27)</f>
        <v>1.0082843170125364</v>
      </c>
      <c r="L27" s="122">
        <f>IF(SER_hh_tes_in!L27=0,"",SER_hh_tes_in!L27/SER_hh_fec_in!L27)</f>
        <v>1.0138023092213362</v>
      </c>
      <c r="M27" s="122">
        <f>IF(SER_hh_tes_in!M27=0,"",SER_hh_tes_in!M27/SER_hh_fec_in!M27)</f>
        <v>1.0167683928001279</v>
      </c>
      <c r="N27" s="122">
        <f>IF(SER_hh_tes_in!N27=0,"",SER_hh_tes_in!N27/SER_hh_fec_in!N27)</f>
        <v>1.0185935001223514</v>
      </c>
      <c r="O27" s="122">
        <f>IF(SER_hh_tes_in!O27=0,"",SER_hh_tes_in!O27/SER_hh_fec_in!O27)</f>
        <v>1.0187793632350886</v>
      </c>
      <c r="P27" s="122">
        <f>IF(SER_hh_tes_in!P27=0,"",SER_hh_tes_in!P27/SER_hh_fec_in!P27)</f>
        <v>1.0185518105279892</v>
      </c>
      <c r="Q27" s="122">
        <f>IF(SER_hh_tes_in!Q27=0,"",SER_hh_tes_in!Q27/SER_hh_fec_in!Q27)</f>
        <v>1.0197104753783843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0.54917958003800016</v>
      </c>
      <c r="D29" s="110">
        <f>IF(SER_hh_tes_in!D29=0,"",SER_hh_tes_in!D29/SER_hh_fec_in!D29)</f>
        <v>0.5612139328626532</v>
      </c>
      <c r="E29" s="110">
        <f>IF(SER_hh_tes_in!E29=0,"",SER_hh_tes_in!E29/SER_hh_fec_in!E29)</f>
        <v>0.51222843679351782</v>
      </c>
      <c r="F29" s="110">
        <f>IF(SER_hh_tes_in!F29=0,"",SER_hh_tes_in!F29/SER_hh_fec_in!F29)</f>
        <v>0.59071616118929782</v>
      </c>
      <c r="G29" s="110">
        <f>IF(SER_hh_tes_in!G29=0,"",SER_hh_tes_in!G29/SER_hh_fec_in!G29)</f>
        <v>0.55566299545327791</v>
      </c>
      <c r="H29" s="110">
        <f>IF(SER_hh_tes_in!H29=0,"",SER_hh_tes_in!H29/SER_hh_fec_in!H29)</f>
        <v>0.5813025127775604</v>
      </c>
      <c r="I29" s="110">
        <f>IF(SER_hh_tes_in!I29=0,"",SER_hh_tes_in!I29/SER_hh_fec_in!I29)</f>
        <v>0.63836333494275987</v>
      </c>
      <c r="J29" s="110">
        <f>IF(SER_hh_tes_in!J29=0,"",SER_hh_tes_in!J29/SER_hh_fec_in!J29)</f>
        <v>0.57644811719958922</v>
      </c>
      <c r="K29" s="110">
        <f>IF(SER_hh_tes_in!K29=0,"",SER_hh_tes_in!K29/SER_hh_fec_in!K29)</f>
        <v>0.56781420298504548</v>
      </c>
      <c r="L29" s="110">
        <f>IF(SER_hh_tes_in!L29=0,"",SER_hh_tes_in!L29/SER_hh_fec_in!L29)</f>
        <v>0.60671198810891214</v>
      </c>
      <c r="M29" s="110">
        <f>IF(SER_hh_tes_in!M29=0,"",SER_hh_tes_in!M29/SER_hh_fec_in!M29)</f>
        <v>0.67618190655220534</v>
      </c>
      <c r="N29" s="110">
        <f>IF(SER_hh_tes_in!N29=0,"",SER_hh_tes_in!N29/SER_hh_fec_in!N29)</f>
        <v>0.54361731481236031</v>
      </c>
      <c r="O29" s="110">
        <f>IF(SER_hh_tes_in!O29=0,"",SER_hh_tes_in!O29/SER_hh_fec_in!O29)</f>
        <v>0.54183505482769212</v>
      </c>
      <c r="P29" s="110">
        <f>IF(SER_hh_tes_in!P29=0,"",SER_hh_tes_in!P29/SER_hh_fec_in!P29)</f>
        <v>0.67513767430735072</v>
      </c>
      <c r="Q29" s="110">
        <f>IF(SER_hh_tes_in!Q29=0,"",SER_hh_tes_in!Q29/SER_hh_fec_in!Q29)</f>
        <v>0.5236146996489327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0.46573931277542885</v>
      </c>
      <c r="D30" s="109">
        <f>IF(SER_hh_tes_in!D30=0,"",SER_hh_tes_in!D30/SER_hh_fec_in!D30)</f>
        <v>0.46814382705677571</v>
      </c>
      <c r="E30" s="109">
        <f>IF(SER_hh_tes_in!E30=0,"",SER_hh_tes_in!E30/SER_hh_fec_in!E30)</f>
        <v>0.47040841774994724</v>
      </c>
      <c r="F30" s="109">
        <f>IF(SER_hh_tes_in!F30=0,"",SER_hh_tes_in!F30/SER_hh_fec_in!F30)</f>
        <v>0.47317627241186844</v>
      </c>
      <c r="G30" s="109">
        <f>IF(SER_hh_tes_in!G30=0,"",SER_hh_tes_in!G30/SER_hh_fec_in!G30)</f>
        <v>0.47593870849268932</v>
      </c>
      <c r="H30" s="109">
        <f>IF(SER_hh_tes_in!H30=0,"",SER_hh_tes_in!H30/SER_hh_fec_in!H30)</f>
        <v>0.47916863243500479</v>
      </c>
      <c r="I30" s="109" t="str">
        <f>IF(SER_hh_tes_in!I30=0,"",SER_hh_tes_in!I30/SER_hh_fec_in!I30)</f>
        <v/>
      </c>
      <c r="J30" s="109" t="str">
        <f>IF(SER_hh_tes_in!J30=0,"",SER_hh_tes_in!J30/SER_hh_fec_in!J30)</f>
        <v/>
      </c>
      <c r="K30" s="109">
        <f>IF(SER_hh_tes_in!K30=0,"",SER_hh_tes_in!K30/SER_hh_fec_in!K30)</f>
        <v>0.48711680034439048</v>
      </c>
      <c r="L30" s="109">
        <f>IF(SER_hh_tes_in!L30=0,"",SER_hh_tes_in!L30/SER_hh_fec_in!L30)</f>
        <v>0.48952810912792794</v>
      </c>
      <c r="M30" s="109" t="str">
        <f>IF(SER_hh_tes_in!M30=0,"",SER_hh_tes_in!M30/SER_hh_fec_in!M30)</f>
        <v/>
      </c>
      <c r="N30" s="109">
        <f>IF(SER_hh_tes_in!N30=0,"",SER_hh_tes_in!N30/SER_hh_fec_in!N30)</f>
        <v>0.49129107845463982</v>
      </c>
      <c r="O30" s="109" t="str">
        <f>IF(SER_hh_tes_in!O30=0,"",SER_hh_tes_in!O30/SER_hh_fec_in!O30)</f>
        <v/>
      </c>
      <c r="P30" s="109" t="str">
        <f>IF(SER_hh_tes_in!P30=0,"",SER_hh_tes_in!P30/SER_hh_fec_in!P30)</f>
        <v/>
      </c>
      <c r="Q30" s="109">
        <f>IF(SER_hh_tes_in!Q30=0,"",SER_hh_tes_in!Q30/SER_hh_fec_in!Q30)</f>
        <v>0.49181665669577657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0.50707155764145773</v>
      </c>
      <c r="D31" s="109">
        <f>IF(SER_hh_tes_in!D31=0,"",SER_hh_tes_in!D31/SER_hh_fec_in!D31)</f>
        <v>0.50971277373180313</v>
      </c>
      <c r="E31" s="109">
        <f>IF(SER_hh_tes_in!E31=0,"",SER_hh_tes_in!E31/SER_hh_fec_in!E31)</f>
        <v>0.51244058273614324</v>
      </c>
      <c r="F31" s="109">
        <f>IF(SER_hh_tes_in!F31=0,"",SER_hh_tes_in!F31/SER_hh_fec_in!F31)</f>
        <v>0.51542464985775127</v>
      </c>
      <c r="G31" s="109">
        <f>IF(SER_hh_tes_in!G31=0,"",SER_hh_tes_in!G31/SER_hh_fec_in!G31)</f>
        <v>0.51853385453510081</v>
      </c>
      <c r="H31" s="109">
        <f>IF(SER_hh_tes_in!H31=0,"",SER_hh_tes_in!H31/SER_hh_fec_in!H31)</f>
        <v>0.52204849374792817</v>
      </c>
      <c r="I31" s="109">
        <f>IF(SER_hh_tes_in!I31=0,"",SER_hh_tes_in!I31/SER_hh_fec_in!I31)</f>
        <v>0.52579800417331968</v>
      </c>
      <c r="J31" s="109">
        <f>IF(SER_hh_tes_in!J31=0,"",SER_hh_tes_in!J31/SER_hh_fec_in!J31)</f>
        <v>0.52883823385754358</v>
      </c>
      <c r="K31" s="109">
        <f>IF(SER_hh_tes_in!K31=0,"",SER_hh_tes_in!K31/SER_hh_fec_in!K31)</f>
        <v>0.53125564483765642</v>
      </c>
      <c r="L31" s="109">
        <f>IF(SER_hh_tes_in!L31=0,"",SER_hh_tes_in!L31/SER_hh_fec_in!L31)</f>
        <v>0.5337292477010529</v>
      </c>
      <c r="M31" s="109">
        <f>IF(SER_hh_tes_in!M31=0,"",SER_hh_tes_in!M31/SER_hh_fec_in!M31)</f>
        <v>0.53480895227252445</v>
      </c>
      <c r="N31" s="109">
        <f>IF(SER_hh_tes_in!N31=0,"",SER_hh_tes_in!N31/SER_hh_fec_in!N31)</f>
        <v>0.53516218247808256</v>
      </c>
      <c r="O31" s="109">
        <f>IF(SER_hh_tes_in!O31=0,"",SER_hh_tes_in!O31/SER_hh_fec_in!O31)</f>
        <v>0.53548074606947904</v>
      </c>
      <c r="P31" s="109">
        <f>IF(SER_hh_tes_in!P31=0,"",SER_hh_tes_in!P31/SER_hh_fec_in!P31)</f>
        <v>0.53562266460435748</v>
      </c>
      <c r="Q31" s="109">
        <f>IF(SER_hh_tes_in!Q31=0,"",SER_hh_tes_in!Q31/SER_hh_fec_in!Q31)</f>
        <v>0.53559083037188571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>
        <f>IF(SER_hh_tes_in!C33=0,"",SER_hh_tes_in!C33/SER_hh_fec_in!C33)</f>
        <v>0.66043664430870219</v>
      </c>
      <c r="D33" s="108">
        <f>IF(SER_hh_tes_in!D33=0,"",SER_hh_tes_in!D33/SER_hh_fec_in!D33)</f>
        <v>0.66368228755616898</v>
      </c>
      <c r="E33" s="108" t="str">
        <f>IF(SER_hh_tes_in!E33=0,"",SER_hh_tes_in!E33/SER_hh_fec_in!E33)</f>
        <v/>
      </c>
      <c r="F33" s="108">
        <f>IF(SER_hh_tes_in!F33=0,"",SER_hh_tes_in!F33/SER_hh_fec_in!F33)</f>
        <v>0.67077360020047239</v>
      </c>
      <c r="G33" s="108">
        <f>IF(SER_hh_tes_in!G33=0,"",SER_hh_tes_in!G33/SER_hh_fec_in!G33)</f>
        <v>0.67473779329460337</v>
      </c>
      <c r="H33" s="108">
        <f>IF(SER_hh_tes_in!H33=0,"",SER_hh_tes_in!H33/SER_hh_fec_in!H33)</f>
        <v>0.67938046105784733</v>
      </c>
      <c r="I33" s="108">
        <f>IF(SER_hh_tes_in!I33=0,"",SER_hh_tes_in!I33/SER_hh_fec_in!I33)</f>
        <v>0.68438119600798752</v>
      </c>
      <c r="J33" s="108">
        <f>IF(SER_hh_tes_in!J33=0,"",SER_hh_tes_in!J33/SER_hh_fec_in!J33)</f>
        <v>0.68834232273422613</v>
      </c>
      <c r="K33" s="108">
        <f>IF(SER_hh_tes_in!K33=0,"",SER_hh_tes_in!K33/SER_hh_fec_in!K33)</f>
        <v>0.69159395381511402</v>
      </c>
      <c r="L33" s="108">
        <f>IF(SER_hh_tes_in!L33=0,"",SER_hh_tes_in!L33/SER_hh_fec_in!L33)</f>
        <v>0.69497076513651046</v>
      </c>
      <c r="M33" s="108">
        <f>IF(SER_hh_tes_in!M33=0,"",SER_hh_tes_in!M33/SER_hh_fec_in!M33)</f>
        <v>0.69658594655744099</v>
      </c>
      <c r="N33" s="108">
        <f>IF(SER_hh_tes_in!N33=0,"",SER_hh_tes_in!N33/SER_hh_fec_in!N33)</f>
        <v>0.69729433892968762</v>
      </c>
      <c r="O33" s="108">
        <f>IF(SER_hh_tes_in!O33=0,"",SER_hh_tes_in!O33/SER_hh_fec_in!O33)</f>
        <v>0.69769276912242306</v>
      </c>
      <c r="P33" s="108">
        <f>IF(SER_hh_tes_in!P33=0,"",SER_hh_tes_in!P33/SER_hh_fec_in!P33)</f>
        <v>0.69786027359588554</v>
      </c>
      <c r="Q33" s="108" t="str">
        <f>IF(SER_hh_tes_in!Q33=0,"",SER_hh_tes_in!Q33/SER_hh_fec_in!Q33)</f>
        <v/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266.93895373743828</v>
      </c>
      <c r="D3" s="106">
        <f t="shared" si="0"/>
        <v>123.7764959445543</v>
      </c>
      <c r="E3" s="106">
        <f t="shared" si="0"/>
        <v>221.86841357160964</v>
      </c>
      <c r="F3" s="106">
        <f t="shared" si="0"/>
        <v>207.13511749794139</v>
      </c>
      <c r="G3" s="106">
        <f t="shared" si="0"/>
        <v>211.37627962112023</v>
      </c>
      <c r="H3" s="106">
        <f t="shared" si="0"/>
        <v>304.87438406076785</v>
      </c>
      <c r="I3" s="106">
        <f t="shared" si="0"/>
        <v>324.81702278874849</v>
      </c>
      <c r="J3" s="106">
        <f t="shared" si="0"/>
        <v>396.59938745969663</v>
      </c>
      <c r="K3" s="106">
        <f t="shared" si="0"/>
        <v>229.40237887746372</v>
      </c>
      <c r="L3" s="106">
        <f t="shared" si="0"/>
        <v>371.3684847992991</v>
      </c>
      <c r="M3" s="106">
        <f t="shared" si="0"/>
        <v>327.34188709195359</v>
      </c>
      <c r="N3" s="106">
        <f t="shared" si="0"/>
        <v>320.21981612790722</v>
      </c>
      <c r="O3" s="106">
        <f t="shared" si="0"/>
        <v>239.66887873625782</v>
      </c>
      <c r="P3" s="106">
        <f t="shared" si="0"/>
        <v>167.25214484510715</v>
      </c>
      <c r="Q3" s="106">
        <f t="shared" si="0"/>
        <v>291.22099879116371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171.94069654682207</v>
      </c>
      <c r="D4" s="101">
        <f t="shared" si="1"/>
        <v>56.162361486045242</v>
      </c>
      <c r="E4" s="101">
        <f t="shared" si="1"/>
        <v>119.81687029690944</v>
      </c>
      <c r="F4" s="101">
        <f t="shared" si="1"/>
        <v>159.84489276737671</v>
      </c>
      <c r="G4" s="101">
        <f t="shared" si="1"/>
        <v>153.81408046104201</v>
      </c>
      <c r="H4" s="101">
        <f t="shared" si="1"/>
        <v>222.38234992201168</v>
      </c>
      <c r="I4" s="101">
        <f t="shared" si="1"/>
        <v>258.25957717493145</v>
      </c>
      <c r="J4" s="101">
        <f t="shared" si="1"/>
        <v>300.20887370991795</v>
      </c>
      <c r="K4" s="101">
        <f t="shared" si="1"/>
        <v>155.38295631516971</v>
      </c>
      <c r="L4" s="101">
        <f t="shared" si="1"/>
        <v>301.33122439066568</v>
      </c>
      <c r="M4" s="101">
        <f t="shared" si="1"/>
        <v>278.51805508004242</v>
      </c>
      <c r="N4" s="101">
        <f t="shared" si="1"/>
        <v>229.06728241111259</v>
      </c>
      <c r="O4" s="101">
        <f t="shared" si="1"/>
        <v>151.53521953391214</v>
      </c>
      <c r="P4" s="101">
        <f t="shared" si="1"/>
        <v>132.90557486789379</v>
      </c>
      <c r="Q4" s="101">
        <f t="shared" si="1"/>
        <v>174.14326611294953</v>
      </c>
    </row>
    <row r="5" spans="1:17" ht="12" customHeight="1" x14ac:dyDescent="0.25">
      <c r="A5" s="88" t="s">
        <v>38</v>
      </c>
      <c r="B5" s="100"/>
      <c r="C5" s="100">
        <v>3.8244706584199643E-2</v>
      </c>
      <c r="D5" s="100">
        <v>6.4222149362784045E-2</v>
      </c>
      <c r="E5" s="100">
        <v>0.3903514487024014</v>
      </c>
      <c r="F5" s="100">
        <v>0</v>
      </c>
      <c r="G5" s="100">
        <v>0.41293704111034829</v>
      </c>
      <c r="H5" s="100">
        <v>5.7569549940886894E-2</v>
      </c>
      <c r="I5" s="100">
        <v>3.5769802625945886</v>
      </c>
      <c r="J5" s="100">
        <v>1.7633938720855806</v>
      </c>
      <c r="K5" s="100">
        <v>0.25407588600232811</v>
      </c>
      <c r="L5" s="100">
        <v>0</v>
      </c>
      <c r="M5" s="100">
        <v>1.8316059275331258</v>
      </c>
      <c r="N5" s="100">
        <v>0</v>
      </c>
      <c r="O5" s="100">
        <v>0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0</v>
      </c>
      <c r="D7" s="100">
        <v>17.014887768665499</v>
      </c>
      <c r="E7" s="100">
        <v>4.6558863771355465</v>
      </c>
      <c r="F7" s="100">
        <v>0</v>
      </c>
      <c r="G7" s="100">
        <v>26.377631256620518</v>
      </c>
      <c r="H7" s="100">
        <v>14.378511842134698</v>
      </c>
      <c r="I7" s="100">
        <v>83.575928303701886</v>
      </c>
      <c r="J7" s="100">
        <v>0</v>
      </c>
      <c r="K7" s="100">
        <v>0</v>
      </c>
      <c r="L7" s="100">
        <v>29.892556416951066</v>
      </c>
      <c r="M7" s="100">
        <v>15.564516739611649</v>
      </c>
      <c r="N7" s="100">
        <v>0</v>
      </c>
      <c r="O7" s="100">
        <v>24.006900028144731</v>
      </c>
      <c r="P7" s="100">
        <v>33.608039143164106</v>
      </c>
      <c r="Q7" s="100">
        <v>10.18824924538321</v>
      </c>
    </row>
    <row r="8" spans="1:17" ht="12" customHeight="1" x14ac:dyDescent="0.25">
      <c r="A8" s="88" t="s">
        <v>101</v>
      </c>
      <c r="B8" s="100"/>
      <c r="C8" s="100">
        <v>0.24196994295254812</v>
      </c>
      <c r="D8" s="100">
        <v>0.1958901811907782</v>
      </c>
      <c r="E8" s="100">
        <v>0.15826997110613092</v>
      </c>
      <c r="F8" s="100">
        <v>0.19396033186195072</v>
      </c>
      <c r="G8" s="100">
        <v>0.13845733723538126</v>
      </c>
      <c r="H8" s="100">
        <v>0.21621768131850674</v>
      </c>
      <c r="I8" s="100">
        <v>0.24912192651028611</v>
      </c>
      <c r="J8" s="100">
        <v>0.20112310947204692</v>
      </c>
      <c r="K8" s="100">
        <v>0.2013945475557114</v>
      </c>
      <c r="L8" s="100">
        <v>0.33265467059414411</v>
      </c>
      <c r="M8" s="100">
        <v>0.35047446319201264</v>
      </c>
      <c r="N8" s="100">
        <v>0.17240062104400111</v>
      </c>
      <c r="O8" s="100">
        <v>0.33693189078652191</v>
      </c>
      <c r="P8" s="100">
        <v>0.33841513203520129</v>
      </c>
      <c r="Q8" s="100">
        <v>0.36108730024373176</v>
      </c>
    </row>
    <row r="9" spans="1:17" ht="12" customHeight="1" x14ac:dyDescent="0.25">
      <c r="A9" s="88" t="s">
        <v>106</v>
      </c>
      <c r="B9" s="100"/>
      <c r="C9" s="100">
        <v>159.70688436368957</v>
      </c>
      <c r="D9" s="100">
        <v>34.601456553333918</v>
      </c>
      <c r="E9" s="100">
        <v>113.38068209799502</v>
      </c>
      <c r="F9" s="100">
        <v>157.22681830674389</v>
      </c>
      <c r="G9" s="100">
        <v>121.77905228617104</v>
      </c>
      <c r="H9" s="100">
        <v>191.0198919026775</v>
      </c>
      <c r="I9" s="100">
        <v>148.91287033134569</v>
      </c>
      <c r="J9" s="100">
        <v>281.54480043281592</v>
      </c>
      <c r="K9" s="100">
        <v>154.92748588161166</v>
      </c>
      <c r="L9" s="100">
        <v>270.38239738806033</v>
      </c>
      <c r="M9" s="100">
        <v>249.61218411917315</v>
      </c>
      <c r="N9" s="100">
        <v>228.20224993501785</v>
      </c>
      <c r="O9" s="100">
        <v>127.1913876149809</v>
      </c>
      <c r="P9" s="100">
        <v>84.65169653535402</v>
      </c>
      <c r="Q9" s="100">
        <v>163.59392956732259</v>
      </c>
    </row>
    <row r="10" spans="1:17" ht="12" customHeight="1" x14ac:dyDescent="0.25">
      <c r="A10" s="88" t="s">
        <v>34</v>
      </c>
      <c r="B10" s="100"/>
      <c r="C10" s="100">
        <v>11.953597533595737</v>
      </c>
      <c r="D10" s="100">
        <v>4.285904833492264</v>
      </c>
      <c r="E10" s="100">
        <v>1.2316804019703373</v>
      </c>
      <c r="F10" s="100">
        <v>2.4241141287708796</v>
      </c>
      <c r="G10" s="100">
        <v>5.1060025399047193</v>
      </c>
      <c r="H10" s="100">
        <v>16.710158945940083</v>
      </c>
      <c r="I10" s="100">
        <v>21.944676350779019</v>
      </c>
      <c r="J10" s="100">
        <v>16.699556295544443</v>
      </c>
      <c r="K10" s="100">
        <v>0</v>
      </c>
      <c r="L10" s="100">
        <v>0.7236159150601259</v>
      </c>
      <c r="M10" s="100">
        <v>11.159273830532458</v>
      </c>
      <c r="N10" s="100">
        <v>0.69263185505073477</v>
      </c>
      <c r="O10" s="100">
        <v>0</v>
      </c>
      <c r="P10" s="100">
        <v>14.307424057340469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3.1644012275128066E-3</v>
      </c>
      <c r="D16" s="101">
        <f t="shared" si="2"/>
        <v>4.1090822952958253E-2</v>
      </c>
      <c r="E16" s="101">
        <f t="shared" si="2"/>
        <v>5.792774593133914E-2</v>
      </c>
      <c r="F16" s="101">
        <f t="shared" si="2"/>
        <v>7.8968119078148977E-2</v>
      </c>
      <c r="G16" s="101">
        <f t="shared" si="2"/>
        <v>4.6331430175992012E-2</v>
      </c>
      <c r="H16" s="101">
        <f t="shared" si="2"/>
        <v>0.31045018246351958</v>
      </c>
      <c r="I16" s="101">
        <f t="shared" si="2"/>
        <v>0.15035418052750116</v>
      </c>
      <c r="J16" s="101">
        <f t="shared" si="2"/>
        <v>0.30129563089827915</v>
      </c>
      <c r="K16" s="101">
        <f t="shared" si="2"/>
        <v>9.6504151932762905E-2</v>
      </c>
      <c r="L16" s="101">
        <f t="shared" si="2"/>
        <v>0.27207873291202506</v>
      </c>
      <c r="M16" s="101">
        <f t="shared" si="2"/>
        <v>0.20364162812796022</v>
      </c>
      <c r="N16" s="101">
        <f t="shared" si="2"/>
        <v>0.39170171686080413</v>
      </c>
      <c r="O16" s="101">
        <f t="shared" si="2"/>
        <v>0.67424326675045632</v>
      </c>
      <c r="P16" s="101">
        <f t="shared" si="2"/>
        <v>1.1456620624524072</v>
      </c>
      <c r="Q16" s="101">
        <f t="shared" si="2"/>
        <v>1.9342331039080967</v>
      </c>
    </row>
    <row r="17" spans="1:17" ht="12.95" customHeight="1" x14ac:dyDescent="0.25">
      <c r="A17" s="88" t="s">
        <v>101</v>
      </c>
      <c r="B17" s="103"/>
      <c r="C17" s="103">
        <v>3.1644012275128066E-3</v>
      </c>
      <c r="D17" s="103">
        <v>4.1090822952958253E-2</v>
      </c>
      <c r="E17" s="103">
        <v>5.792774593133914E-2</v>
      </c>
      <c r="F17" s="103">
        <v>7.8968119078148977E-2</v>
      </c>
      <c r="G17" s="103">
        <v>4.6331430175992012E-2</v>
      </c>
      <c r="H17" s="103">
        <v>0.31045018246351958</v>
      </c>
      <c r="I17" s="103">
        <v>0.15035418052750116</v>
      </c>
      <c r="J17" s="103">
        <v>0.30129563089827915</v>
      </c>
      <c r="K17" s="103">
        <v>9.6504151932762905E-2</v>
      </c>
      <c r="L17" s="103">
        <v>0.27207873291202506</v>
      </c>
      <c r="M17" s="103">
        <v>0.20364162812796022</v>
      </c>
      <c r="N17" s="103">
        <v>0.39170171686080413</v>
      </c>
      <c r="O17" s="103">
        <v>0.67424326675045632</v>
      </c>
      <c r="P17" s="103">
        <v>1.1456620624524072</v>
      </c>
      <c r="Q17" s="103">
        <v>1.9342331039080967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42.477628648898609</v>
      </c>
      <c r="D19" s="101">
        <f t="shared" si="3"/>
        <v>28.510464657509083</v>
      </c>
      <c r="E19" s="101">
        <f t="shared" si="3"/>
        <v>36.69780505779157</v>
      </c>
      <c r="F19" s="101">
        <f t="shared" si="3"/>
        <v>26.217846804687031</v>
      </c>
      <c r="G19" s="101">
        <f t="shared" si="3"/>
        <v>18.276665569308953</v>
      </c>
      <c r="H19" s="101">
        <f t="shared" si="3"/>
        <v>39.106200856062948</v>
      </c>
      <c r="I19" s="101">
        <f t="shared" si="3"/>
        <v>41.707527166080183</v>
      </c>
      <c r="J19" s="101">
        <f t="shared" si="3"/>
        <v>37.222395365624976</v>
      </c>
      <c r="K19" s="101">
        <f t="shared" si="3"/>
        <v>35.104868152082858</v>
      </c>
      <c r="L19" s="101">
        <f t="shared" si="3"/>
        <v>37.036774184745603</v>
      </c>
      <c r="M19" s="101">
        <f t="shared" si="3"/>
        <v>39.830442732745617</v>
      </c>
      <c r="N19" s="101">
        <f t="shared" si="3"/>
        <v>25.665481627958219</v>
      </c>
      <c r="O19" s="101">
        <f t="shared" si="3"/>
        <v>30.195041636556393</v>
      </c>
      <c r="P19" s="101">
        <f t="shared" si="3"/>
        <v>27.118245226940111</v>
      </c>
      <c r="Q19" s="101">
        <f t="shared" si="3"/>
        <v>34.612008331001249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0.56476894514364884</v>
      </c>
      <c r="D22" s="100">
        <v>1.681737110767439</v>
      </c>
      <c r="E22" s="100">
        <v>0</v>
      </c>
      <c r="F22" s="100">
        <v>1.4238483960275439</v>
      </c>
      <c r="G22" s="100">
        <v>0</v>
      </c>
      <c r="H22" s="100">
        <v>2.5340850150249565</v>
      </c>
      <c r="I22" s="100">
        <v>6.4554867945811454</v>
      </c>
      <c r="J22" s="100">
        <v>4.0005236956432251</v>
      </c>
      <c r="K22" s="100">
        <v>4.9633494196539711</v>
      </c>
      <c r="L22" s="100">
        <v>5.7850049439800868</v>
      </c>
      <c r="M22" s="100">
        <v>4.2179443181752481</v>
      </c>
      <c r="N22" s="100">
        <v>2.8548746872904185</v>
      </c>
      <c r="O22" s="100">
        <v>3.5104079150828995</v>
      </c>
      <c r="P22" s="100">
        <v>3.1090021244418606</v>
      </c>
      <c r="Q22" s="100">
        <v>3.6515610765432465</v>
      </c>
    </row>
    <row r="23" spans="1:17" ht="12" customHeight="1" x14ac:dyDescent="0.25">
      <c r="A23" s="88" t="s">
        <v>98</v>
      </c>
      <c r="B23" s="100"/>
      <c r="C23" s="100">
        <v>41.912859703754961</v>
      </c>
      <c r="D23" s="100">
        <v>26.828727546741643</v>
      </c>
      <c r="E23" s="100">
        <v>36.69780505779157</v>
      </c>
      <c r="F23" s="100">
        <v>24.793998408659487</v>
      </c>
      <c r="G23" s="100">
        <v>18.276665569308953</v>
      </c>
      <c r="H23" s="100">
        <v>36.572115841037991</v>
      </c>
      <c r="I23" s="100">
        <v>35.252040371499035</v>
      </c>
      <c r="J23" s="100">
        <v>33.221871669981752</v>
      </c>
      <c r="K23" s="100">
        <v>30.141518732428885</v>
      </c>
      <c r="L23" s="100">
        <v>31.251769240765519</v>
      </c>
      <c r="M23" s="100">
        <v>35.612498414570368</v>
      </c>
      <c r="N23" s="100">
        <v>22.8106069406678</v>
      </c>
      <c r="O23" s="100">
        <v>26.684633721473492</v>
      </c>
      <c r="P23" s="100">
        <v>24.00924310249825</v>
      </c>
      <c r="Q23" s="100">
        <v>30.960447254458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52.517464140490077</v>
      </c>
      <c r="D29" s="101">
        <f t="shared" si="4"/>
        <v>39.062578978047014</v>
      </c>
      <c r="E29" s="101">
        <f t="shared" si="4"/>
        <v>65.295810470977273</v>
      </c>
      <c r="F29" s="101">
        <f t="shared" si="4"/>
        <v>20.993409806799491</v>
      </c>
      <c r="G29" s="101">
        <f t="shared" si="4"/>
        <v>39.239202160593265</v>
      </c>
      <c r="H29" s="101">
        <f t="shared" si="4"/>
        <v>43.075383100229701</v>
      </c>
      <c r="I29" s="101">
        <f t="shared" si="4"/>
        <v>24.699564267209347</v>
      </c>
      <c r="J29" s="101">
        <f t="shared" si="4"/>
        <v>58.866822753255455</v>
      </c>
      <c r="K29" s="101">
        <f t="shared" si="4"/>
        <v>38.818050258278383</v>
      </c>
      <c r="L29" s="101">
        <f t="shared" si="4"/>
        <v>32.728407490975826</v>
      </c>
      <c r="M29" s="101">
        <f t="shared" si="4"/>
        <v>8.7897476510376009</v>
      </c>
      <c r="N29" s="101">
        <f t="shared" si="4"/>
        <v>65.095350371975599</v>
      </c>
      <c r="O29" s="101">
        <f t="shared" si="4"/>
        <v>57.264374299038828</v>
      </c>
      <c r="P29" s="101">
        <f t="shared" si="4"/>
        <v>6.0826626878208669</v>
      </c>
      <c r="Q29" s="101">
        <f t="shared" si="4"/>
        <v>80.531491243304828</v>
      </c>
    </row>
    <row r="30" spans="1:17" s="28" customFormat="1" ht="12" customHeight="1" x14ac:dyDescent="0.25">
      <c r="A30" s="88" t="s">
        <v>66</v>
      </c>
      <c r="B30" s="100"/>
      <c r="C30" s="100">
        <v>10.34045572878839</v>
      </c>
      <c r="D30" s="100">
        <v>9.0620765767080123</v>
      </c>
      <c r="E30" s="100">
        <v>0.37404386238986376</v>
      </c>
      <c r="F30" s="100">
        <v>7.479610939254167</v>
      </c>
      <c r="G30" s="100">
        <v>2.4064834378224593</v>
      </c>
      <c r="H30" s="100">
        <v>18.475870377431736</v>
      </c>
      <c r="I30" s="100">
        <v>0</v>
      </c>
      <c r="J30" s="100">
        <v>0</v>
      </c>
      <c r="K30" s="100">
        <v>20.156299461608008</v>
      </c>
      <c r="L30" s="100">
        <v>13.582699494357273</v>
      </c>
      <c r="M30" s="100">
        <v>0</v>
      </c>
      <c r="N30" s="100">
        <v>15.783767450110135</v>
      </c>
      <c r="O30" s="100">
        <v>0</v>
      </c>
      <c r="P30" s="100">
        <v>0</v>
      </c>
      <c r="Q30" s="100">
        <v>24.209716719989633</v>
      </c>
    </row>
    <row r="31" spans="1:17" ht="12" customHeight="1" x14ac:dyDescent="0.25">
      <c r="A31" s="88" t="s">
        <v>98</v>
      </c>
      <c r="B31" s="100"/>
      <c r="C31" s="100">
        <v>42.177008411701685</v>
      </c>
      <c r="D31" s="100">
        <v>30.000502401338998</v>
      </c>
      <c r="E31" s="100">
        <v>64.921766608587404</v>
      </c>
      <c r="F31" s="100">
        <v>13.513798867545322</v>
      </c>
      <c r="G31" s="100">
        <v>36.832718722770807</v>
      </c>
      <c r="H31" s="100">
        <v>24.599512722797968</v>
      </c>
      <c r="I31" s="100">
        <v>24.699564267209347</v>
      </c>
      <c r="J31" s="100">
        <v>58.866822753255455</v>
      </c>
      <c r="K31" s="100">
        <v>18.661750796670376</v>
      </c>
      <c r="L31" s="100">
        <v>19.145707996618555</v>
      </c>
      <c r="M31" s="100">
        <v>8.7897476510376009</v>
      </c>
      <c r="N31" s="100">
        <v>49.311582921865458</v>
      </c>
      <c r="O31" s="100">
        <v>57.264374299038828</v>
      </c>
      <c r="P31" s="100">
        <v>6.0826626878208669</v>
      </c>
      <c r="Q31" s="100">
        <v>56.321774523315199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58784.210158693873</v>
      </c>
      <c r="D3" s="106">
        <f>IF(SER_hh_fec_in!D3=0,0,1000000/0.086*SER_hh_fec_in!D3/SER_hh_num_in!D3)</f>
        <v>56746.496769216814</v>
      </c>
      <c r="E3" s="106">
        <f>IF(SER_hh_fec_in!E3=0,0,1000000/0.086*SER_hh_fec_in!E3/SER_hh_num_in!E3)</f>
        <v>60303.091036082624</v>
      </c>
      <c r="F3" s="106">
        <f>IF(SER_hh_fec_in!F3=0,0,1000000/0.086*SER_hh_fec_in!F3/SER_hh_num_in!F3)</f>
        <v>66028.177323857468</v>
      </c>
      <c r="G3" s="106">
        <f>IF(SER_hh_fec_in!G3=0,0,1000000/0.086*SER_hh_fec_in!G3/SER_hh_num_in!G3)</f>
        <v>62182.306205298104</v>
      </c>
      <c r="H3" s="106">
        <f>IF(SER_hh_fec_in!H3=0,0,1000000/0.086*SER_hh_fec_in!H3/SER_hh_num_in!H3)</f>
        <v>60014.331735981148</v>
      </c>
      <c r="I3" s="106">
        <f>IF(SER_hh_fec_in!I3=0,0,1000000/0.086*SER_hh_fec_in!I3/SER_hh_num_in!I3)</f>
        <v>55402.774502585518</v>
      </c>
      <c r="J3" s="106">
        <f>IF(SER_hh_fec_in!J3=0,0,1000000/0.086*SER_hh_fec_in!J3/SER_hh_num_in!J3)</f>
        <v>56481.578808667822</v>
      </c>
      <c r="K3" s="106">
        <f>IF(SER_hh_fec_in!K3=0,0,1000000/0.086*SER_hh_fec_in!K3/SER_hh_num_in!K3)</f>
        <v>59659.325783840999</v>
      </c>
      <c r="L3" s="106">
        <f>IF(SER_hh_fec_in!L3=0,0,1000000/0.086*SER_hh_fec_in!L3/SER_hh_num_in!L3)</f>
        <v>63294.792154692652</v>
      </c>
      <c r="M3" s="106">
        <f>IF(SER_hh_fec_in!M3=0,0,1000000/0.086*SER_hh_fec_in!M3/SER_hh_num_in!M3)</f>
        <v>50121.908508380075</v>
      </c>
      <c r="N3" s="106">
        <f>IF(SER_hh_fec_in!N3=0,0,1000000/0.086*SER_hh_fec_in!N3/SER_hh_num_in!N3)</f>
        <v>52247.120416269259</v>
      </c>
      <c r="O3" s="106">
        <f>IF(SER_hh_fec_in!O3=0,0,1000000/0.086*SER_hh_fec_in!O3/SER_hh_num_in!O3)</f>
        <v>48832.665806975987</v>
      </c>
      <c r="P3" s="106">
        <f>IF(SER_hh_fec_in!P3=0,0,1000000/0.086*SER_hh_fec_in!P3/SER_hh_num_in!P3)</f>
        <v>47199.889753587748</v>
      </c>
      <c r="Q3" s="106">
        <f>IF(SER_hh_fec_in!Q3=0,0,1000000/0.086*SER_hh_fec_in!Q3/SER_hh_num_in!Q3)</f>
        <v>49014.911277074279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36013.0390197952</v>
      </c>
      <c r="D4" s="101">
        <f>IF(SER_hh_fec_in!D4=0,0,1000000/0.086*SER_hh_fec_in!D4/SER_hh_num_in!D4)</f>
        <v>33651.237032095261</v>
      </c>
      <c r="E4" s="101">
        <f>IF(SER_hh_fec_in!E4=0,0,1000000/0.086*SER_hh_fec_in!E4/SER_hh_num_in!E4)</f>
        <v>36975.800394487276</v>
      </c>
      <c r="F4" s="101">
        <f>IF(SER_hh_fec_in!F4=0,0,1000000/0.086*SER_hh_fec_in!F4/SER_hh_num_in!F4)</f>
        <v>42254.205497660732</v>
      </c>
      <c r="G4" s="101">
        <f>IF(SER_hh_fec_in!G4=0,0,1000000/0.086*SER_hh_fec_in!G4/SER_hh_num_in!G4)</f>
        <v>37742.962479171445</v>
      </c>
      <c r="H4" s="101">
        <f>IF(SER_hh_fec_in!H4=0,0,1000000/0.086*SER_hh_fec_in!H4/SER_hh_num_in!H4)</f>
        <v>37457.821933235449</v>
      </c>
      <c r="I4" s="101">
        <f>IF(SER_hh_fec_in!I4=0,0,1000000/0.086*SER_hh_fec_in!I4/SER_hh_num_in!I4)</f>
        <v>33978.238405285832</v>
      </c>
      <c r="J4" s="101">
        <f>IF(SER_hh_fec_in!J4=0,0,1000000/0.086*SER_hh_fec_in!J4/SER_hh_num_in!J4)</f>
        <v>35587.526700638024</v>
      </c>
      <c r="K4" s="101">
        <f>IF(SER_hh_fec_in!K4=0,0,1000000/0.086*SER_hh_fec_in!K4/SER_hh_num_in!K4)</f>
        <v>36103.405818907668</v>
      </c>
      <c r="L4" s="101">
        <f>IF(SER_hh_fec_in!L4=0,0,1000000/0.086*SER_hh_fec_in!L4/SER_hh_num_in!L4)</f>
        <v>42845.765157186419</v>
      </c>
      <c r="M4" s="101">
        <f>IF(SER_hh_fec_in!M4=0,0,1000000/0.086*SER_hh_fec_in!M4/SER_hh_num_in!M4)</f>
        <v>32858.424947085048</v>
      </c>
      <c r="N4" s="101">
        <f>IF(SER_hh_fec_in!N4=0,0,1000000/0.086*SER_hh_fec_in!N4/SER_hh_num_in!N4)</f>
        <v>33977.692879830822</v>
      </c>
      <c r="O4" s="101">
        <f>IF(SER_hh_fec_in!O4=0,0,1000000/0.086*SER_hh_fec_in!O4/SER_hh_num_in!O4)</f>
        <v>30563.755936322788</v>
      </c>
      <c r="P4" s="101">
        <f>IF(SER_hh_fec_in!P4=0,0,1000000/0.086*SER_hh_fec_in!P4/SER_hh_num_in!P4)</f>
        <v>28972.109998203523</v>
      </c>
      <c r="Q4" s="101">
        <f>IF(SER_hh_fec_in!Q4=0,0,1000000/0.086*SER_hh_fec_in!Q4/SER_hh_num_in!Q4)</f>
        <v>29039.255960714578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47573.469371668638</v>
      </c>
      <c r="D5" s="100">
        <f>IF(SER_hh_fec_in!D5=0,0,1000000/0.086*SER_hh_fec_in!D5/SER_hh_num_in!D5)</f>
        <v>47071.555888022485</v>
      </c>
      <c r="E5" s="100">
        <f>IF(SER_hh_fec_in!E5=0,0,1000000/0.086*SER_hh_fec_in!E5/SER_hh_num_in!E5)</f>
        <v>67202.502708328408</v>
      </c>
      <c r="F5" s="100">
        <f>IF(SER_hh_fec_in!F5=0,0,1000000/0.086*SER_hh_fec_in!F5/SER_hh_num_in!F5)</f>
        <v>0</v>
      </c>
      <c r="G5" s="100">
        <f>IF(SER_hh_fec_in!G5=0,0,1000000/0.086*SER_hh_fec_in!G5/SER_hh_num_in!G5)</f>
        <v>51398.293797827268</v>
      </c>
      <c r="H5" s="100">
        <f>IF(SER_hh_fec_in!H5=0,0,1000000/0.086*SER_hh_fec_in!H5/SER_hh_num_in!H5)</f>
        <v>50065.550498370423</v>
      </c>
      <c r="I5" s="100">
        <f>IF(SER_hh_fec_in!I5=0,0,1000000/0.086*SER_hh_fec_in!I5/SER_hh_num_in!I5)</f>
        <v>44928.447439580763</v>
      </c>
      <c r="J5" s="100">
        <f>IF(SER_hh_fec_in!J5=0,0,1000000/0.086*SER_hh_fec_in!J5/SER_hh_num_in!J5)</f>
        <v>47241.139551247943</v>
      </c>
      <c r="K5" s="100">
        <f>IF(SER_hh_fec_in!K5=0,0,1000000/0.086*SER_hh_fec_in!K5/SER_hh_num_in!K5)</f>
        <v>51782.448434245962</v>
      </c>
      <c r="L5" s="100">
        <f>IF(SER_hh_fec_in!L5=0,0,1000000/0.086*SER_hh_fec_in!L5/SER_hh_num_in!L5)</f>
        <v>0</v>
      </c>
      <c r="M5" s="100">
        <f>IF(SER_hh_fec_in!M5=0,0,1000000/0.086*SER_hh_fec_in!M5/SER_hh_num_in!M5)</f>
        <v>43464.18710104809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0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0</v>
      </c>
      <c r="D7" s="100">
        <f>IF(SER_hh_fec_in!D7=0,0,1000000/0.086*SER_hh_fec_in!D7/SER_hh_num_in!D7)</f>
        <v>40702.547753626197</v>
      </c>
      <c r="E7" s="100">
        <f>IF(SER_hh_fec_in!E7=0,0,1000000/0.086*SER_hh_fec_in!E7/SER_hh_num_in!E7)</f>
        <v>43483.948577220857</v>
      </c>
      <c r="F7" s="100">
        <f>IF(SER_hh_fec_in!F7=0,0,1000000/0.086*SER_hh_fec_in!F7/SER_hh_num_in!F7)</f>
        <v>0</v>
      </c>
      <c r="G7" s="100">
        <f>IF(SER_hh_fec_in!G7=0,0,1000000/0.086*SER_hh_fec_in!G7/SER_hh_num_in!G7)</f>
        <v>44326.665204393663</v>
      </c>
      <c r="H7" s="100">
        <f>IF(SER_hh_fec_in!H7=0,0,1000000/0.086*SER_hh_fec_in!H7/SER_hh_num_in!H7)</f>
        <v>41858.080585431831</v>
      </c>
      <c r="I7" s="100">
        <f>IF(SER_hh_fec_in!I7=0,0,1000000/0.086*SER_hh_fec_in!I7/SER_hh_num_in!I7)</f>
        <v>37860.075170336575</v>
      </c>
      <c r="J7" s="100">
        <f>IF(SER_hh_fec_in!J7=0,0,1000000/0.086*SER_hh_fec_in!J7/SER_hh_num_in!J7)</f>
        <v>0</v>
      </c>
      <c r="K7" s="100">
        <f>IF(SER_hh_fec_in!K7=0,0,1000000/0.086*SER_hh_fec_in!K7/SER_hh_num_in!K7)</f>
        <v>0</v>
      </c>
      <c r="L7" s="100">
        <f>IF(SER_hh_fec_in!L7=0,0,1000000/0.086*SER_hh_fec_in!L7/SER_hh_num_in!L7)</f>
        <v>47848.804564213991</v>
      </c>
      <c r="M7" s="100">
        <f>IF(SER_hh_fec_in!M7=0,0,1000000/0.086*SER_hh_fec_in!M7/SER_hh_num_in!M7)</f>
        <v>38218.60715765541</v>
      </c>
      <c r="N7" s="100">
        <f>IF(SER_hh_fec_in!N7=0,0,1000000/0.086*SER_hh_fec_in!N7/SER_hh_num_in!N7)</f>
        <v>0</v>
      </c>
      <c r="O7" s="100">
        <f>IF(SER_hh_fec_in!O7=0,0,1000000/0.086*SER_hh_fec_in!O7/SER_hh_num_in!O7)</f>
        <v>39824.460577479629</v>
      </c>
      <c r="P7" s="100">
        <f>IF(SER_hh_fec_in!P7=0,0,1000000/0.086*SER_hh_fec_in!P7/SER_hh_num_in!P7)</f>
        <v>30283.463887764079</v>
      </c>
      <c r="Q7" s="100">
        <f>IF(SER_hh_fec_in!Q7=0,0,1000000/0.086*SER_hh_fec_in!Q7/SER_hh_num_in!Q7)</f>
        <v>31665.627044940677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25880.672676649396</v>
      </c>
      <c r="D8" s="100">
        <f>IF(SER_hh_fec_in!D8=0,0,1000000/0.086*SER_hh_fec_in!D8/SER_hh_num_in!D8)</f>
        <v>25196.554275577906</v>
      </c>
      <c r="E8" s="100">
        <f>IF(SER_hh_fec_in!E8=0,0,1000000/0.086*SER_hh_fec_in!E8/SER_hh_num_in!E8)</f>
        <v>27143.790396356268</v>
      </c>
      <c r="F8" s="100">
        <f>IF(SER_hh_fec_in!F8=0,0,1000000/0.086*SER_hh_fec_in!F8/SER_hh_num_in!F8)</f>
        <v>30772.208579059403</v>
      </c>
      <c r="G8" s="100">
        <f>IF(SER_hh_fec_in!G8=0,0,1000000/0.086*SER_hh_fec_in!G8/SER_hh_num_in!G8)</f>
        <v>26999.428612344505</v>
      </c>
      <c r="H8" s="100">
        <f>IF(SER_hh_fec_in!H8=0,0,1000000/0.086*SER_hh_fec_in!H8/SER_hh_num_in!H8)</f>
        <v>26741.645388603953</v>
      </c>
      <c r="I8" s="100">
        <f>IF(SER_hh_fec_in!I8=0,0,1000000/0.086*SER_hh_fec_in!I8/SER_hh_num_in!I8)</f>
        <v>23391.844311557921</v>
      </c>
      <c r="J8" s="100">
        <f>IF(SER_hh_fec_in!J8=0,0,1000000/0.086*SER_hh_fec_in!J8/SER_hh_num_in!J8)</f>
        <v>24587.624433021949</v>
      </c>
      <c r="K8" s="100">
        <f>IF(SER_hh_fec_in!K8=0,0,1000000/0.086*SER_hh_fec_in!K8/SER_hh_num_in!K8)</f>
        <v>26034.512236961196</v>
      </c>
      <c r="L8" s="100">
        <f>IF(SER_hh_fec_in!L8=0,0,1000000/0.086*SER_hh_fec_in!L8/SER_hh_num_in!L8)</f>
        <v>29329.862790836945</v>
      </c>
      <c r="M8" s="100">
        <f>IF(SER_hh_fec_in!M8=0,0,1000000/0.086*SER_hh_fec_in!M8/SER_hh_num_in!M8)</f>
        <v>22742.291263372179</v>
      </c>
      <c r="N8" s="100">
        <f>IF(SER_hh_fec_in!N8=0,0,1000000/0.086*SER_hh_fec_in!N8/SER_hh_num_in!N8)</f>
        <v>24003.153701122388</v>
      </c>
      <c r="O8" s="100">
        <f>IF(SER_hh_fec_in!O8=0,0,1000000/0.086*SER_hh_fec_in!O8/SER_hh_num_in!O8)</f>
        <v>24446.43586849247</v>
      </c>
      <c r="P8" s="100">
        <f>IF(SER_hh_fec_in!P8=0,0,1000000/0.086*SER_hh_fec_in!P8/SER_hh_num_in!P8)</f>
        <v>18420.821072434934</v>
      </c>
      <c r="Q8" s="100">
        <f>IF(SER_hh_fec_in!Q8=0,0,1000000/0.086*SER_hh_fec_in!Q8/SER_hh_num_in!Q8)</f>
        <v>19053.79137661928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35544.277337132866</v>
      </c>
      <c r="D9" s="100">
        <f>IF(SER_hh_fec_in!D9=0,0,1000000/0.086*SER_hh_fec_in!D9/SER_hh_num_in!D9)</f>
        <v>34376.953677403464</v>
      </c>
      <c r="E9" s="100">
        <f>IF(SER_hh_fec_in!E9=0,0,1000000/0.086*SER_hh_fec_in!E9/SER_hh_num_in!E9)</f>
        <v>37291.253949513128</v>
      </c>
      <c r="F9" s="100">
        <f>IF(SER_hh_fec_in!F9=0,0,1000000/0.086*SER_hh_fec_in!F9/SER_hh_num_in!F9)</f>
        <v>42534.567270696753</v>
      </c>
      <c r="G9" s="100">
        <f>IF(SER_hh_fec_in!G9=0,0,1000000/0.086*SER_hh_fec_in!G9/SER_hh_num_in!G9)</f>
        <v>37438.949696451404</v>
      </c>
      <c r="H9" s="100">
        <f>IF(SER_hh_fec_in!H9=0,0,1000000/0.086*SER_hh_fec_in!H9/SER_hh_num_in!H9)</f>
        <v>37405.059433749346</v>
      </c>
      <c r="I9" s="100">
        <f>IF(SER_hh_fec_in!I9=0,0,1000000/0.086*SER_hh_fec_in!I9/SER_hh_num_in!I9)</f>
        <v>32644.319451920961</v>
      </c>
      <c r="J9" s="100">
        <f>IF(SER_hh_fec_in!J9=0,0,1000000/0.086*SER_hh_fec_in!J9/SER_hh_num_in!J9)</f>
        <v>35302.152111394716</v>
      </c>
      <c r="K9" s="100">
        <f>IF(SER_hh_fec_in!K9=0,0,1000000/0.086*SER_hh_fec_in!K9/SER_hh_num_in!K9)</f>
        <v>37023.920634593938</v>
      </c>
      <c r="L9" s="100">
        <f>IF(SER_hh_fec_in!L9=0,0,1000000/0.086*SER_hh_fec_in!L9/SER_hh_num_in!L9)</f>
        <v>43396.704902465368</v>
      </c>
      <c r="M9" s="100">
        <f>IF(SER_hh_fec_in!M9=0,0,1000000/0.086*SER_hh_fec_in!M9/SER_hh_num_in!M9)</f>
        <v>32290.345814991564</v>
      </c>
      <c r="N9" s="100">
        <f>IF(SER_hh_fec_in!N9=0,0,1000000/0.086*SER_hh_fec_in!N9/SER_hh_num_in!N9)</f>
        <v>35277.341818617933</v>
      </c>
      <c r="O9" s="100">
        <f>IF(SER_hh_fec_in!O9=0,0,1000000/0.086*SER_hh_fec_in!O9/SER_hh_num_in!O9)</f>
        <v>36336.541942595482</v>
      </c>
      <c r="P9" s="100">
        <f>IF(SER_hh_fec_in!P9=0,0,1000000/0.086*SER_hh_fec_in!P9/SER_hh_num_in!P9)</f>
        <v>27510.076334856971</v>
      </c>
      <c r="Q9" s="100">
        <f>IF(SER_hh_fec_in!Q9=0,0,1000000/0.086*SER_hh_fec_in!Q9/SER_hh_num_in!Q9)</f>
        <v>29204.191670528773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51152.499622596857</v>
      </c>
      <c r="D10" s="100">
        <f>IF(SER_hh_fec_in!D10=0,0,1000000/0.086*SER_hh_fec_in!D10/SER_hh_num_in!D10)</f>
        <v>49417.465730564516</v>
      </c>
      <c r="E10" s="100">
        <f>IF(SER_hh_fec_in!E10=0,0,1000000/0.086*SER_hh_fec_in!E10/SER_hh_num_in!E10)</f>
        <v>48767.081794348356</v>
      </c>
      <c r="F10" s="100">
        <f>IF(SER_hh_fec_in!F10=0,0,1000000/0.086*SER_hh_fec_in!F10/SER_hh_num_in!F10)</f>
        <v>54517.23226969847</v>
      </c>
      <c r="G10" s="100">
        <f>IF(SER_hh_fec_in!G10=0,0,1000000/0.086*SER_hh_fec_in!G10/SER_hh_num_in!G10)</f>
        <v>50962.588704730209</v>
      </c>
      <c r="H10" s="100">
        <f>IF(SER_hh_fec_in!H10=0,0,1000000/0.086*SER_hh_fec_in!H10/SER_hh_num_in!H10)</f>
        <v>51052.809061913977</v>
      </c>
      <c r="I10" s="100">
        <f>IF(SER_hh_fec_in!I10=0,0,1000000/0.086*SER_hh_fec_in!I10/SER_hh_num_in!I10)</f>
        <v>45128.867228417577</v>
      </c>
      <c r="J10" s="100">
        <f>IF(SER_hh_fec_in!J10=0,0,1000000/0.086*SER_hh_fec_in!J10/SER_hh_num_in!J10)</f>
        <v>47727.965908608079</v>
      </c>
      <c r="K10" s="100">
        <f>IF(SER_hh_fec_in!K10=0,0,1000000/0.086*SER_hh_fec_in!K10/SER_hh_num_in!K10)</f>
        <v>0</v>
      </c>
      <c r="L10" s="100">
        <f>IF(SER_hh_fec_in!L10=0,0,1000000/0.086*SER_hh_fec_in!L10/SER_hh_num_in!L10)</f>
        <v>54738.273481345648</v>
      </c>
      <c r="M10" s="100">
        <f>IF(SER_hh_fec_in!M10=0,0,1000000/0.086*SER_hh_fec_in!M10/SER_hh_num_in!M10)</f>
        <v>46607.254987347391</v>
      </c>
      <c r="N10" s="100">
        <f>IF(SER_hh_fec_in!N10=0,0,1000000/0.086*SER_hh_fec_in!N10/SER_hh_num_in!N10)</f>
        <v>46644.087878348582</v>
      </c>
      <c r="O10" s="100">
        <f>IF(SER_hh_fec_in!O10=0,0,1000000/0.086*SER_hh_fec_in!O10/SER_hh_num_in!O10)</f>
        <v>0</v>
      </c>
      <c r="P10" s="100">
        <f>IF(SER_hh_fec_in!P10=0,0,1000000/0.086*SER_hh_fec_in!P10/SER_hh_num_in!P10)</f>
        <v>38887.433081017742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31449.513039455112</v>
      </c>
      <c r="D12" s="100">
        <f>IF(SER_hh_fec_in!D12=0,0,1000000/0.086*SER_hh_fec_in!D12/SER_hh_num_in!D12)</f>
        <v>32496.220135643325</v>
      </c>
      <c r="E12" s="100">
        <f>IF(SER_hh_fec_in!E12=0,0,1000000/0.086*SER_hh_fec_in!E12/SER_hh_num_in!E12)</f>
        <v>0</v>
      </c>
      <c r="F12" s="100">
        <f>IF(SER_hh_fec_in!F12=0,0,1000000/0.086*SER_hh_fec_in!F12/SER_hh_num_in!F12)</f>
        <v>0</v>
      </c>
      <c r="G12" s="100">
        <f>IF(SER_hh_fec_in!G12=0,0,1000000/0.086*SER_hh_fec_in!G12/SER_hh_num_in!G12)</f>
        <v>0</v>
      </c>
      <c r="H12" s="100">
        <f>IF(SER_hh_fec_in!H12=0,0,1000000/0.086*SER_hh_fec_in!H12/SER_hh_num_in!H12)</f>
        <v>34652.119519076252</v>
      </c>
      <c r="I12" s="100">
        <f>IF(SER_hh_fec_in!I12=0,0,1000000/0.086*SER_hh_fec_in!I12/SER_hh_num_in!I12)</f>
        <v>31718.252559007793</v>
      </c>
      <c r="J12" s="100">
        <f>IF(SER_hh_fec_in!J12=0,0,1000000/0.086*SER_hh_fec_in!J12/SER_hh_num_in!J12)</f>
        <v>29321.599060843761</v>
      </c>
      <c r="K12" s="100">
        <f>IF(SER_hh_fec_in!K12=0,0,1000000/0.086*SER_hh_fec_in!K12/SER_hh_num_in!K12)</f>
        <v>33830.128769758543</v>
      </c>
      <c r="L12" s="100">
        <f>IF(SER_hh_fec_in!L12=0,0,1000000/0.086*SER_hh_fec_in!L12/SER_hh_num_in!L12)</f>
        <v>0</v>
      </c>
      <c r="M12" s="100">
        <f>IF(SER_hh_fec_in!M12=0,0,1000000/0.086*SER_hh_fec_in!M12/SER_hh_num_in!M12)</f>
        <v>30347.938291139406</v>
      </c>
      <c r="N12" s="100">
        <f>IF(SER_hh_fec_in!N12=0,0,1000000/0.086*SER_hh_fec_in!N12/SER_hh_num_in!N12)</f>
        <v>0</v>
      </c>
      <c r="O12" s="100">
        <f>IF(SER_hh_fec_in!O12=0,0,1000000/0.086*SER_hh_fec_in!O12/SER_hh_num_in!O12)</f>
        <v>0</v>
      </c>
      <c r="P12" s="100">
        <f>IF(SER_hh_fec_in!P12=0,0,1000000/0.086*SER_hh_fec_in!P12/SER_hh_num_in!P12)</f>
        <v>24565.628570087676</v>
      </c>
      <c r="Q12" s="100">
        <f>IF(SER_hh_fec_in!Q12=0,0,1000000/0.086*SER_hh_fec_in!Q12/SER_hh_num_in!Q12)</f>
        <v>25800.660780209586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21250.182733925187</v>
      </c>
      <c r="D13" s="100">
        <f>IF(SER_hh_fec_in!D13=0,0,1000000/0.086*SER_hh_fec_in!D13/SER_hh_num_in!D13)</f>
        <v>20885.601061760488</v>
      </c>
      <c r="E13" s="100">
        <f>IF(SER_hh_fec_in!E13=0,0,1000000/0.086*SER_hh_fec_in!E13/SER_hh_num_in!E13)</f>
        <v>22706.707567650301</v>
      </c>
      <c r="F13" s="100">
        <f>IF(SER_hh_fec_in!F13=0,0,1000000/0.086*SER_hh_fec_in!F13/SER_hh_num_in!F13)</f>
        <v>25847.764908394121</v>
      </c>
      <c r="G13" s="100">
        <f>IF(SER_hh_fec_in!G13=0,0,1000000/0.086*SER_hh_fec_in!G13/SER_hh_num_in!G13)</f>
        <v>22763.074786501889</v>
      </c>
      <c r="H13" s="100">
        <f>IF(SER_hh_fec_in!H13=0,0,1000000/0.086*SER_hh_fec_in!H13/SER_hh_num_in!H13)</f>
        <v>22617.97556138007</v>
      </c>
      <c r="I13" s="100">
        <f>IF(SER_hh_fec_in!I13=0,0,1000000/0.086*SER_hh_fec_in!I13/SER_hh_num_in!I13)</f>
        <v>19836.684874788531</v>
      </c>
      <c r="J13" s="100">
        <f>IF(SER_hh_fec_in!J13=0,0,1000000/0.086*SER_hh_fec_in!J13/SER_hh_num_in!J13)</f>
        <v>20891.16763714371</v>
      </c>
      <c r="K13" s="100">
        <f>IF(SER_hh_fec_in!K13=0,0,1000000/0.086*SER_hh_fec_in!K13/SER_hh_num_in!K13)</f>
        <v>22126.123910971175</v>
      </c>
      <c r="L13" s="100">
        <f>IF(SER_hh_fec_in!L13=0,0,1000000/0.086*SER_hh_fec_in!L13/SER_hh_num_in!L13)</f>
        <v>18128.475485995637</v>
      </c>
      <c r="M13" s="100">
        <f>IF(SER_hh_fec_in!M13=0,0,1000000/0.086*SER_hh_fec_in!M13/SER_hh_num_in!M13)</f>
        <v>11454.78698251793</v>
      </c>
      <c r="N13" s="100">
        <f>IF(SER_hh_fec_in!N13=0,0,1000000/0.086*SER_hh_fec_in!N13/SER_hh_num_in!N13)</f>
        <v>11130.993363154979</v>
      </c>
      <c r="O13" s="100">
        <f>IF(SER_hh_fec_in!O13=0,0,1000000/0.086*SER_hh_fec_in!O13/SER_hh_num_in!O13)</f>
        <v>10305.759039337301</v>
      </c>
      <c r="P13" s="100">
        <f>IF(SER_hh_fec_in!P13=0,0,1000000/0.086*SER_hh_fec_in!P13/SER_hh_num_in!P13)</f>
        <v>0</v>
      </c>
      <c r="Q13" s="100">
        <f>IF(SER_hh_fec_in!Q13=0,0,1000000/0.086*SER_hh_fec_in!Q13/SER_hh_num_in!Q13)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35392.578768074585</v>
      </c>
      <c r="D14" s="22">
        <f>IF(SER_hh_fec_in!D14=0,0,1000000/0.086*SER_hh_fec_in!D14/SER_hh_num_in!D14)</f>
        <v>34441.250692464666</v>
      </c>
      <c r="E14" s="22">
        <f>IF(SER_hh_fec_in!E14=0,0,1000000/0.086*SER_hh_fec_in!E14/SER_hh_num_in!E14)</f>
        <v>37356.991978612321</v>
      </c>
      <c r="F14" s="22">
        <f>IF(SER_hh_fec_in!F14=0,0,1000000/0.086*SER_hh_fec_in!F14/SER_hh_num_in!F14)</f>
        <v>42286.961640711757</v>
      </c>
      <c r="G14" s="22">
        <f>IF(SER_hh_fec_in!G14=0,0,1000000/0.086*SER_hh_fec_in!G14/SER_hh_num_in!G14)</f>
        <v>37119.871291818148</v>
      </c>
      <c r="H14" s="22">
        <f>IF(SER_hh_fec_in!H14=0,0,1000000/0.086*SER_hh_fec_in!H14/SER_hh_num_in!H14)</f>
        <v>36652.951580890105</v>
      </c>
      <c r="I14" s="22">
        <f>IF(SER_hh_fec_in!I14=0,0,1000000/0.086*SER_hh_fec_in!I14/SER_hh_num_in!I14)</f>
        <v>0</v>
      </c>
      <c r="J14" s="22">
        <f>IF(SER_hh_fec_in!J14=0,0,1000000/0.086*SER_hh_fec_in!J14/SER_hh_num_in!J14)</f>
        <v>0</v>
      </c>
      <c r="K14" s="22">
        <f>IF(SER_hh_fec_in!K14=0,0,1000000/0.086*SER_hh_fec_in!K14/SER_hh_num_in!K14)</f>
        <v>36090.509890665926</v>
      </c>
      <c r="L14" s="22">
        <f>IF(SER_hh_fec_in!L14=0,0,1000000/0.086*SER_hh_fec_in!L14/SER_hh_num_in!L14)</f>
        <v>0</v>
      </c>
      <c r="M14" s="22">
        <f>IF(SER_hh_fec_in!M14=0,0,1000000/0.086*SER_hh_fec_in!M14/SER_hh_num_in!M14)</f>
        <v>0</v>
      </c>
      <c r="N14" s="22">
        <f>IF(SER_hh_fec_in!N14=0,0,1000000/0.086*SER_hh_fec_in!N14/SER_hh_num_in!N14)</f>
        <v>0</v>
      </c>
      <c r="O14" s="22">
        <f>IF(SER_hh_fec_in!O14=0,0,1000000/0.086*SER_hh_fec_in!O14/SER_hh_num_in!O14)</f>
        <v>32434.037237395631</v>
      </c>
      <c r="P14" s="22">
        <f>IF(SER_hh_fec_in!P14=0,0,1000000/0.086*SER_hh_fec_in!P14/SER_hh_num_in!P14)</f>
        <v>0</v>
      </c>
      <c r="Q14" s="22">
        <f>IF(SER_hh_fec_in!Q14=0,0,1000000/0.086*SER_hh_fec_in!Q14/SER_hh_num_in!Q14)</f>
        <v>26744.363056655729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463.37308225389444</v>
      </c>
      <c r="D15" s="104">
        <f>IF(SER_hh_fec_in!D15=0,0,1000000/0.086*SER_hh_fec_in!D15/SER_hh_num_in!D15)</f>
        <v>224.47141111917833</v>
      </c>
      <c r="E15" s="104">
        <f>IF(SER_hh_fec_in!E15=0,0,1000000/0.086*SER_hh_fec_in!E15/SER_hh_num_in!E15)</f>
        <v>525.20850995791898</v>
      </c>
      <c r="F15" s="104">
        <f>IF(SER_hh_fec_in!F15=0,0,1000000/0.086*SER_hh_fec_in!F15/SER_hh_num_in!F15)</f>
        <v>602.79882491458443</v>
      </c>
      <c r="G15" s="104">
        <f>IF(SER_hh_fec_in!G15=0,0,1000000/0.086*SER_hh_fec_in!G15/SER_hh_num_in!G15)</f>
        <v>536.97449060203883</v>
      </c>
      <c r="H15" s="104">
        <f>IF(SER_hh_fec_in!H15=0,0,1000000/0.086*SER_hh_fec_in!H15/SER_hh_num_in!H15)</f>
        <v>448.46896273429968</v>
      </c>
      <c r="I15" s="104">
        <f>IF(SER_hh_fec_in!I15=0,0,1000000/0.086*SER_hh_fec_in!I15/SER_hh_num_in!I15)</f>
        <v>364.16921064329557</v>
      </c>
      <c r="J15" s="104">
        <f>IF(SER_hh_fec_in!J15=0,0,1000000/0.086*SER_hh_fec_in!J15/SER_hh_num_in!J15)</f>
        <v>508.99964029766187</v>
      </c>
      <c r="K15" s="104">
        <f>IF(SER_hh_fec_in!K15=0,0,1000000/0.086*SER_hh_fec_in!K15/SER_hh_num_in!K15)</f>
        <v>504.82936818859241</v>
      </c>
      <c r="L15" s="104">
        <f>IF(SER_hh_fec_in!L15=0,0,1000000/0.086*SER_hh_fec_in!L15/SER_hh_num_in!L15)</f>
        <v>666.66776550761824</v>
      </c>
      <c r="M15" s="104">
        <f>IF(SER_hh_fec_in!M15=0,0,1000000/0.086*SER_hh_fec_in!M15/SER_hh_num_in!M15)</f>
        <v>485.42236063433637</v>
      </c>
      <c r="N15" s="104">
        <f>IF(SER_hh_fec_in!N15=0,0,1000000/0.086*SER_hh_fec_in!N15/SER_hh_num_in!N15)</f>
        <v>558.3594021671064</v>
      </c>
      <c r="O15" s="104">
        <f>IF(SER_hh_fec_in!O15=0,0,1000000/0.086*SER_hh_fec_in!O15/SER_hh_num_in!O15)</f>
        <v>578.03166900662632</v>
      </c>
      <c r="P15" s="104">
        <f>IF(SER_hh_fec_in!P15=0,0,1000000/0.086*SER_hh_fec_in!P15/SER_hh_num_in!P15)</f>
        <v>357.86102723172382</v>
      </c>
      <c r="Q15" s="104">
        <f>IF(SER_hh_fec_in!Q15=0,0,1000000/0.086*SER_hh_fec_in!Q15/SER_hh_num_in!Q15)</f>
        <v>466.74232799206158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7701.4787182648788</v>
      </c>
      <c r="D16" s="101">
        <f>IF(SER_hh_fec_in!D16=0,0,1000000/0.086*SER_hh_fec_in!D16/SER_hh_num_in!D16)</f>
        <v>7215.6386762295579</v>
      </c>
      <c r="E16" s="101">
        <f>IF(SER_hh_fec_in!E16=0,0,1000000/0.086*SER_hh_fec_in!E16/SER_hh_num_in!E16)</f>
        <v>6914.5739717451243</v>
      </c>
      <c r="F16" s="101">
        <f>IF(SER_hh_fec_in!F16=0,0,1000000/0.086*SER_hh_fec_in!F16/SER_hh_num_in!F16)</f>
        <v>6701.7658948971257</v>
      </c>
      <c r="G16" s="101">
        <f>IF(SER_hh_fec_in!G16=0,0,1000000/0.086*SER_hh_fec_in!G16/SER_hh_num_in!G16)</f>
        <v>6564.8446164326078</v>
      </c>
      <c r="H16" s="101">
        <f>IF(SER_hh_fec_in!H16=0,0,1000000/0.086*SER_hh_fec_in!H16/SER_hh_num_in!H16)</f>
        <v>6293.5979473222596</v>
      </c>
      <c r="I16" s="101">
        <f>IF(SER_hh_fec_in!I16=0,0,1000000/0.086*SER_hh_fec_in!I16/SER_hh_num_in!I16)</f>
        <v>6256.8203320700113</v>
      </c>
      <c r="J16" s="101">
        <f>IF(SER_hh_fec_in!J16=0,0,1000000/0.086*SER_hh_fec_in!J16/SER_hh_num_in!J16)</f>
        <v>6059.5461732020904</v>
      </c>
      <c r="K16" s="101">
        <f>IF(SER_hh_fec_in!K16=0,0,1000000/0.086*SER_hh_fec_in!K16/SER_hh_num_in!K16)</f>
        <v>6003.4979198143037</v>
      </c>
      <c r="L16" s="101">
        <f>IF(SER_hh_fec_in!L16=0,0,1000000/0.086*SER_hh_fec_in!L16/SER_hh_num_in!L16)</f>
        <v>5783.7305507328911</v>
      </c>
      <c r="M16" s="101">
        <f>IF(SER_hh_fec_in!M16=0,0,1000000/0.086*SER_hh_fec_in!M16/SER_hh_num_in!M16)</f>
        <v>5617.7526012259968</v>
      </c>
      <c r="N16" s="101">
        <f>IF(SER_hh_fec_in!N16=0,0,1000000/0.086*SER_hh_fec_in!N16/SER_hh_num_in!N16)</f>
        <v>4992.804015834181</v>
      </c>
      <c r="O16" s="101">
        <f>IF(SER_hh_fec_in!O16=0,0,1000000/0.086*SER_hh_fec_in!O16/SER_hh_num_in!O16)</f>
        <v>4282.1949274400858</v>
      </c>
      <c r="P16" s="101">
        <f>IF(SER_hh_fec_in!P16=0,0,1000000/0.086*SER_hh_fec_in!P16/SER_hh_num_in!P16)</f>
        <v>4738.1316564058206</v>
      </c>
      <c r="Q16" s="101">
        <f>IF(SER_hh_fec_in!Q16=0,0,1000000/0.086*SER_hh_fec_in!Q16/SER_hh_num_in!Q16)</f>
        <v>4259.736314092178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858.23200859767917</v>
      </c>
      <c r="D17" s="103">
        <f>IF(SER_hh_fec_in!D17=0,0,1000000/0.086*SER_hh_fec_in!D17/SER_hh_num_in!D17)</f>
        <v>993.72100415952661</v>
      </c>
      <c r="E17" s="103">
        <f>IF(SER_hh_fec_in!E17=0,0,1000000/0.086*SER_hh_fec_in!E17/SER_hh_num_in!E17)</f>
        <v>1114.1221196063011</v>
      </c>
      <c r="F17" s="103">
        <f>IF(SER_hh_fec_in!F17=0,0,1000000/0.086*SER_hh_fec_in!F17/SER_hh_num_in!F17)</f>
        <v>1269.742027344811</v>
      </c>
      <c r="G17" s="103">
        <f>IF(SER_hh_fec_in!G17=0,0,1000000/0.086*SER_hh_fec_in!G17/SER_hh_num_in!G17)</f>
        <v>1459.8451691597077</v>
      </c>
      <c r="H17" s="103">
        <f>IF(SER_hh_fec_in!H17=0,0,1000000/0.086*SER_hh_fec_in!H17/SER_hh_num_in!H17)</f>
        <v>1658.0376060799842</v>
      </c>
      <c r="I17" s="103">
        <f>IF(SER_hh_fec_in!I17=0,0,1000000/0.086*SER_hh_fec_in!I17/SER_hh_num_in!I17)</f>
        <v>1891.2980666737781</v>
      </c>
      <c r="J17" s="103">
        <f>IF(SER_hh_fec_in!J17=0,0,1000000/0.086*SER_hh_fec_in!J17/SER_hh_num_in!J17)</f>
        <v>2031.9116604390595</v>
      </c>
      <c r="K17" s="103">
        <f>IF(SER_hh_fec_in!K17=0,0,1000000/0.086*SER_hh_fec_in!K17/SER_hh_num_in!K17)</f>
        <v>2207.2032201916359</v>
      </c>
      <c r="L17" s="103">
        <f>IF(SER_hh_fec_in!L17=0,0,1000000/0.086*SER_hh_fec_in!L17/SER_hh_num_in!L17)</f>
        <v>2280.1116469349663</v>
      </c>
      <c r="M17" s="103">
        <f>IF(SER_hh_fec_in!M17=0,0,1000000/0.086*SER_hh_fec_in!M17/SER_hh_num_in!M17)</f>
        <v>2285.3338673933335</v>
      </c>
      <c r="N17" s="103">
        <f>IF(SER_hh_fec_in!N17=0,0,1000000/0.086*SER_hh_fec_in!N17/SER_hh_num_in!N17)</f>
        <v>2299.7178721390378</v>
      </c>
      <c r="O17" s="103">
        <f>IF(SER_hh_fec_in!O17=0,0,1000000/0.086*SER_hh_fec_in!O17/SER_hh_num_in!O17)</f>
        <v>2340.6016791896268</v>
      </c>
      <c r="P17" s="103">
        <f>IF(SER_hh_fec_in!P17=0,0,1000000/0.086*SER_hh_fec_in!P17/SER_hh_num_in!P17)</f>
        <v>2426.4660403599405</v>
      </c>
      <c r="Q17" s="103">
        <f>IF(SER_hh_fec_in!Q17=0,0,1000000/0.086*SER_hh_fec_in!Q17/SER_hh_num_in!Q17)</f>
        <v>2407.3188953138592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7708.2317575845955</v>
      </c>
      <c r="D18" s="103">
        <f>IF(SER_hh_fec_in!D18=0,0,1000000/0.086*SER_hh_fec_in!D18/SER_hh_num_in!D18)</f>
        <v>7279.209015612365</v>
      </c>
      <c r="E18" s="103">
        <f>IF(SER_hh_fec_in!E18=0,0,1000000/0.086*SER_hh_fec_in!E18/SER_hh_num_in!E18)</f>
        <v>7002.9446740134163</v>
      </c>
      <c r="F18" s="103">
        <f>IF(SER_hh_fec_in!F18=0,0,1000000/0.086*SER_hh_fec_in!F18/SER_hh_num_in!F18)</f>
        <v>6784.5300443401056</v>
      </c>
      <c r="G18" s="103">
        <f>IF(SER_hh_fec_in!G18=0,0,1000000/0.086*SER_hh_fec_in!G18/SER_hh_num_in!G18)</f>
        <v>6595.2858863488009</v>
      </c>
      <c r="H18" s="103">
        <f>IF(SER_hh_fec_in!H18=0,0,1000000/0.086*SER_hh_fec_in!H18/SER_hh_num_in!H18)</f>
        <v>6429.8303349303005</v>
      </c>
      <c r="I18" s="103">
        <f>IF(SER_hh_fec_in!I18=0,0,1000000/0.086*SER_hh_fec_in!I18/SER_hh_num_in!I18)</f>
        <v>6296.9564386123975</v>
      </c>
      <c r="J18" s="103">
        <f>IF(SER_hh_fec_in!J18=0,0,1000000/0.086*SER_hh_fec_in!J18/SER_hh_num_in!J18)</f>
        <v>6164.1501015747544</v>
      </c>
      <c r="K18" s="103">
        <f>IF(SER_hh_fec_in!K18=0,0,1000000/0.086*SER_hh_fec_in!K18/SER_hh_num_in!K18)</f>
        <v>6033.1051859482805</v>
      </c>
      <c r="L18" s="103">
        <f>IF(SER_hh_fec_in!L18=0,0,1000000/0.086*SER_hh_fec_in!L18/SER_hh_num_in!L18)</f>
        <v>5874.5299278691418</v>
      </c>
      <c r="M18" s="103">
        <f>IF(SER_hh_fec_in!M18=0,0,1000000/0.086*SER_hh_fec_in!M18/SER_hh_num_in!M18)</f>
        <v>5727.3135809345276</v>
      </c>
      <c r="N18" s="103">
        <f>IF(SER_hh_fec_in!N18=0,0,1000000/0.086*SER_hh_fec_in!N18/SER_hh_num_in!N18)</f>
        <v>5570.701413466677</v>
      </c>
      <c r="O18" s="103">
        <f>IF(SER_hh_fec_in!O18=0,0,1000000/0.086*SER_hh_fec_in!O18/SER_hh_num_in!O18)</f>
        <v>5396.4333198088389</v>
      </c>
      <c r="P18" s="103">
        <f>IF(SER_hh_fec_in!P18=0,0,1000000/0.086*SER_hh_fec_in!P18/SER_hh_num_in!P18)</f>
        <v>5145.365646668296</v>
      </c>
      <c r="Q18" s="103">
        <f>IF(SER_hh_fec_in!Q18=0,0,1000000/0.086*SER_hh_fec_in!Q18/SER_hh_num_in!Q18)</f>
        <v>4778.3289684202819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8874.7813590015157</v>
      </c>
      <c r="D19" s="101">
        <f>IF(SER_hh_fec_in!D19=0,0,1000000/0.086*SER_hh_fec_in!D19/SER_hh_num_in!D19)</f>
        <v>8523.9707759985831</v>
      </c>
      <c r="E19" s="101">
        <f>IF(SER_hh_fec_in!E19=0,0,1000000/0.086*SER_hh_fec_in!E19/SER_hh_num_in!E19)</f>
        <v>8800.673226434099</v>
      </c>
      <c r="F19" s="101">
        <f>IF(SER_hh_fec_in!F19=0,0,1000000/0.086*SER_hh_fec_in!F19/SER_hh_num_in!F19)</f>
        <v>8609.2237778354374</v>
      </c>
      <c r="G19" s="101">
        <f>IF(SER_hh_fec_in!G19=0,0,1000000/0.086*SER_hh_fec_in!G19/SER_hh_num_in!G19)</f>
        <v>8189.1036909904387</v>
      </c>
      <c r="H19" s="101">
        <f>IF(SER_hh_fec_in!H19=0,0,1000000/0.086*SER_hh_fec_in!H19/SER_hh_num_in!H19)</f>
        <v>8239.4291577771</v>
      </c>
      <c r="I19" s="101">
        <f>IF(SER_hh_fec_in!I19=0,0,1000000/0.086*SER_hh_fec_in!I19/SER_hh_num_in!I19)</f>
        <v>7833.3033073338747</v>
      </c>
      <c r="J19" s="101">
        <f>IF(SER_hh_fec_in!J19=0,0,1000000/0.086*SER_hh_fec_in!J19/SER_hh_num_in!J19)</f>
        <v>7717.4466585191904</v>
      </c>
      <c r="K19" s="101">
        <f>IF(SER_hh_fec_in!K19=0,0,1000000/0.086*SER_hh_fec_in!K19/SER_hh_num_in!K19)</f>
        <v>8083.2717833588085</v>
      </c>
      <c r="L19" s="101">
        <f>IF(SER_hh_fec_in!L19=0,0,1000000/0.086*SER_hh_fec_in!L19/SER_hh_num_in!L19)</f>
        <v>7841.1001043829638</v>
      </c>
      <c r="M19" s="101">
        <f>IF(SER_hh_fec_in!M19=0,0,1000000/0.086*SER_hh_fec_in!M19/SER_hh_num_in!M19)</f>
        <v>7642.6549365040837</v>
      </c>
      <c r="N19" s="101">
        <f>IF(SER_hh_fec_in!N19=0,0,1000000/0.086*SER_hh_fec_in!N19/SER_hh_num_in!N19)</f>
        <v>7551.1088833859621</v>
      </c>
      <c r="O19" s="101">
        <f>IF(SER_hh_fec_in!O19=0,0,1000000/0.086*SER_hh_fec_in!O19/SER_hh_num_in!O19)</f>
        <v>7838.9608763208262</v>
      </c>
      <c r="P19" s="101">
        <f>IF(SER_hh_fec_in!P19=0,0,1000000/0.086*SER_hh_fec_in!P19/SER_hh_num_in!P19)</f>
        <v>7682.9372039481586</v>
      </c>
      <c r="Q19" s="101">
        <f>IF(SER_hh_fec_in!Q19=0,0,1000000/0.086*SER_hh_fec_in!Q19/SER_hh_num_in!Q19)</f>
        <v>7740.1005103620028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9963.493784432043</v>
      </c>
      <c r="D22" s="100">
        <f>IF(SER_hh_fec_in!D22=0,0,1000000/0.086*SER_hh_fec_in!D22/SER_hh_num_in!D22)</f>
        <v>9920.8566152355324</v>
      </c>
      <c r="E22" s="100">
        <f>IF(SER_hh_fec_in!E22=0,0,1000000/0.086*SER_hh_fec_in!E22/SER_hh_num_in!E22)</f>
        <v>0</v>
      </c>
      <c r="F22" s="100">
        <f>IF(SER_hh_fec_in!F22=0,0,1000000/0.086*SER_hh_fec_in!F22/SER_hh_num_in!F22)</f>
        <v>9818.0589488757978</v>
      </c>
      <c r="G22" s="100">
        <f>IF(SER_hh_fec_in!G22=0,0,1000000/0.086*SER_hh_fec_in!G22/SER_hh_num_in!G22)</f>
        <v>0</v>
      </c>
      <c r="H22" s="100">
        <f>IF(SER_hh_fec_in!H22=0,0,1000000/0.086*SER_hh_fec_in!H22/SER_hh_num_in!H22)</f>
        <v>9551.4909002660115</v>
      </c>
      <c r="I22" s="100">
        <f>IF(SER_hh_fec_in!I22=0,0,1000000/0.086*SER_hh_fec_in!I22/SER_hh_num_in!I22)</f>
        <v>9266.3796423703825</v>
      </c>
      <c r="J22" s="100">
        <f>IF(SER_hh_fec_in!J22=0,0,1000000/0.086*SER_hh_fec_in!J22/SER_hh_num_in!J22)</f>
        <v>9129.3072398775894</v>
      </c>
      <c r="K22" s="100">
        <f>IF(SER_hh_fec_in!K22=0,0,1000000/0.086*SER_hh_fec_in!K22/SER_hh_num_in!K22)</f>
        <v>9146.9920573153577</v>
      </c>
      <c r="L22" s="100">
        <f>IF(SER_hh_fec_in!L22=0,0,1000000/0.086*SER_hh_fec_in!L22/SER_hh_num_in!L22)</f>
        <v>9115.1728121955857</v>
      </c>
      <c r="M22" s="100">
        <f>IF(SER_hh_fec_in!M22=0,0,1000000/0.086*SER_hh_fec_in!M22/SER_hh_num_in!M22)</f>
        <v>9036.8700850912301</v>
      </c>
      <c r="N22" s="100">
        <f>IF(SER_hh_fec_in!N22=0,0,1000000/0.086*SER_hh_fec_in!N22/SER_hh_num_in!N22)</f>
        <v>9133.9246951906116</v>
      </c>
      <c r="O22" s="100">
        <f>IF(SER_hh_fec_in!O22=0,0,1000000/0.086*SER_hh_fec_in!O22/SER_hh_num_in!O22)</f>
        <v>9152.7656472575618</v>
      </c>
      <c r="P22" s="100">
        <f>IF(SER_hh_fec_in!P22=0,0,1000000/0.086*SER_hh_fec_in!P22/SER_hh_num_in!P22)</f>
        <v>9031.1165309579173</v>
      </c>
      <c r="Q22" s="100">
        <f>IF(SER_hh_fec_in!Q22=0,0,1000000/0.086*SER_hh_fec_in!Q22/SER_hh_num_in!Q22)</f>
        <v>9196.8791544154228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9536.8742865389468</v>
      </c>
      <c r="D23" s="100">
        <f>IF(SER_hh_fec_in!D23=0,0,1000000/0.086*SER_hh_fec_in!D23/SER_hh_num_in!D23)</f>
        <v>9330.9420903675582</v>
      </c>
      <c r="E23" s="100">
        <f>IF(SER_hh_fec_in!E23=0,0,1000000/0.086*SER_hh_fec_in!E23/SER_hh_num_in!E23)</f>
        <v>9382.0249638122677</v>
      </c>
      <c r="F23" s="100">
        <f>IF(SER_hh_fec_in!F23=0,0,1000000/0.086*SER_hh_fec_in!F23/SER_hh_num_in!F23)</f>
        <v>9226.6405269263068</v>
      </c>
      <c r="G23" s="100">
        <f>IF(SER_hh_fec_in!G23=0,0,1000000/0.086*SER_hh_fec_in!G23/SER_hh_num_in!G23)</f>
        <v>9193.5437408860507</v>
      </c>
      <c r="H23" s="100">
        <f>IF(SER_hh_fec_in!H23=0,0,1000000/0.086*SER_hh_fec_in!H23/SER_hh_num_in!H23)</f>
        <v>8972.8140389311138</v>
      </c>
      <c r="I23" s="100">
        <f>IF(SER_hh_fec_in!I23=0,0,1000000/0.086*SER_hh_fec_in!I23/SER_hh_num_in!I23)</f>
        <v>8634.2871092386631</v>
      </c>
      <c r="J23" s="100">
        <f>IF(SER_hh_fec_in!J23=0,0,1000000/0.086*SER_hh_fec_in!J23/SER_hh_num_in!J23)</f>
        <v>8483.2382699174814</v>
      </c>
      <c r="K23" s="100">
        <f>IF(SER_hh_fec_in!K23=0,0,1000000/0.086*SER_hh_fec_in!K23/SER_hh_num_in!K23)</f>
        <v>8424.65057594272</v>
      </c>
      <c r="L23" s="100">
        <f>IF(SER_hh_fec_in!L23=0,0,1000000/0.086*SER_hh_fec_in!L23/SER_hh_num_in!L23)</f>
        <v>8363.9993325516534</v>
      </c>
      <c r="M23" s="100">
        <f>IF(SER_hh_fec_in!M23=0,0,1000000/0.086*SER_hh_fec_in!M23/SER_hh_num_in!M23)</f>
        <v>8281.9148291718084</v>
      </c>
      <c r="N23" s="100">
        <f>IF(SER_hh_fec_in!N23=0,0,1000000/0.086*SER_hh_fec_in!N23/SER_hh_num_in!N23)</f>
        <v>8351.096390413104</v>
      </c>
      <c r="O23" s="100">
        <f>IF(SER_hh_fec_in!O23=0,0,1000000/0.086*SER_hh_fec_in!O23/SER_hh_num_in!O23)</f>
        <v>8335.4966017694969</v>
      </c>
      <c r="P23" s="100">
        <f>IF(SER_hh_fec_in!P23=0,0,1000000/0.086*SER_hh_fec_in!P23/SER_hh_num_in!P23)</f>
        <v>8226.0133362182532</v>
      </c>
      <c r="Q23" s="100">
        <f>IF(SER_hh_fec_in!Q23=0,0,1000000/0.086*SER_hh_fec_in!Q23/SER_hh_num_in!Q23)</f>
        <v>8422.5708543591045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0</v>
      </c>
      <c r="D24" s="100">
        <f>IF(SER_hh_fec_in!D24=0,0,1000000/0.086*SER_hh_fec_in!D24/SER_hh_num_in!D24)</f>
        <v>0</v>
      </c>
      <c r="E24" s="100">
        <f>IF(SER_hh_fec_in!E24=0,0,1000000/0.086*SER_hh_fec_in!E24/SER_hh_num_in!E24)</f>
        <v>0</v>
      </c>
      <c r="F24" s="100">
        <f>IF(SER_hh_fec_in!F24=0,0,1000000/0.086*SER_hh_fec_in!F24/SER_hh_num_in!F24)</f>
        <v>0</v>
      </c>
      <c r="G24" s="100">
        <f>IF(SER_hh_fec_in!G24=0,0,1000000/0.086*SER_hh_fec_in!G24/SER_hh_num_in!G24)</f>
        <v>0</v>
      </c>
      <c r="H24" s="100">
        <f>IF(SER_hh_fec_in!H24=0,0,1000000/0.086*SER_hh_fec_in!H24/SER_hh_num_in!H24)</f>
        <v>0</v>
      </c>
      <c r="I24" s="100">
        <f>IF(SER_hh_fec_in!I24=0,0,1000000/0.086*SER_hh_fec_in!I24/SER_hh_num_in!I24)</f>
        <v>0</v>
      </c>
      <c r="J24" s="100">
        <f>IF(SER_hh_fec_in!J24=0,0,1000000/0.086*SER_hh_fec_in!J24/SER_hh_num_in!J24)</f>
        <v>0</v>
      </c>
      <c r="K24" s="100">
        <f>IF(SER_hh_fec_in!K24=0,0,1000000/0.086*SER_hh_fec_in!K24/SER_hh_num_in!K24)</f>
        <v>0</v>
      </c>
      <c r="L24" s="100">
        <f>IF(SER_hh_fec_in!L24=0,0,1000000/0.086*SER_hh_fec_in!L24/SER_hh_num_in!L24)</f>
        <v>0</v>
      </c>
      <c r="M24" s="100">
        <f>IF(SER_hh_fec_in!M24=0,0,1000000/0.086*SER_hh_fec_in!M24/SER_hh_num_in!M24)</f>
        <v>0</v>
      </c>
      <c r="N24" s="100">
        <f>IF(SER_hh_fec_in!N24=0,0,1000000/0.086*SER_hh_fec_in!N24/SER_hh_num_in!N24)</f>
        <v>0</v>
      </c>
      <c r="O24" s="100">
        <f>IF(SER_hh_fec_in!O24=0,0,1000000/0.086*SER_hh_fec_in!O24/SER_hh_num_in!O24)</f>
        <v>0</v>
      </c>
      <c r="P24" s="100">
        <f>IF(SER_hh_fec_in!P24=0,0,1000000/0.086*SER_hh_fec_in!P24/SER_hh_num_in!P24)</f>
        <v>0</v>
      </c>
      <c r="Q24" s="100">
        <f>IF(SER_hh_fec_in!Q24=0,0,1000000/0.086*SER_hh_fec_in!Q24/SER_hh_num_in!Q24)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7472.3929927188665</v>
      </c>
      <c r="D25" s="100">
        <f>IF(SER_hh_fec_in!D25=0,0,1000000/0.086*SER_hh_fec_in!D25/SER_hh_num_in!D25)</f>
        <v>7325.1230344805026</v>
      </c>
      <c r="E25" s="100">
        <f>IF(SER_hh_fec_in!E25=0,0,1000000/0.086*SER_hh_fec_in!E25/SER_hh_num_in!E25)</f>
        <v>7330.0527720161017</v>
      </c>
      <c r="F25" s="100">
        <f>IF(SER_hh_fec_in!F25=0,0,1000000/0.086*SER_hh_fec_in!F25/SER_hh_num_in!F25)</f>
        <v>7235.9141108926124</v>
      </c>
      <c r="G25" s="100">
        <f>IF(SER_hh_fec_in!G25=0,0,1000000/0.086*SER_hh_fec_in!G25/SER_hh_num_in!G25)</f>
        <v>0</v>
      </c>
      <c r="H25" s="100">
        <f>IF(SER_hh_fec_in!H25=0,0,1000000/0.086*SER_hh_fec_in!H25/SER_hh_num_in!H25)</f>
        <v>7054.656819689475</v>
      </c>
      <c r="I25" s="100">
        <f>IF(SER_hh_fec_in!I25=0,0,1000000/0.086*SER_hh_fec_in!I25/SER_hh_num_in!I25)</f>
        <v>6800.8644321358206</v>
      </c>
      <c r="J25" s="100">
        <f>IF(SER_hh_fec_in!J25=0,0,1000000/0.086*SER_hh_fec_in!J25/SER_hh_num_in!J25)</f>
        <v>6685.5748779846308</v>
      </c>
      <c r="K25" s="100">
        <f>IF(SER_hh_fec_in!K25=0,0,1000000/0.086*SER_hh_fec_in!K25/SER_hh_num_in!K25)</f>
        <v>6660.4822029828283</v>
      </c>
      <c r="L25" s="100">
        <f>IF(SER_hh_fec_in!L25=0,0,1000000/0.086*SER_hh_fec_in!L25/SER_hh_num_in!L25)</f>
        <v>6607.266409547301</v>
      </c>
      <c r="M25" s="100">
        <f>IF(SER_hh_fec_in!M25=0,0,1000000/0.086*SER_hh_fec_in!M25/SER_hh_num_in!M25)</f>
        <v>6521.5838633186877</v>
      </c>
      <c r="N25" s="100">
        <f>IF(SER_hh_fec_in!N25=0,0,1000000/0.086*SER_hh_fec_in!N25/SER_hh_num_in!N25)</f>
        <v>0</v>
      </c>
      <c r="O25" s="100">
        <f>IF(SER_hh_fec_in!O25=0,0,1000000/0.086*SER_hh_fec_in!O25/SER_hh_num_in!O25)</f>
        <v>6736.8173231490855</v>
      </c>
      <c r="P25" s="100">
        <f>IF(SER_hh_fec_in!P25=0,0,1000000/0.086*SER_hh_fec_in!P25/SER_hh_num_in!P25)</f>
        <v>6610.2787110526679</v>
      </c>
      <c r="Q25" s="100">
        <f>IF(SER_hh_fec_in!Q25=0,0,1000000/0.086*SER_hh_fec_in!Q25/SER_hh_num_in!Q25)</f>
        <v>6748.6360859260722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7753.629750709053</v>
      </c>
      <c r="D26" s="22">
        <f>IF(SER_hh_fec_in!D26=0,0,1000000/0.086*SER_hh_fec_in!D26/SER_hh_num_in!D26)</f>
        <v>7606.5582536663478</v>
      </c>
      <c r="E26" s="22">
        <f>IF(SER_hh_fec_in!E26=0,0,1000000/0.086*SER_hh_fec_in!E26/SER_hh_num_in!E26)</f>
        <v>7613.809176893833</v>
      </c>
      <c r="F26" s="22">
        <f>IF(SER_hh_fec_in!F26=0,0,1000000/0.086*SER_hh_fec_in!F26/SER_hh_num_in!F26)</f>
        <v>7489.9649136366434</v>
      </c>
      <c r="G26" s="22">
        <f>IF(SER_hh_fec_in!G26=0,0,1000000/0.086*SER_hh_fec_in!G26/SER_hh_num_in!G26)</f>
        <v>7509.4383232144764</v>
      </c>
      <c r="H26" s="22">
        <f>IF(SER_hh_fec_in!H26=0,0,1000000/0.086*SER_hh_fec_in!H26/SER_hh_num_in!H26)</f>
        <v>7312.3990970666846</v>
      </c>
      <c r="I26" s="22">
        <f>IF(SER_hh_fec_in!I26=0,0,1000000/0.086*SER_hh_fec_in!I26/SER_hh_num_in!I26)</f>
        <v>7054.3053527015581</v>
      </c>
      <c r="J26" s="22">
        <f>IF(SER_hh_fec_in!J26=0,0,1000000/0.086*SER_hh_fec_in!J26/SER_hh_num_in!J26)</f>
        <v>6932.2443807013078</v>
      </c>
      <c r="K26" s="22">
        <f>IF(SER_hh_fec_in!K26=0,0,1000000/0.086*SER_hh_fec_in!K26/SER_hh_num_in!K26)</f>
        <v>6764.9023066305153</v>
      </c>
      <c r="L26" s="22">
        <f>IF(SER_hh_fec_in!L26=0,0,1000000/0.086*SER_hh_fec_in!L26/SER_hh_num_in!L26)</f>
        <v>6807.2619758361388</v>
      </c>
      <c r="M26" s="22">
        <f>IF(SER_hh_fec_in!M26=0,0,1000000/0.086*SER_hh_fec_in!M26/SER_hh_num_in!M26)</f>
        <v>6754.7212473082354</v>
      </c>
      <c r="N26" s="22">
        <f>IF(SER_hh_fec_in!N26=0,0,1000000/0.086*SER_hh_fec_in!N26/SER_hh_num_in!N26)</f>
        <v>6838.7845305246574</v>
      </c>
      <c r="O26" s="22">
        <f>IF(SER_hh_fec_in!O26=0,0,1000000/0.086*SER_hh_fec_in!O26/SER_hh_num_in!O26)</f>
        <v>6925.2246170699818</v>
      </c>
      <c r="P26" s="22">
        <f>IF(SER_hh_fec_in!P26=0,0,1000000/0.086*SER_hh_fec_in!P26/SER_hh_num_in!P26)</f>
        <v>6778.6950896175058</v>
      </c>
      <c r="Q26" s="22">
        <f>IF(SER_hh_fec_in!Q26=0,0,1000000/0.086*SER_hh_fec_in!Q26/SER_hh_num_in!Q26)</f>
        <v>6929.1356732251043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63.081331177277875</v>
      </c>
      <c r="D27" s="116">
        <f>IF(SER_hh_fec_in!D27=0,0,1000000/0.086*SER_hh_fec_in!D27/SER_hh_num_in!D19)</f>
        <v>81.87378236868922</v>
      </c>
      <c r="E27" s="116">
        <f>IF(SER_hh_fec_in!E27=0,0,1000000/0.086*SER_hh_fec_in!E27/SER_hh_num_in!E19)</f>
        <v>72.963064754019115</v>
      </c>
      <c r="F27" s="116">
        <f>IF(SER_hh_fec_in!F27=0,0,1000000/0.086*SER_hh_fec_in!F27/SER_hh_num_in!F19)</f>
        <v>74.437659395004175</v>
      </c>
      <c r="G27" s="116">
        <f>IF(SER_hh_fec_in!G27=0,0,1000000/0.086*SER_hh_fec_in!G27/SER_hh_num_in!G19)</f>
        <v>54.34953098238509</v>
      </c>
      <c r="H27" s="116">
        <f>IF(SER_hh_fec_in!H27=0,0,1000000/0.086*SER_hh_fec_in!H27/SER_hh_num_in!H19)</f>
        <v>47.093419335966878</v>
      </c>
      <c r="I27" s="116">
        <f>IF(SER_hh_fec_in!I27=0,0,1000000/0.086*SER_hh_fec_in!I27/SER_hh_num_in!I19)</f>
        <v>55.032629232522645</v>
      </c>
      <c r="J27" s="116">
        <f>IF(SER_hh_fec_in!J27=0,0,1000000/0.086*SER_hh_fec_in!J27/SER_hh_num_in!J19)</f>
        <v>50.216548525740471</v>
      </c>
      <c r="K27" s="116">
        <f>IF(SER_hh_fec_in!K27=0,0,1000000/0.086*SER_hh_fec_in!K27/SER_hh_num_in!K19)</f>
        <v>105.27467798769989</v>
      </c>
      <c r="L27" s="116">
        <f>IF(SER_hh_fec_in!L27=0,0,1000000/0.086*SER_hh_fec_in!L27/SER_hh_num_in!L19)</f>
        <v>79.559134543208472</v>
      </c>
      <c r="M27" s="116">
        <f>IF(SER_hh_fec_in!M27=0,0,1000000/0.086*SER_hh_fec_in!M27/SER_hh_num_in!M19)</f>
        <v>63.74035116864836</v>
      </c>
      <c r="N27" s="116">
        <f>IF(SER_hh_fec_in!N27=0,0,1000000/0.086*SER_hh_fec_in!N27/SER_hh_num_in!N19)</f>
        <v>48.726052809176757</v>
      </c>
      <c r="O27" s="116">
        <f>IF(SER_hh_fec_in!O27=0,0,1000000/0.086*SER_hh_fec_in!O27/SER_hh_num_in!O19)</f>
        <v>61.49796161322449</v>
      </c>
      <c r="P27" s="116">
        <f>IF(SER_hh_fec_in!P27=0,0,1000000/0.086*SER_hh_fec_in!P27/SER_hh_num_in!P19)</f>
        <v>62.109331211627463</v>
      </c>
      <c r="Q27" s="116">
        <f>IF(SER_hh_fec_in!Q27=0,0,1000000/0.086*SER_hh_fec_in!Q27/SER_hh_num_in!Q19)</f>
        <v>12.884035185924688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2454.8690786386196</v>
      </c>
      <c r="D28" s="117">
        <f>IF(SER_hh_fec_in!D27=0,0,1000000/0.086*SER_hh_fec_in!D27/SER_hh_num_in!D27)</f>
        <v>2386.3478155726129</v>
      </c>
      <c r="E28" s="117">
        <f>IF(SER_hh_fec_in!E27=0,0,1000000/0.086*SER_hh_fec_in!E27/SER_hh_num_in!E27)</f>
        <v>2383.7569729708002</v>
      </c>
      <c r="F28" s="117">
        <f>IF(SER_hh_fec_in!F27=0,0,1000000/0.086*SER_hh_fec_in!F27/SER_hh_num_in!F27)</f>
        <v>2345.6226504239949</v>
      </c>
      <c r="G28" s="117">
        <f>IF(SER_hh_fec_in!G27=0,0,1000000/0.086*SER_hh_fec_in!G27/SER_hh_num_in!G27)</f>
        <v>2328.9618790004643</v>
      </c>
      <c r="H28" s="117">
        <f>IF(SER_hh_fec_in!H27=0,0,1000000/0.086*SER_hh_fec_in!H27/SER_hh_num_in!H27)</f>
        <v>2278.0554033129815</v>
      </c>
      <c r="I28" s="117">
        <f>IF(SER_hh_fec_in!I27=0,0,1000000/0.086*SER_hh_fec_in!I27/SER_hh_num_in!I27)</f>
        <v>2204.0070924943993</v>
      </c>
      <c r="J28" s="117">
        <f>IF(SER_hh_fec_in!J27=0,0,1000000/0.086*SER_hh_fec_in!J27/SER_hh_num_in!J27)</f>
        <v>2169.0127189977475</v>
      </c>
      <c r="K28" s="117">
        <f>IF(SER_hh_fec_in!K27=0,0,1000000/0.086*SER_hh_fec_in!K27/SER_hh_num_in!K27)</f>
        <v>2175.7602741745959</v>
      </c>
      <c r="L28" s="117">
        <f>IF(SER_hh_fec_in!L27=0,0,1000000/0.086*SER_hh_fec_in!L27/SER_hh_num_in!L27)</f>
        <v>2159.3630149204319</v>
      </c>
      <c r="M28" s="117">
        <f>IF(SER_hh_fec_in!M27=0,0,1000000/0.086*SER_hh_fec_in!M27/SER_hh_num_in!M27)</f>
        <v>2121.8426229782535</v>
      </c>
      <c r="N28" s="117">
        <f>IF(SER_hh_fec_in!N27=0,0,1000000/0.086*SER_hh_fec_in!N27/SER_hh_num_in!N27)</f>
        <v>2124.5307787670349</v>
      </c>
      <c r="O28" s="117">
        <f>IF(SER_hh_fec_in!O27=0,0,1000000/0.086*SER_hh_fec_in!O27/SER_hh_num_in!O27)</f>
        <v>2119.1031459610249</v>
      </c>
      <c r="P28" s="117">
        <f>IF(SER_hh_fec_in!P27=0,0,1000000/0.086*SER_hh_fec_in!P27/SER_hh_num_in!P27)</f>
        <v>2088.9121818138351</v>
      </c>
      <c r="Q28" s="117">
        <f>IF(SER_hh_fec_in!Q27=0,0,1000000/0.086*SER_hh_fec_in!Q27/SER_hh_num_in!Q27)</f>
        <v>2113.5867285832473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10004.914085238197</v>
      </c>
      <c r="D29" s="101">
        <f>IF(SER_hh_fec_in!D29=0,0,1000000/0.086*SER_hh_fec_in!D29/SER_hh_num_in!D29)</f>
        <v>9783.6102391772656</v>
      </c>
      <c r="E29" s="101">
        <f>IF(SER_hh_fec_in!E29=0,0,1000000/0.086*SER_hh_fec_in!E29/SER_hh_num_in!E29)</f>
        <v>10625.42172904839</v>
      </c>
      <c r="F29" s="101">
        <f>IF(SER_hh_fec_in!F29=0,0,1000000/0.086*SER_hh_fec_in!F29/SER_hh_num_in!F29)</f>
        <v>9170.5109392272025</v>
      </c>
      <c r="G29" s="101">
        <f>IF(SER_hh_fec_in!G29=0,0,1000000/0.086*SER_hh_fec_in!G29/SER_hh_num_in!G29)</f>
        <v>9685.3954187036161</v>
      </c>
      <c r="H29" s="101">
        <f>IF(SER_hh_fec_in!H29=0,0,1000000/0.086*SER_hh_fec_in!H29/SER_hh_num_in!H29)</f>
        <v>9131.6878114342053</v>
      </c>
      <c r="I29" s="101">
        <f>IF(SER_hh_fec_in!I29=0,0,1000000/0.086*SER_hh_fec_in!I29/SER_hh_num_in!I29)</f>
        <v>8280.0016971165896</v>
      </c>
      <c r="J29" s="101">
        <f>IF(SER_hh_fec_in!J29=0,0,1000000/0.086*SER_hh_fec_in!J29/SER_hh_num_in!J29)</f>
        <v>9259.7982511425689</v>
      </c>
      <c r="K29" s="101">
        <f>IF(SER_hh_fec_in!K29=0,0,1000000/0.086*SER_hh_fec_in!K29/SER_hh_num_in!K29)</f>
        <v>9469.1502617602182</v>
      </c>
      <c r="L29" s="101">
        <f>IF(SER_hh_fec_in!L29=0,0,1000000/0.086*SER_hh_fec_in!L29/SER_hh_num_in!L29)</f>
        <v>8787.4711704810452</v>
      </c>
      <c r="M29" s="101">
        <f>IF(SER_hh_fec_in!M29=0,0,1000000/0.086*SER_hh_fec_in!M29/SER_hh_num_in!M29)</f>
        <v>7849.5074415760455</v>
      </c>
      <c r="N29" s="101">
        <f>IF(SER_hh_fec_in!N29=0,0,1000000/0.086*SER_hh_fec_in!N29/SER_hh_num_in!N29)</f>
        <v>10034.553483916028</v>
      </c>
      <c r="O29" s="101">
        <f>IF(SER_hh_fec_in!O29=0,0,1000000/0.086*SER_hh_fec_in!O29/SER_hh_num_in!O29)</f>
        <v>9869.7116551333093</v>
      </c>
      <c r="P29" s="101">
        <f>IF(SER_hh_fec_in!P29=0,0,1000000/0.086*SER_hh_fec_in!P29/SER_hh_num_in!P29)</f>
        <v>7846.3602505257186</v>
      </c>
      <c r="Q29" s="101">
        <f>IF(SER_hh_fec_in!Q29=0,0,1000000/0.086*SER_hh_fec_in!Q29/SER_hh_num_in!Q29)</f>
        <v>10180.82776156661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11887.653465227622</v>
      </c>
      <c r="D30" s="100">
        <f>IF(SER_hh_fec_in!D30=0,0,1000000/0.086*SER_hh_fec_in!D30/SER_hh_num_in!D30)</f>
        <v>11887.812330024954</v>
      </c>
      <c r="E30" s="100">
        <f>IF(SER_hh_fec_in!E30=0,0,1000000/0.086*SER_hh_fec_in!E30/SER_hh_num_in!E30)</f>
        <v>11553.264397055229</v>
      </c>
      <c r="F30" s="100">
        <f>IF(SER_hh_fec_in!F30=0,0,1000000/0.086*SER_hh_fec_in!F30/SER_hh_num_in!F30)</f>
        <v>11653.856469816845</v>
      </c>
      <c r="G30" s="100">
        <f>IF(SER_hh_fec_in!G30=0,0,1000000/0.086*SER_hh_fec_in!G30/SER_hh_num_in!G30)</f>
        <v>11402.219589566099</v>
      </c>
      <c r="H30" s="100">
        <f>IF(SER_hh_fec_in!H30=0,0,1000000/0.086*SER_hh_fec_in!H30/SER_hh_num_in!H30)</f>
        <v>11321.295919040851</v>
      </c>
      <c r="I30" s="100">
        <f>IF(SER_hh_fec_in!I30=0,0,1000000/0.086*SER_hh_fec_in!I30/SER_hh_num_in!I30)</f>
        <v>0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11364.14662851651</v>
      </c>
      <c r="L30" s="100">
        <f>IF(SER_hh_fec_in!L30=0,0,1000000/0.086*SER_hh_fec_in!L30/SER_hh_num_in!L30)</f>
        <v>11298.117724763562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11292.909349293548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0</v>
      </c>
      <c r="Q30" s="100">
        <f>IF(SER_hh_fec_in!Q30=0,0,1000000/0.086*SER_hh_fec_in!Q30/SER_hh_num_in!Q30)</f>
        <v>10837.639737426396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10856.729751259623</v>
      </c>
      <c r="D31" s="100">
        <f>IF(SER_hh_fec_in!D31=0,0,1000000/0.086*SER_hh_fec_in!D31/SER_hh_num_in!D31)</f>
        <v>10811.248810630063</v>
      </c>
      <c r="E31" s="100">
        <f>IF(SER_hh_fec_in!E31=0,0,1000000/0.086*SER_hh_fec_in!E31/SER_hh_num_in!E31)</f>
        <v>10621.09470396199</v>
      </c>
      <c r="F31" s="100">
        <f>IF(SER_hh_fec_in!F31=0,0,1000000/0.086*SER_hh_fec_in!F31/SER_hh_num_in!F31)</f>
        <v>10654.53332326188</v>
      </c>
      <c r="G31" s="100">
        <f>IF(SER_hh_fec_in!G31=0,0,1000000/0.086*SER_hh_fec_in!G31/SER_hh_num_in!G31)</f>
        <v>10473.373604397761</v>
      </c>
      <c r="H31" s="100">
        <f>IF(SER_hh_fec_in!H31=0,0,1000000/0.086*SER_hh_fec_in!H31/SER_hh_num_in!H31)</f>
        <v>10307.624535511681</v>
      </c>
      <c r="I31" s="100">
        <f>IF(SER_hh_fec_in!I31=0,0,1000000/0.086*SER_hh_fec_in!I31/SER_hh_num_in!I31)</f>
        <v>10241.785240107374</v>
      </c>
      <c r="J31" s="100">
        <f>IF(SER_hh_fec_in!J31=0,0,1000000/0.086*SER_hh_fec_in!J31/SER_hh_num_in!J31)</f>
        <v>10200.090499724365</v>
      </c>
      <c r="K31" s="100">
        <f>IF(SER_hh_fec_in!K31=0,0,1000000/0.086*SER_hh_fec_in!K31/SER_hh_num_in!K31)</f>
        <v>10177.714299191155</v>
      </c>
      <c r="L31" s="100">
        <f>IF(SER_hh_fec_in!L31=0,0,1000000/0.086*SER_hh_fec_in!L31/SER_hh_num_in!L31)</f>
        <v>10145.348096092273</v>
      </c>
      <c r="M31" s="100">
        <f>IF(SER_hh_fec_in!M31=0,0,1000000/0.086*SER_hh_fec_in!M31/SER_hh_num_in!M31)</f>
        <v>10168.477203610044</v>
      </c>
      <c r="N31" s="100">
        <f>IF(SER_hh_fec_in!N31=0,0,1000000/0.086*SER_hh_fec_in!N31/SER_hh_num_in!N31)</f>
        <v>10202.907983525762</v>
      </c>
      <c r="O31" s="100">
        <f>IF(SER_hh_fec_in!O31=0,0,1000000/0.086*SER_hh_fec_in!O31/SER_hh_num_in!O31)</f>
        <v>9994.5271333348664</v>
      </c>
      <c r="P31" s="100">
        <f>IF(SER_hh_fec_in!P31=0,0,1000000/0.086*SER_hh_fec_in!P31/SER_hh_num_in!P31)</f>
        <v>10069.990280654278</v>
      </c>
      <c r="Q31" s="100">
        <f>IF(SER_hh_fec_in!Q31=0,0,1000000/0.086*SER_hh_fec_in!Q31/SER_hh_num_in!Q31)</f>
        <v>9953.6300340154321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8279.0344414843603</v>
      </c>
      <c r="D33" s="18">
        <f>IF(SER_hh_fec_in!D33=0,0,1000000/0.086*SER_hh_fec_in!D33/SER_hh_num_in!D33)</f>
        <v>8214.7024208842886</v>
      </c>
      <c r="E33" s="18">
        <f>IF(SER_hh_fec_in!E33=0,0,1000000/0.086*SER_hh_fec_in!E33/SER_hh_num_in!E33)</f>
        <v>0</v>
      </c>
      <c r="F33" s="18">
        <f>IF(SER_hh_fec_in!F33=0,0,1000000/0.086*SER_hh_fec_in!F33/SER_hh_num_in!F33)</f>
        <v>7996.4594753373804</v>
      </c>
      <c r="G33" s="18">
        <f>IF(SER_hh_fec_in!G33=0,0,1000000/0.086*SER_hh_fec_in!G33/SER_hh_num_in!G33)</f>
        <v>7814.0616595725442</v>
      </c>
      <c r="H33" s="18">
        <f>IF(SER_hh_fec_in!H33=0,0,1000000/0.086*SER_hh_fec_in!H33/SER_hh_num_in!H33)</f>
        <v>7691.9312268664034</v>
      </c>
      <c r="I33" s="18">
        <f>IF(SER_hh_fec_in!I33=0,0,1000000/0.086*SER_hh_fec_in!I33/SER_hh_num_in!I33)</f>
        <v>7678.7096688942884</v>
      </c>
      <c r="J33" s="18">
        <f>IF(SER_hh_fec_in!J33=0,0,1000000/0.086*SER_hh_fec_in!J33/SER_hh_num_in!J33)</f>
        <v>7610.8642088713268</v>
      </c>
      <c r="K33" s="18">
        <f>IF(SER_hh_fec_in!K33=0,0,1000000/0.086*SER_hh_fec_in!K33/SER_hh_num_in!K33)</f>
        <v>7579.5321405733439</v>
      </c>
      <c r="L33" s="18">
        <f>IF(SER_hh_fec_in!L33=0,0,1000000/0.086*SER_hh_fec_in!L33/SER_hh_num_in!L33)</f>
        <v>7545.3730604502507</v>
      </c>
      <c r="M33" s="18">
        <f>IF(SER_hh_fec_in!M33=0,0,1000000/0.086*SER_hh_fec_in!M33/SER_hh_num_in!M33)</f>
        <v>7599.3767549434378</v>
      </c>
      <c r="N33" s="18">
        <f>IF(SER_hh_fec_in!N33=0,0,1000000/0.086*SER_hh_fec_in!N33/SER_hh_num_in!N33)</f>
        <v>7617.6025671583175</v>
      </c>
      <c r="O33" s="18">
        <f>IF(SER_hh_fec_in!O33=0,0,1000000/0.086*SER_hh_fec_in!O33/SER_hh_num_in!O33)</f>
        <v>7555.392647946951</v>
      </c>
      <c r="P33" s="18">
        <f>IF(SER_hh_fec_in!P33=0,0,1000000/0.086*SER_hh_fec_in!P33/SER_hh_num_in!P33)</f>
        <v>7573.9684399382022</v>
      </c>
      <c r="Q33" s="18">
        <f>IF(SER_hh_fec_in!Q33=0,0,1000000/0.086*SER_hh_fec_in!Q33/SER_hh_num_in!Q33)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46445.137783808641</v>
      </c>
      <c r="D3" s="106">
        <f>IF(SER_hh_tes_in!D3=0,0,1000000/0.086*SER_hh_tes_in!D3/SER_hh_num_in!D3)</f>
        <v>47604.962212532766</v>
      </c>
      <c r="E3" s="106">
        <f>IF(SER_hh_tes_in!E3=0,0,1000000/0.086*SER_hh_tes_in!E3/SER_hh_num_in!E3)</f>
        <v>48883.793220366802</v>
      </c>
      <c r="F3" s="106">
        <f>IF(SER_hh_tes_in!F3=0,0,1000000/0.086*SER_hh_tes_in!F3/SER_hh_num_in!F3)</f>
        <v>57333.562144295152</v>
      </c>
      <c r="G3" s="106">
        <f>IF(SER_hh_tes_in!G3=0,0,1000000/0.086*SER_hh_tes_in!G3/SER_hh_num_in!G3)</f>
        <v>54844.361610798071</v>
      </c>
      <c r="H3" s="106">
        <f>IF(SER_hh_tes_in!H3=0,0,1000000/0.086*SER_hh_tes_in!H3/SER_hh_num_in!H3)</f>
        <v>52372.94202563983</v>
      </c>
      <c r="I3" s="106">
        <f>IF(SER_hh_tes_in!I3=0,0,1000000/0.086*SER_hh_tes_in!I3/SER_hh_num_in!I3)</f>
        <v>49363.639576755239</v>
      </c>
      <c r="J3" s="106">
        <f>IF(SER_hh_tes_in!J3=0,0,1000000/0.086*SER_hh_tes_in!J3/SER_hh_num_in!J3)</f>
        <v>48852.955797331168</v>
      </c>
      <c r="K3" s="106">
        <f>IF(SER_hh_tes_in!K3=0,0,1000000/0.086*SER_hh_tes_in!K3/SER_hh_num_in!K3)</f>
        <v>55090.057376300509</v>
      </c>
      <c r="L3" s="106">
        <f>IF(SER_hh_tes_in!L3=0,0,1000000/0.086*SER_hh_tes_in!L3/SER_hh_num_in!L3)</f>
        <v>56164.193615844299</v>
      </c>
      <c r="M3" s="106">
        <f>IF(SER_hh_tes_in!M3=0,0,1000000/0.086*SER_hh_tes_in!M3/SER_hh_num_in!M3)</f>
        <v>42712.075832615803</v>
      </c>
      <c r="N3" s="106">
        <f>IF(SER_hh_tes_in!N3=0,0,1000000/0.086*SER_hh_tes_in!N3/SER_hh_num_in!N3)</f>
        <v>43361.991385489673</v>
      </c>
      <c r="O3" s="106">
        <f>IF(SER_hh_tes_in!O3=0,0,1000000/0.086*SER_hh_tes_in!O3/SER_hh_num_in!O3)</f>
        <v>44024.703549346224</v>
      </c>
      <c r="P3" s="106">
        <f>IF(SER_hh_tes_in!P3=0,0,1000000/0.086*SER_hh_tes_in!P3/SER_hh_num_in!P3)</f>
        <v>41740.391602904216</v>
      </c>
      <c r="Q3" s="106">
        <f>IF(SER_hh_tes_in!Q3=0,0,1000000/0.086*SER_hh_tes_in!Q3/SER_hh_num_in!Q3)</f>
        <v>42318.593205093166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28565.575125477266</v>
      </c>
      <c r="D4" s="101">
        <f>IF(SER_hh_tes_in!D4=0,0,1000000/0.086*SER_hh_tes_in!D4/SER_hh_num_in!D4)</f>
        <v>27882.996606768447</v>
      </c>
      <c r="E4" s="101">
        <f>IF(SER_hh_tes_in!E4=0,0,1000000/0.086*SER_hh_tes_in!E4/SER_hh_num_in!E4)</f>
        <v>30379.37354136373</v>
      </c>
      <c r="F4" s="101">
        <f>IF(SER_hh_tes_in!F4=0,0,1000000/0.086*SER_hh_tes_in!F4/SER_hh_num_in!F4)</f>
        <v>34768.372273642271</v>
      </c>
      <c r="G4" s="101">
        <f>IF(SER_hh_tes_in!G4=0,0,1000000/0.086*SER_hh_tes_in!G4/SER_hh_num_in!G4)</f>
        <v>30786.755029765693</v>
      </c>
      <c r="H4" s="101">
        <f>IF(SER_hh_tes_in!H4=0,0,1000000/0.086*SER_hh_tes_in!H4/SER_hh_num_in!H4)</f>
        <v>30837.221450460969</v>
      </c>
      <c r="I4" s="101">
        <f>IF(SER_hh_tes_in!I4=0,0,1000000/0.086*SER_hh_tes_in!I4/SER_hh_num_in!I4)</f>
        <v>27445.033025022603</v>
      </c>
      <c r="J4" s="101">
        <f>IF(SER_hh_tes_in!J4=0,0,1000000/0.086*SER_hh_tes_in!J4/SER_hh_num_in!J4)</f>
        <v>29601.291785623001</v>
      </c>
      <c r="K4" s="101">
        <f>IF(SER_hh_tes_in!K4=0,0,1000000/0.086*SER_hh_tes_in!K4/SER_hh_num_in!K4)</f>
        <v>31085.160777284535</v>
      </c>
      <c r="L4" s="101">
        <f>IF(SER_hh_tes_in!L4=0,0,1000000/0.086*SER_hh_tes_in!L4/SER_hh_num_in!L4)</f>
        <v>36708.641891177904</v>
      </c>
      <c r="M4" s="101">
        <f>IF(SER_hh_tes_in!M4=0,0,1000000/0.086*SER_hh_tes_in!M4/SER_hh_num_in!M4)</f>
        <v>27710.92772494115</v>
      </c>
      <c r="N4" s="101">
        <f>IF(SER_hh_tes_in!N4=0,0,1000000/0.086*SER_hh_tes_in!N4/SER_hh_num_in!N4)</f>
        <v>30562.711065762545</v>
      </c>
      <c r="O4" s="101">
        <f>IF(SER_hh_tes_in!O4=0,0,1000000/0.086*SER_hh_tes_in!O4/SER_hh_num_in!O4)</f>
        <v>31496.97218491718</v>
      </c>
      <c r="P4" s="101">
        <f>IF(SER_hh_tes_in!P4=0,0,1000000/0.086*SER_hh_tes_in!P4/SER_hh_num_in!P4)</f>
        <v>23392.701210874788</v>
      </c>
      <c r="Q4" s="101">
        <f>IF(SER_hh_tes_in!Q4=0,0,1000000/0.086*SER_hh_tes_in!Q4/SER_hh_num_in!Q4)</f>
        <v>24884.037192994707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27462.120313292071</v>
      </c>
      <c r="D5" s="100">
        <f>IF(SER_hh_tes_in!D5=0,0,1000000/0.086*SER_hh_tes_in!D5/SER_hh_num_in!D5)</f>
        <v>27314.049664271959</v>
      </c>
      <c r="E5" s="100">
        <f>IF(SER_hh_tes_in!E5=0,0,1000000/0.086*SER_hh_tes_in!E5/SER_hh_num_in!E5)</f>
        <v>39237.017201830291</v>
      </c>
      <c r="F5" s="100">
        <f>IF(SER_hh_tes_in!F5=0,0,1000000/0.086*SER_hh_tes_in!F5/SER_hh_num_in!F5)</f>
        <v>0</v>
      </c>
      <c r="G5" s="100">
        <f>IF(SER_hh_tes_in!G5=0,0,1000000/0.086*SER_hh_tes_in!G5/SER_hh_num_in!G5)</f>
        <v>30392.868415283901</v>
      </c>
      <c r="H5" s="100">
        <f>IF(SER_hh_tes_in!H5=0,0,1000000/0.086*SER_hh_tes_in!H5/SER_hh_num_in!H5)</f>
        <v>29807.783748184171</v>
      </c>
      <c r="I5" s="100">
        <f>IF(SER_hh_tes_in!I5=0,0,1000000/0.086*SER_hh_tes_in!I5/SER_hh_num_in!I5)</f>
        <v>26965.539819140711</v>
      </c>
      <c r="J5" s="100">
        <f>IF(SER_hh_tes_in!J5=0,0,1000000/0.086*SER_hh_tes_in!J5/SER_hh_num_in!J5)</f>
        <v>28519.701355907928</v>
      </c>
      <c r="K5" s="100">
        <f>IF(SER_hh_tes_in!K5=0,0,1000000/0.086*SER_hh_tes_in!K5/SER_hh_num_in!K5)</f>
        <v>31410.865520495499</v>
      </c>
      <c r="L5" s="100">
        <f>IF(SER_hh_tes_in!L5=0,0,1000000/0.086*SER_hh_tes_in!L5/SER_hh_num_in!L5)</f>
        <v>0</v>
      </c>
      <c r="M5" s="100">
        <f>IF(SER_hh_tes_in!M5=0,0,1000000/0.086*SER_hh_tes_in!M5/SER_hh_num_in!M5)</f>
        <v>26563.684930130701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0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0</v>
      </c>
      <c r="D7" s="100">
        <f>IF(SER_hh_tes_in!D7=0,0,1000000/0.086*SER_hh_tes_in!D7/SER_hh_num_in!D7)</f>
        <v>27183.98542930562</v>
      </c>
      <c r="E7" s="100">
        <f>IF(SER_hh_tes_in!E7=0,0,1000000/0.086*SER_hh_tes_in!E7/SER_hh_num_in!E7)</f>
        <v>29188.681058035403</v>
      </c>
      <c r="F7" s="100">
        <f>IF(SER_hh_tes_in!F7=0,0,1000000/0.086*SER_hh_tes_in!F7/SER_hh_num_in!F7)</f>
        <v>0</v>
      </c>
      <c r="G7" s="100">
        <f>IF(SER_hh_tes_in!G7=0,0,1000000/0.086*SER_hh_tes_in!G7/SER_hh_num_in!G7)</f>
        <v>30148.785759012972</v>
      </c>
      <c r="H7" s="100">
        <f>IF(SER_hh_tes_in!H7=0,0,1000000/0.086*SER_hh_tes_in!H7/SER_hh_num_in!H7)</f>
        <v>28679.027276072309</v>
      </c>
      <c r="I7" s="100">
        <f>IF(SER_hh_tes_in!I7=0,0,1000000/0.086*SER_hh_tes_in!I7/SER_hh_num_in!I7)</f>
        <v>26169.763677827665</v>
      </c>
      <c r="J7" s="100">
        <f>IF(SER_hh_tes_in!J7=0,0,1000000/0.086*SER_hh_tes_in!J7/SER_hh_num_in!J7)</f>
        <v>0</v>
      </c>
      <c r="K7" s="100">
        <f>IF(SER_hh_tes_in!K7=0,0,1000000/0.086*SER_hh_tes_in!K7/SER_hh_num_in!K7)</f>
        <v>0</v>
      </c>
      <c r="L7" s="100">
        <f>IF(SER_hh_tes_in!L7=0,0,1000000/0.086*SER_hh_tes_in!L7/SER_hh_num_in!L7)</f>
        <v>33660.449091796683</v>
      </c>
      <c r="M7" s="100">
        <f>IF(SER_hh_tes_in!M7=0,0,1000000/0.086*SER_hh_tes_in!M7/SER_hh_num_in!M7)</f>
        <v>27006.564223646474</v>
      </c>
      <c r="N7" s="100">
        <f>IF(SER_hh_tes_in!N7=0,0,1000000/0.086*SER_hh_tes_in!N7/SER_hh_num_in!N7)</f>
        <v>0</v>
      </c>
      <c r="O7" s="100">
        <f>IF(SER_hh_tes_in!O7=0,0,1000000/0.086*SER_hh_tes_in!O7/SER_hh_num_in!O7)</f>
        <v>28357.875747813014</v>
      </c>
      <c r="P7" s="100">
        <f>IF(SER_hh_tes_in!P7=0,0,1000000/0.086*SER_hh_tes_in!P7/SER_hh_num_in!P7)</f>
        <v>21636.415237655357</v>
      </c>
      <c r="Q7" s="100">
        <f>IF(SER_hh_tes_in!Q7=0,0,1000000/0.086*SER_hh_tes_in!Q7/SER_hh_num_in!Q7)</f>
        <v>22690.481226618613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28143.782342647359</v>
      </c>
      <c r="D8" s="100">
        <f>IF(SER_hh_tes_in!D8=0,0,1000000/0.086*SER_hh_tes_in!D8/SER_hh_num_in!D8)</f>
        <v>27533.822539714871</v>
      </c>
      <c r="E8" s="100">
        <f>IF(SER_hh_tes_in!E8=0,0,1000000/0.086*SER_hh_tes_in!E8/SER_hh_num_in!E8)</f>
        <v>29805.906298078913</v>
      </c>
      <c r="F8" s="100">
        <f>IF(SER_hh_tes_in!F8=0,0,1000000/0.086*SER_hh_tes_in!F8/SER_hh_num_in!F8)</f>
        <v>33984.983726042839</v>
      </c>
      <c r="G8" s="100">
        <f>IF(SER_hh_tes_in!G8=0,0,1000000/0.086*SER_hh_tes_in!G8/SER_hh_num_in!G8)</f>
        <v>29993.431063051925</v>
      </c>
      <c r="H8" s="100">
        <f>IF(SER_hh_tes_in!H8=0,0,1000000/0.086*SER_hh_tes_in!H8/SER_hh_num_in!H8)</f>
        <v>29908.521300254964</v>
      </c>
      <c r="I8" s="100">
        <f>IF(SER_hh_tes_in!I8=0,0,1000000/0.086*SER_hh_tes_in!I8/SER_hh_num_in!I8)</f>
        <v>26351.214070581813</v>
      </c>
      <c r="J8" s="100">
        <f>IF(SER_hh_tes_in!J8=0,0,1000000/0.086*SER_hh_tes_in!J8/SER_hh_num_in!J8)</f>
        <v>27860.114771817098</v>
      </c>
      <c r="K8" s="100">
        <f>IF(SER_hh_tes_in!K8=0,0,1000000/0.086*SER_hh_tes_in!K8/SER_hh_num_in!K8)</f>
        <v>29641.762450411388</v>
      </c>
      <c r="L8" s="100">
        <f>IF(SER_hh_tes_in!L8=0,0,1000000/0.086*SER_hh_tes_in!L8/SER_hh_num_in!L8)</f>
        <v>33561.130862930273</v>
      </c>
      <c r="M8" s="100">
        <f>IF(SER_hh_tes_in!M8=0,0,1000000/0.086*SER_hh_tes_in!M8/SER_hh_num_in!M8)</f>
        <v>26191.916173483572</v>
      </c>
      <c r="N8" s="100">
        <f>IF(SER_hh_tes_in!N8=0,0,1000000/0.086*SER_hh_tes_in!N8/SER_hh_num_in!N8)</f>
        <v>27876.690293008203</v>
      </c>
      <c r="O8" s="100">
        <f>IF(SER_hh_tes_in!O8=0,0,1000000/0.086*SER_hh_tes_in!O8/SER_hh_num_in!O8)</f>
        <v>28702.612846576918</v>
      </c>
      <c r="P8" s="100">
        <f>IF(SER_hh_tes_in!P8=0,0,1000000/0.086*SER_hh_tes_in!P8/SER_hh_num_in!P8)</f>
        <v>21939.21810793773</v>
      </c>
      <c r="Q8" s="100">
        <f>IF(SER_hh_tes_in!Q8=0,0,1000000/0.086*SER_hh_tes_in!Q8/SER_hh_num_in!Q8)</f>
        <v>23117.338889362451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27984.882180620203</v>
      </c>
      <c r="D9" s="100">
        <f>IF(SER_hh_tes_in!D9=0,0,1000000/0.086*SER_hh_tes_in!D9/SER_hh_num_in!D9)</f>
        <v>27207.195620325354</v>
      </c>
      <c r="E9" s="100">
        <f>IF(SER_hh_tes_in!E9=0,0,1000000/0.086*SER_hh_tes_in!E9/SER_hh_num_in!E9)</f>
        <v>29693.221960006842</v>
      </c>
      <c r="F9" s="100">
        <f>IF(SER_hh_tes_in!F9=0,0,1000000/0.086*SER_hh_tes_in!F9/SER_hh_num_in!F9)</f>
        <v>34109.144280623223</v>
      </c>
      <c r="G9" s="100">
        <f>IF(SER_hh_tes_in!G9=0,0,1000000/0.086*SER_hh_tes_in!G9/SER_hh_num_in!G9)</f>
        <v>30235.755451592249</v>
      </c>
      <c r="H9" s="100">
        <f>IF(SER_hh_tes_in!H9=0,0,1000000/0.086*SER_hh_tes_in!H9/SER_hh_num_in!H9)</f>
        <v>30447.260803568188</v>
      </c>
      <c r="I9" s="100">
        <f>IF(SER_hh_tes_in!I9=0,0,1000000/0.086*SER_hh_tes_in!I9/SER_hh_num_in!I9)</f>
        <v>26785.26424643393</v>
      </c>
      <c r="J9" s="100">
        <f>IF(SER_hh_tes_in!J9=0,0,1000000/0.086*SER_hh_tes_in!J9/SER_hh_num_in!J9)</f>
        <v>29165.668229728955</v>
      </c>
      <c r="K9" s="100">
        <f>IF(SER_hh_tes_in!K9=0,0,1000000/0.086*SER_hh_tes_in!K9/SER_hh_num_in!K9)</f>
        <v>30750.25318427357</v>
      </c>
      <c r="L9" s="100">
        <f>IF(SER_hh_tes_in!L9=0,0,1000000/0.086*SER_hh_tes_in!L9/SER_hh_num_in!L9)</f>
        <v>36236.92043835378</v>
      </c>
      <c r="M9" s="100">
        <f>IF(SER_hh_tes_in!M9=0,0,1000000/0.086*SER_hh_tes_in!M9/SER_hh_num_in!M9)</f>
        <v>27102.230625243221</v>
      </c>
      <c r="N9" s="100">
        <f>IF(SER_hh_tes_in!N9=0,0,1000000/0.086*SER_hh_tes_in!N9/SER_hh_num_in!N9)</f>
        <v>29758.074374359447</v>
      </c>
      <c r="O9" s="100">
        <f>IF(SER_hh_tes_in!O9=0,0,1000000/0.086*SER_hh_tes_in!O9/SER_hh_num_in!O9)</f>
        <v>30798.626150398588</v>
      </c>
      <c r="P9" s="100">
        <f>IF(SER_hh_tes_in!P9=0,0,1000000/0.086*SER_hh_tes_in!P9/SER_hh_num_in!P9)</f>
        <v>23426.961198768604</v>
      </c>
      <c r="Q9" s="100">
        <f>IF(SER_hh_tes_in!Q9=0,0,1000000/0.086*SER_hh_tes_in!Q9/SER_hh_num_in!Q9)</f>
        <v>24983.39115456722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29847.357832245456</v>
      </c>
      <c r="D10" s="100">
        <f>IF(SER_hh_tes_in!D10=0,0,1000000/0.086*SER_hh_tes_in!D10/SER_hh_num_in!D10)</f>
        <v>28991.277007658704</v>
      </c>
      <c r="E10" s="100">
        <f>IF(SER_hh_tes_in!E10=0,0,1000000/0.086*SER_hh_tes_in!E10/SER_hh_num_in!E10)</f>
        <v>28755.357075354321</v>
      </c>
      <c r="F10" s="100">
        <f>IF(SER_hh_tes_in!F10=0,0,1000000/0.086*SER_hh_tes_in!F10/SER_hh_num_in!F10)</f>
        <v>32342.975315067313</v>
      </c>
      <c r="G10" s="100">
        <f>IF(SER_hh_tes_in!G10=0,0,1000000/0.086*SER_hh_tes_in!G10/SER_hh_num_in!G10)</f>
        <v>30434.649355848469</v>
      </c>
      <c r="H10" s="100">
        <f>IF(SER_hh_tes_in!H10=0,0,1000000/0.086*SER_hh_tes_in!H10/SER_hh_num_in!H10)</f>
        <v>30727.355227951753</v>
      </c>
      <c r="I10" s="100">
        <f>IF(SER_hh_tes_in!I10=0,0,1000000/0.086*SER_hh_tes_in!I10/SER_hh_num_in!I10)</f>
        <v>27375.237062433695</v>
      </c>
      <c r="J10" s="100">
        <f>IF(SER_hh_tes_in!J10=0,0,1000000/0.086*SER_hh_tes_in!J10/SER_hh_num_in!J10)</f>
        <v>29126.819432953071</v>
      </c>
      <c r="K10" s="100">
        <f>IF(SER_hh_tes_in!K10=0,0,1000000/0.086*SER_hh_tes_in!K10/SER_hh_num_in!K10)</f>
        <v>0</v>
      </c>
      <c r="L10" s="100">
        <f>IF(SER_hh_tes_in!L10=0,0,1000000/0.086*SER_hh_tes_in!L10/SER_hh_num_in!L10)</f>
        <v>33723.27139645951</v>
      </c>
      <c r="M10" s="100">
        <f>IF(SER_hh_tes_in!M10=0,0,1000000/0.086*SER_hh_tes_in!M10/SER_hh_num_in!M10)</f>
        <v>28825.931364953492</v>
      </c>
      <c r="N10" s="100">
        <f>IF(SER_hh_tes_in!N10=0,0,1000000/0.086*SER_hh_tes_in!N10/SER_hh_num_in!N10)</f>
        <v>28934.501433018453</v>
      </c>
      <c r="O10" s="100">
        <f>IF(SER_hh_tes_in!O10=0,0,1000000/0.086*SER_hh_tes_in!O10/SER_hh_num_in!O10)</f>
        <v>0</v>
      </c>
      <c r="P10" s="100">
        <f>IF(SER_hh_tes_in!P10=0,0,1000000/0.086*SER_hh_tes_in!P10/SER_hh_num_in!P10)</f>
        <v>24222.353509738274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26687.749206434633</v>
      </c>
      <c r="D12" s="100">
        <f>IF(SER_hh_tes_in!D12=0,0,1000000/0.086*SER_hh_tes_in!D12/SER_hh_num_in!D12)</f>
        <v>27724.935315565479</v>
      </c>
      <c r="E12" s="100">
        <f>IF(SER_hh_tes_in!E12=0,0,1000000/0.086*SER_hh_tes_in!E12/SER_hh_num_in!E12)</f>
        <v>0</v>
      </c>
      <c r="F12" s="100">
        <f>IF(SER_hh_tes_in!F12=0,0,1000000/0.086*SER_hh_tes_in!F12/SER_hh_num_in!F12)</f>
        <v>0</v>
      </c>
      <c r="G12" s="100">
        <f>IF(SER_hh_tes_in!G12=0,0,1000000/0.086*SER_hh_tes_in!G12/SER_hh_num_in!G12)</f>
        <v>0</v>
      </c>
      <c r="H12" s="100">
        <f>IF(SER_hh_tes_in!H12=0,0,1000000/0.086*SER_hh_tes_in!H12/SER_hh_num_in!H12)</f>
        <v>30263.529092585075</v>
      </c>
      <c r="I12" s="100">
        <f>IF(SER_hh_tes_in!I12=0,0,1000000/0.086*SER_hh_tes_in!I12/SER_hh_num_in!I12)</f>
        <v>27902.467046971051</v>
      </c>
      <c r="J12" s="100">
        <f>IF(SER_hh_tes_in!J12=0,0,1000000/0.086*SER_hh_tes_in!J12/SER_hh_num_in!J12)</f>
        <v>25942.085135473102</v>
      </c>
      <c r="K12" s="100">
        <f>IF(SER_hh_tes_in!K12=0,0,1000000/0.086*SER_hh_tes_in!K12/SER_hh_num_in!K12)</f>
        <v>30073.73923192338</v>
      </c>
      <c r="L12" s="100">
        <f>IF(SER_hh_tes_in!L12=0,0,1000000/0.086*SER_hh_tes_in!L12/SER_hh_num_in!L12)</f>
        <v>0</v>
      </c>
      <c r="M12" s="100">
        <f>IF(SER_hh_tes_in!M12=0,0,1000000/0.086*SER_hh_tes_in!M12/SER_hh_num_in!M12)</f>
        <v>27219.385281743642</v>
      </c>
      <c r="N12" s="100">
        <f>IF(SER_hh_tes_in!N12=0,0,1000000/0.086*SER_hh_tes_in!N12/SER_hh_num_in!N12)</f>
        <v>0</v>
      </c>
      <c r="O12" s="100">
        <f>IF(SER_hh_tes_in!O12=0,0,1000000/0.086*SER_hh_tes_in!O12/SER_hh_num_in!O12)</f>
        <v>0</v>
      </c>
      <c r="P12" s="100">
        <f>IF(SER_hh_tes_in!P12=0,0,1000000/0.086*SER_hh_tes_in!P12/SER_hh_num_in!P12)</f>
        <v>22201.653376880833</v>
      </c>
      <c r="Q12" s="100">
        <f>IF(SER_hh_tes_in!Q12=0,0,1000000/0.086*SER_hh_tes_in!Q12/SER_hh_num_in!Q12)</f>
        <v>23355.877309749078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28972.563756785181</v>
      </c>
      <c r="D13" s="100">
        <f>IF(SER_hh_tes_in!D13=0,0,1000000/0.086*SER_hh_tes_in!D13/SER_hh_num_in!D13)</f>
        <v>28472.564355181134</v>
      </c>
      <c r="E13" s="100">
        <f>IF(SER_hh_tes_in!E13=0,0,1000000/0.086*SER_hh_tes_in!E13/SER_hh_num_in!E13)</f>
        <v>30948.664630745319</v>
      </c>
      <c r="F13" s="100">
        <f>IF(SER_hh_tes_in!F13=0,0,1000000/0.086*SER_hh_tes_in!F13/SER_hh_num_in!F13)</f>
        <v>35227.047049402237</v>
      </c>
      <c r="G13" s="100">
        <f>IF(SER_hh_tes_in!G13=0,0,1000000/0.086*SER_hh_tes_in!G13/SER_hh_num_in!G13)</f>
        <v>31021.028119165239</v>
      </c>
      <c r="H13" s="100">
        <f>IF(SER_hh_tes_in!H13=0,0,1000000/0.086*SER_hh_tes_in!H13/SER_hh_num_in!H13)</f>
        <v>30822.351566129742</v>
      </c>
      <c r="I13" s="100">
        <f>IF(SER_hh_tes_in!I13=0,0,1000000/0.086*SER_hh_tes_in!I13/SER_hh_num_in!I13)</f>
        <v>27031.666859042984</v>
      </c>
      <c r="J13" s="100">
        <f>IF(SER_hh_tes_in!J13=0,0,1000000/0.086*SER_hh_tes_in!J13/SER_hh_num_in!J13)</f>
        <v>28468.065657210169</v>
      </c>
      <c r="K13" s="100">
        <f>IF(SER_hh_tes_in!K13=0,0,1000000/0.086*SER_hh_tes_in!K13/SER_hh_num_in!K13)</f>
        <v>30150.505502690325</v>
      </c>
      <c r="L13" s="100">
        <f>IF(SER_hh_tes_in!L13=0,0,1000000/0.086*SER_hh_tes_in!L13/SER_hh_num_in!L13)</f>
        <v>35800.688395376921</v>
      </c>
      <c r="M13" s="100">
        <f>IF(SER_hh_tes_in!M13=0,0,1000000/0.086*SER_hh_tes_in!M13/SER_hh_num_in!M13)</f>
        <v>28429.621286997812</v>
      </c>
      <c r="N13" s="100">
        <f>IF(SER_hh_tes_in!N13=0,0,1000000/0.086*SER_hh_tes_in!N13/SER_hh_num_in!N13)</f>
        <v>33165.485629532894</v>
      </c>
      <c r="O13" s="100">
        <f>IF(SER_hh_tes_in!O13=0,0,1000000/0.086*SER_hh_tes_in!O13/SER_hh_num_in!O13)</f>
        <v>34382.794070869961</v>
      </c>
      <c r="P13" s="100">
        <f>IF(SER_hh_tes_in!P13=0,0,1000000/0.086*SER_hh_tes_in!P13/SER_hh_num_in!P13)</f>
        <v>0</v>
      </c>
      <c r="Q13" s="100">
        <f>IF(SER_hh_tes_in!Q13=0,0,1000000/0.086*SER_hh_tes_in!Q13/SER_hh_num_in!Q13)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28561.769517150336</v>
      </c>
      <c r="D14" s="22">
        <f>IF(SER_hh_tes_in!D14=0,0,1000000/0.086*SER_hh_tes_in!D14/SER_hh_num_in!D14)</f>
        <v>27928.987096777331</v>
      </c>
      <c r="E14" s="22">
        <f>IF(SER_hh_tes_in!E14=0,0,1000000/0.086*SER_hh_tes_in!E14/SER_hh_num_in!E14)</f>
        <v>30440.013662481095</v>
      </c>
      <c r="F14" s="22">
        <f>IF(SER_hh_tes_in!F14=0,0,1000000/0.086*SER_hh_tes_in!F14/SER_hh_num_in!F14)</f>
        <v>34653.411043422268</v>
      </c>
      <c r="G14" s="22">
        <f>IF(SER_hh_tes_in!G14=0,0,1000000/0.086*SER_hh_tes_in!G14/SER_hh_num_in!G14)</f>
        <v>30596.308682802959</v>
      </c>
      <c r="H14" s="22">
        <f>IF(SER_hh_tes_in!H14=0,0,1000000/0.086*SER_hh_tes_in!H14/SER_hh_num_in!H14)</f>
        <v>30413.957292543717</v>
      </c>
      <c r="I14" s="22">
        <f>IF(SER_hh_tes_in!I14=0,0,1000000/0.086*SER_hh_tes_in!I14/SER_hh_num_in!I14)</f>
        <v>0</v>
      </c>
      <c r="J14" s="22">
        <f>IF(SER_hh_tes_in!J14=0,0,1000000/0.086*SER_hh_tes_in!J14/SER_hh_num_in!J14)</f>
        <v>0</v>
      </c>
      <c r="K14" s="22">
        <f>IF(SER_hh_tes_in!K14=0,0,1000000/0.086*SER_hh_tes_in!K14/SER_hh_num_in!K14)</f>
        <v>30476.959661780824</v>
      </c>
      <c r="L14" s="22">
        <f>IF(SER_hh_tes_in!L14=0,0,1000000/0.086*SER_hh_tes_in!L14/SER_hh_num_in!L14)</f>
        <v>0</v>
      </c>
      <c r="M14" s="22">
        <f>IF(SER_hh_tes_in!M14=0,0,1000000/0.086*SER_hh_tes_in!M14/SER_hh_num_in!M14)</f>
        <v>0</v>
      </c>
      <c r="N14" s="22">
        <f>IF(SER_hh_tes_in!N14=0,0,1000000/0.086*SER_hh_tes_in!N14/SER_hh_num_in!N14)</f>
        <v>0</v>
      </c>
      <c r="O14" s="22">
        <f>IF(SER_hh_tes_in!O14=0,0,1000000/0.086*SER_hh_tes_in!O14/SER_hh_num_in!O14)</f>
        <v>27898.819415493683</v>
      </c>
      <c r="P14" s="22">
        <f>IF(SER_hh_tes_in!P14=0,0,1000000/0.086*SER_hh_tes_in!P14/SER_hh_num_in!P14)</f>
        <v>0</v>
      </c>
      <c r="Q14" s="22">
        <f>IF(SER_hh_tes_in!Q14=0,0,1000000/0.086*SER_hh_tes_in!Q14/SER_hh_num_in!Q14)</f>
        <v>23194.171622827969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520.14671726956033</v>
      </c>
      <c r="D15" s="104">
        <f>IF(SER_hh_tes_in!D15=0,0,1000000/0.086*SER_hh_tes_in!D15/SER_hh_num_in!D15)</f>
        <v>239.217672538128</v>
      </c>
      <c r="E15" s="104">
        <f>IF(SER_hh_tes_in!E15=0,0,1000000/0.086*SER_hh_tes_in!E15/SER_hh_num_in!E15)</f>
        <v>589.56332670840618</v>
      </c>
      <c r="F15" s="104">
        <f>IF(SER_hh_tes_in!F15=0,0,1000000/0.086*SER_hh_tes_in!F15/SER_hh_num_in!F15)</f>
        <v>675.71013366970828</v>
      </c>
      <c r="G15" s="104">
        <f>IF(SER_hh_tes_in!G15=0,0,1000000/0.086*SER_hh_tes_in!G15/SER_hh_num_in!G15)</f>
        <v>593.5369351679592</v>
      </c>
      <c r="H15" s="104">
        <f>IF(SER_hh_tes_in!H15=0,0,1000000/0.086*SER_hh_tes_in!H15/SER_hh_num_in!H15)</f>
        <v>493.88808323616257</v>
      </c>
      <c r="I15" s="104">
        <f>IF(SER_hh_tes_in!I15=0,0,1000000/0.086*SER_hh_tes_in!I15/SER_hh_num_in!I15)</f>
        <v>392.62718824042099</v>
      </c>
      <c r="J15" s="104">
        <f>IF(SER_hh_tes_in!J15=0,0,1000000/0.086*SER_hh_tes_in!J15/SER_hh_num_in!J15)</f>
        <v>559.19980136059598</v>
      </c>
      <c r="K15" s="104">
        <f>IF(SER_hh_tes_in!K15=0,0,1000000/0.086*SER_hh_tes_in!K15/SER_hh_num_in!K15)</f>
        <v>550.90259367895533</v>
      </c>
      <c r="L15" s="104">
        <f>IF(SER_hh_tes_in!L15=0,0,1000000/0.086*SER_hh_tes_in!L15/SER_hh_num_in!L15)</f>
        <v>720.29150665747113</v>
      </c>
      <c r="M15" s="104">
        <f>IF(SER_hh_tes_in!M15=0,0,1000000/0.086*SER_hh_tes_in!M15/SER_hh_num_in!M15)</f>
        <v>521.07949803001179</v>
      </c>
      <c r="N15" s="104">
        <f>IF(SER_hh_tes_in!N15=0,0,1000000/0.086*SER_hh_tes_in!N15/SER_hh_num_in!N15)</f>
        <v>594.60508645009634</v>
      </c>
      <c r="O15" s="104">
        <f>IF(SER_hh_tes_in!O15=0,0,1000000/0.086*SER_hh_tes_in!O15/SER_hh_num_in!O15)</f>
        <v>610.66588286392289</v>
      </c>
      <c r="P15" s="104">
        <f>IF(SER_hh_tes_in!P15=0,0,1000000/0.086*SER_hh_tes_in!P15/SER_hh_num_in!P15)</f>
        <v>373.98871021998343</v>
      </c>
      <c r="Q15" s="104">
        <f>IF(SER_hh_tes_in!Q15=0,0,1000000/0.086*SER_hh_tes_in!Q15/SER_hh_num_in!Q15)</f>
        <v>488.14590899276254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12365.222447387294</v>
      </c>
      <c r="D16" s="101">
        <f>IF(SER_hh_tes_in!D16=0,0,1000000/0.086*SER_hh_tes_in!D16/SER_hh_num_in!D16)</f>
        <v>12316.657741151394</v>
      </c>
      <c r="E16" s="101">
        <f>IF(SER_hh_tes_in!E16=0,0,1000000/0.086*SER_hh_tes_in!E16/SER_hh_num_in!E16)</f>
        <v>12325.141586074451</v>
      </c>
      <c r="F16" s="101">
        <f>IF(SER_hh_tes_in!F16=0,0,1000000/0.086*SER_hh_tes_in!F16/SER_hh_num_in!F16)</f>
        <v>12413.51717868334</v>
      </c>
      <c r="G16" s="101">
        <f>IF(SER_hh_tes_in!G16=0,0,1000000/0.086*SER_hh_tes_in!G16/SER_hh_num_in!G16)</f>
        <v>12613.879028821777</v>
      </c>
      <c r="H16" s="101">
        <f>IF(SER_hh_tes_in!H16=0,0,1000000/0.086*SER_hh_tes_in!H16/SER_hh_num_in!H16)</f>
        <v>12483.94750884211</v>
      </c>
      <c r="I16" s="101">
        <f>IF(SER_hh_tes_in!I16=0,0,1000000/0.086*SER_hh_tes_in!I16/SER_hh_num_in!I16)</f>
        <v>12787.086960448256</v>
      </c>
      <c r="J16" s="101">
        <f>IF(SER_hh_tes_in!J16=0,0,1000000/0.086*SER_hh_tes_in!J16/SER_hh_num_in!J16)</f>
        <v>12694.177041141422</v>
      </c>
      <c r="K16" s="101">
        <f>IF(SER_hh_tes_in!K16=0,0,1000000/0.086*SER_hh_tes_in!K16/SER_hh_num_in!K16)</f>
        <v>12893.424398298428</v>
      </c>
      <c r="L16" s="101">
        <f>IF(SER_hh_tes_in!L16=0,0,1000000/0.086*SER_hh_tes_in!L16/SER_hh_num_in!L16)</f>
        <v>12736.098879463083</v>
      </c>
      <c r="M16" s="101">
        <f>IF(SER_hh_tes_in!M16=0,0,1000000/0.086*SER_hh_tes_in!M16/SER_hh_num_in!M16)</f>
        <v>12805.747834497255</v>
      </c>
      <c r="N16" s="101">
        <f>IF(SER_hh_tes_in!N16=0,0,1000000/0.086*SER_hh_tes_in!N16/SER_hh_num_in!N16)</f>
        <v>11946.447673849703</v>
      </c>
      <c r="O16" s="101">
        <f>IF(SER_hh_tes_in!O16=0,0,1000000/0.086*SER_hh_tes_in!O16/SER_hh_num_in!O16)</f>
        <v>10948.494666290369</v>
      </c>
      <c r="P16" s="101">
        <f>IF(SER_hh_tes_in!P16=0,0,1000000/0.086*SER_hh_tes_in!P16/SER_hh_num_in!P16)</f>
        <v>12970.943797029053</v>
      </c>
      <c r="Q16" s="101">
        <f>IF(SER_hh_tes_in!Q16=0,0,1000000/0.086*SER_hh_tes_in!Q16/SER_hh_num_in!Q16)</f>
        <v>13195.985832733853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1725.5000537408232</v>
      </c>
      <c r="D17" s="103">
        <f>IF(SER_hh_tes_in!D17=0,0,1000000/0.086*SER_hh_tes_in!D17/SER_hh_num_in!D17)</f>
        <v>2018.4016497588291</v>
      </c>
      <c r="E17" s="103">
        <f>IF(SER_hh_tes_in!E17=0,0,1000000/0.086*SER_hh_tes_in!E17/SER_hh_num_in!E17)</f>
        <v>2287.6259653385446</v>
      </c>
      <c r="F17" s="103">
        <f>IF(SER_hh_tes_in!F17=0,0,1000000/0.086*SER_hh_tes_in!F17/SER_hh_num_in!F17)</f>
        <v>2638.1815844167745</v>
      </c>
      <c r="G17" s="103">
        <f>IF(SER_hh_tes_in!G17=0,0,1000000/0.086*SER_hh_tes_in!G17/SER_hh_num_in!G17)</f>
        <v>3073.7405847253403</v>
      </c>
      <c r="H17" s="103">
        <f>IF(SER_hh_tes_in!H17=0,0,1000000/0.086*SER_hh_tes_in!H17/SER_hh_num_in!H17)</f>
        <v>3544.6622865688091</v>
      </c>
      <c r="I17" s="103">
        <f>IF(SER_hh_tes_in!I17=0,0,1000000/0.086*SER_hh_tes_in!I17/SER_hh_num_in!I17)</f>
        <v>4115.5757029217866</v>
      </c>
      <c r="J17" s="103">
        <f>IF(SER_hh_tes_in!J17=0,0,1000000/0.086*SER_hh_tes_in!J17/SER_hh_num_in!J17)</f>
        <v>4515.1362941984817</v>
      </c>
      <c r="K17" s="103">
        <f>IF(SER_hh_tes_in!K17=0,0,1000000/0.086*SER_hh_tes_in!K17/SER_hh_num_in!K17)</f>
        <v>5026.7651301260712</v>
      </c>
      <c r="L17" s="103">
        <f>IF(SER_hh_tes_in!L17=0,0,1000000/0.086*SER_hh_tes_in!L17/SER_hh_num_in!L17)</f>
        <v>5346.9348124104145</v>
      </c>
      <c r="M17" s="103">
        <f>IF(SER_hh_tes_in!M17=0,0,1000000/0.086*SER_hh_tes_in!M17/SER_hh_num_in!M17)</f>
        <v>5578.7436059451902</v>
      </c>
      <c r="N17" s="103">
        <f>IF(SER_hh_tes_in!N17=0,0,1000000/0.086*SER_hh_tes_in!N17/SER_hh_num_in!N17)</f>
        <v>5922.2129298746322</v>
      </c>
      <c r="O17" s="103">
        <f>IF(SER_hh_tes_in!O17=0,0,1000000/0.086*SER_hh_tes_in!O17/SER_hh_num_in!O17)</f>
        <v>6464.0450070925363</v>
      </c>
      <c r="P17" s="103">
        <f>IF(SER_hh_tes_in!P17=0,0,1000000/0.086*SER_hh_tes_in!P17/SER_hh_num_in!P17)</f>
        <v>7340.8132976197567</v>
      </c>
      <c r="Q17" s="103">
        <f>IF(SER_hh_tes_in!Q17=0,0,1000000/0.086*SER_hh_tes_in!Q17/SER_hh_num_in!Q17)</f>
        <v>8207.5306586798342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12375.721917408397</v>
      </c>
      <c r="D18" s="103">
        <f>IF(SER_hh_tes_in!D18=0,0,1000000/0.086*SER_hh_tes_in!D18/SER_hh_num_in!D18)</f>
        <v>12421.876689598699</v>
      </c>
      <c r="E18" s="103">
        <f>IF(SER_hh_tes_in!E18=0,0,1000000/0.086*SER_hh_tes_in!E18/SER_hh_num_in!E18)</f>
        <v>12478.064552602707</v>
      </c>
      <c r="F18" s="103">
        <f>IF(SER_hh_tes_in!F18=0,0,1000000/0.086*SER_hh_tes_in!F18/SER_hh_num_in!F18)</f>
        <v>12562.457491853156</v>
      </c>
      <c r="G18" s="103">
        <f>IF(SER_hh_tes_in!G18=0,0,1000000/0.086*SER_hh_tes_in!G18/SER_hh_num_in!G18)</f>
        <v>12670.767170028088</v>
      </c>
      <c r="H18" s="103">
        <f>IF(SER_hh_tes_in!H18=0,0,1000000/0.086*SER_hh_tes_in!H18/SER_hh_num_in!H18)</f>
        <v>12746.660121706775</v>
      </c>
      <c r="I18" s="103">
        <f>IF(SER_hh_tes_in!I18=0,0,1000000/0.086*SER_hh_tes_in!I18/SER_hh_num_in!I18)</f>
        <v>12866.811831507641</v>
      </c>
      <c r="J18" s="103">
        <f>IF(SER_hh_tes_in!J18=0,0,1000000/0.086*SER_hh_tes_in!J18/SER_hh_num_in!J18)</f>
        <v>12906.599441867995</v>
      </c>
      <c r="K18" s="103">
        <f>IF(SER_hh_tes_in!K18=0,0,1000000/0.086*SER_hh_tes_in!K18/SER_hh_num_in!K18)</f>
        <v>12954.776398858672</v>
      </c>
      <c r="L18" s="103">
        <f>IF(SER_hh_tes_in!L18=0,0,1000000/0.086*SER_hh_tes_in!L18/SER_hh_num_in!L18)</f>
        <v>12927.595589941115</v>
      </c>
      <c r="M18" s="103">
        <f>IF(SER_hh_tes_in!M18=0,0,1000000/0.086*SER_hh_tes_in!M18/SER_hh_num_in!M18)</f>
        <v>13043.352327473802</v>
      </c>
      <c r="N18" s="103">
        <f>IF(SER_hh_tes_in!N18=0,0,1000000/0.086*SER_hh_tes_in!N18/SER_hh_num_in!N18)</f>
        <v>13239.161458524148</v>
      </c>
      <c r="O18" s="103">
        <f>IF(SER_hh_tes_in!O18=0,0,1000000/0.086*SER_hh_tes_in!O18/SER_hh_num_in!O18)</f>
        <v>13522.023382166204</v>
      </c>
      <c r="P18" s="103">
        <f>IF(SER_hh_tes_in!P18=0,0,1000000/0.086*SER_hh_tes_in!P18/SER_hh_num_in!P18)</f>
        <v>13962.77431657224</v>
      </c>
      <c r="Q18" s="103">
        <f>IF(SER_hh_tes_in!Q18=0,0,1000000/0.086*SER_hh_tes_in!Q18/SER_hh_num_in!Q18)</f>
        <v>14592.52647388997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6137.0520962409082</v>
      </c>
      <c r="D19" s="101">
        <f>IF(SER_hh_tes_in!D19=0,0,1000000/0.086*SER_hh_tes_in!D19/SER_hh_num_in!D19)</f>
        <v>6058.9899211220236</v>
      </c>
      <c r="E19" s="101">
        <f>IF(SER_hh_tes_in!E19=0,0,1000000/0.086*SER_hh_tes_in!E19/SER_hh_num_in!E19)</f>
        <v>6107.9440196498863</v>
      </c>
      <c r="F19" s="101">
        <f>IF(SER_hh_tes_in!F19=0,0,1000000/0.086*SER_hh_tes_in!F19/SER_hh_num_in!F19)</f>
        <v>6045.0419519577008</v>
      </c>
      <c r="G19" s="101">
        <f>IF(SER_hh_tes_in!G19=0,0,1000000/0.086*SER_hh_tes_in!G19/SER_hh_num_in!G19)</f>
        <v>6061.9117217042904</v>
      </c>
      <c r="H19" s="101">
        <f>IF(SER_hh_tes_in!H19=0,0,1000000/0.086*SER_hh_tes_in!H19/SER_hh_num_in!H19)</f>
        <v>5941.7297817524395</v>
      </c>
      <c r="I19" s="101">
        <f>IF(SER_hh_tes_in!I19=0,0,1000000/0.086*SER_hh_tes_in!I19/SER_hh_num_in!I19)</f>
        <v>5778.3743362014666</v>
      </c>
      <c r="J19" s="101">
        <f>IF(SER_hh_tes_in!J19=0,0,1000000/0.086*SER_hh_tes_in!J19/SER_hh_num_in!J19)</f>
        <v>5708.5295204539325</v>
      </c>
      <c r="K19" s="101">
        <f>IF(SER_hh_tes_in!K19=0,0,1000000/0.086*SER_hh_tes_in!K19/SER_hh_num_in!K19)</f>
        <v>5734.7541918905335</v>
      </c>
      <c r="L19" s="101">
        <f>IF(SER_hh_tes_in!L19=0,0,1000000/0.086*SER_hh_tes_in!L19/SER_hh_num_in!L19)</f>
        <v>5711.2299636465987</v>
      </c>
      <c r="M19" s="101">
        <f>IF(SER_hh_tes_in!M19=0,0,1000000/0.086*SER_hh_tes_in!M19/SER_hh_num_in!M19)</f>
        <v>5655.7010926312096</v>
      </c>
      <c r="N19" s="101">
        <f>IF(SER_hh_tes_in!N19=0,0,1000000/0.086*SER_hh_tes_in!N19/SER_hh_num_in!N19)</f>
        <v>5708.255713312944</v>
      </c>
      <c r="O19" s="101">
        <f>IF(SER_hh_tes_in!O19=0,0,1000000/0.086*SER_hh_tes_in!O19/SER_hh_num_in!O19)</f>
        <v>5747.5897355008856</v>
      </c>
      <c r="P19" s="101">
        <f>IF(SER_hh_tes_in!P19=0,0,1000000/0.086*SER_hh_tes_in!P19/SER_hh_num_in!P19)</f>
        <v>5663.0460476502558</v>
      </c>
      <c r="Q19" s="101">
        <f>IF(SER_hh_tes_in!Q19=0,0,1000000/0.086*SER_hh_tes_in!Q19/SER_hh_num_in!Q19)</f>
        <v>5738.5072451504566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5877.131598018751</v>
      </c>
      <c r="D22" s="100">
        <f>IF(SER_hh_tes_in!D22=0,0,1000000/0.086*SER_hh_tes_in!D22/SER_hh_num_in!D22)</f>
        <v>5921.7497499244764</v>
      </c>
      <c r="E22" s="100">
        <f>IF(SER_hh_tes_in!E22=0,0,1000000/0.086*SER_hh_tes_in!E22/SER_hh_num_in!E22)</f>
        <v>0</v>
      </c>
      <c r="F22" s="100">
        <f>IF(SER_hh_tes_in!F22=0,0,1000000/0.086*SER_hh_tes_in!F22/SER_hh_num_in!F22)</f>
        <v>5936.387991882958</v>
      </c>
      <c r="G22" s="100">
        <f>IF(SER_hh_tes_in!G22=0,0,1000000/0.086*SER_hh_tes_in!G22/SER_hh_num_in!G22)</f>
        <v>0</v>
      </c>
      <c r="H22" s="100">
        <f>IF(SER_hh_tes_in!H22=0,0,1000000/0.086*SER_hh_tes_in!H22/SER_hh_num_in!H22)</f>
        <v>5856.9897273362358</v>
      </c>
      <c r="I22" s="100">
        <f>IF(SER_hh_tes_in!I22=0,0,1000000/0.086*SER_hh_tes_in!I22/SER_hh_num_in!I22)</f>
        <v>5725.7612960255728</v>
      </c>
      <c r="J22" s="100">
        <f>IF(SER_hh_tes_in!J22=0,0,1000000/0.086*SER_hh_tes_in!J22/SER_hh_num_in!J22)</f>
        <v>5675.7198399719355</v>
      </c>
      <c r="K22" s="100">
        <f>IF(SER_hh_tes_in!K22=0,0,1000000/0.086*SER_hh_tes_in!K22/SER_hh_num_in!K22)</f>
        <v>5714.2153357508041</v>
      </c>
      <c r="L22" s="100">
        <f>IF(SER_hh_tes_in!L22=0,0,1000000/0.086*SER_hh_tes_in!L22/SER_hh_num_in!L22)</f>
        <v>5723.694866865284</v>
      </c>
      <c r="M22" s="100">
        <f>IF(SER_hh_tes_in!M22=0,0,1000000/0.086*SER_hh_tes_in!M22/SER_hh_num_in!M22)</f>
        <v>5688.4077312775698</v>
      </c>
      <c r="N22" s="100">
        <f>IF(SER_hh_tes_in!N22=0,0,1000000/0.086*SER_hh_tes_in!N22/SER_hh_num_in!N22)</f>
        <v>5755.7765794951856</v>
      </c>
      <c r="O22" s="100">
        <f>IF(SER_hh_tes_in!O22=0,0,1000000/0.086*SER_hh_tes_in!O22/SER_hh_num_in!O22)</f>
        <v>5769.5327860062162</v>
      </c>
      <c r="P22" s="100">
        <f>IF(SER_hh_tes_in!P22=0,0,1000000/0.086*SER_hh_tes_in!P22/SER_hh_num_in!P22)</f>
        <v>5694.2291546238457</v>
      </c>
      <c r="Q22" s="100">
        <f>IF(SER_hh_tes_in!Q22=0,0,1000000/0.086*SER_hh_tes_in!Q22/SER_hh_num_in!Q22)</f>
        <v>5799.444478432647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6086.0562778954309</v>
      </c>
      <c r="D23" s="100">
        <f>IF(SER_hh_tes_in!D23=0,0,1000000/0.086*SER_hh_tes_in!D23/SER_hh_num_in!D23)</f>
        <v>5981.0523898403262</v>
      </c>
      <c r="E23" s="100">
        <f>IF(SER_hh_tes_in!E23=0,0,1000000/0.086*SER_hh_tes_in!E23/SER_hh_num_in!E23)</f>
        <v>6048.5904805709724</v>
      </c>
      <c r="F23" s="100">
        <f>IF(SER_hh_tes_in!F23=0,0,1000000/0.086*SER_hh_tes_in!F23/SER_hh_num_in!F23)</f>
        <v>5983.517000056725</v>
      </c>
      <c r="G23" s="100">
        <f>IF(SER_hh_tes_in!G23=0,0,1000000/0.086*SER_hh_tes_in!G23/SER_hh_num_in!G23)</f>
        <v>5999.1340533253051</v>
      </c>
      <c r="H23" s="100">
        <f>IF(SER_hh_tes_in!H23=0,0,1000000/0.086*SER_hh_tes_in!H23/SER_hh_num_in!H23)</f>
        <v>5897.1661839638155</v>
      </c>
      <c r="I23" s="100">
        <f>IF(SER_hh_tes_in!I23=0,0,1000000/0.086*SER_hh_tes_in!I23/SER_hh_num_in!I23)</f>
        <v>5715.5278035618276</v>
      </c>
      <c r="J23" s="100">
        <f>IF(SER_hh_tes_in!J23=0,0,1000000/0.086*SER_hh_tes_in!J23/SER_hh_num_in!J23)</f>
        <v>5649.6157073923268</v>
      </c>
      <c r="K23" s="100">
        <f>IF(SER_hh_tes_in!K23=0,0,1000000/0.086*SER_hh_tes_in!K23/SER_hh_num_in!K23)</f>
        <v>5636.4818802330847</v>
      </c>
      <c r="L23" s="100">
        <f>IF(SER_hh_tes_in!L23=0,0,1000000/0.086*SER_hh_tes_in!L23/SER_hh_num_in!L23)</f>
        <v>5625.5039040078182</v>
      </c>
      <c r="M23" s="100">
        <f>IF(SER_hh_tes_in!M23=0,0,1000000/0.086*SER_hh_tes_in!M23/SER_hh_num_in!M23)</f>
        <v>5585.2863674163546</v>
      </c>
      <c r="N23" s="100">
        <f>IF(SER_hh_tes_in!N23=0,0,1000000/0.086*SER_hh_tes_in!N23/SER_hh_num_in!N23)</f>
        <v>5639.6767137244633</v>
      </c>
      <c r="O23" s="100">
        <f>IF(SER_hh_tes_in!O23=0,0,1000000/0.086*SER_hh_tes_in!O23/SER_hh_num_in!O23)</f>
        <v>5632.3503947767967</v>
      </c>
      <c r="P23" s="100">
        <f>IF(SER_hh_tes_in!P23=0,0,1000000/0.086*SER_hh_tes_in!P23/SER_hh_num_in!P23)</f>
        <v>5559.910742890761</v>
      </c>
      <c r="Q23" s="100">
        <f>IF(SER_hh_tes_in!Q23=0,0,1000000/0.086*SER_hh_tes_in!Q23/SER_hh_num_in!Q23)</f>
        <v>5693.5187003534766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0</v>
      </c>
      <c r="D24" s="100">
        <f>IF(SER_hh_tes_in!D24=0,0,1000000/0.086*SER_hh_tes_in!D24/SER_hh_num_in!D24)</f>
        <v>0</v>
      </c>
      <c r="E24" s="100">
        <f>IF(SER_hh_tes_in!E24=0,0,1000000/0.086*SER_hh_tes_in!E24/SER_hh_num_in!E24)</f>
        <v>0</v>
      </c>
      <c r="F24" s="100">
        <f>IF(SER_hh_tes_in!F24=0,0,1000000/0.086*SER_hh_tes_in!F24/SER_hh_num_in!F24)</f>
        <v>0</v>
      </c>
      <c r="G24" s="100">
        <f>IF(SER_hh_tes_in!G24=0,0,1000000/0.086*SER_hh_tes_in!G24/SER_hh_num_in!G24)</f>
        <v>0</v>
      </c>
      <c r="H24" s="100">
        <f>IF(SER_hh_tes_in!H24=0,0,1000000/0.086*SER_hh_tes_in!H24/SER_hh_num_in!H24)</f>
        <v>0</v>
      </c>
      <c r="I24" s="100">
        <f>IF(SER_hh_tes_in!I24=0,0,1000000/0.086*SER_hh_tes_in!I24/SER_hh_num_in!I24)</f>
        <v>0</v>
      </c>
      <c r="J24" s="100">
        <f>IF(SER_hh_tes_in!J24=0,0,1000000/0.086*SER_hh_tes_in!J24/SER_hh_num_in!J24)</f>
        <v>0</v>
      </c>
      <c r="K24" s="100">
        <f>IF(SER_hh_tes_in!K24=0,0,1000000/0.086*SER_hh_tes_in!K24/SER_hh_num_in!K24)</f>
        <v>0</v>
      </c>
      <c r="L24" s="100">
        <f>IF(SER_hh_tes_in!L24=0,0,1000000/0.086*SER_hh_tes_in!L24/SER_hh_num_in!L24)</f>
        <v>0</v>
      </c>
      <c r="M24" s="100">
        <f>IF(SER_hh_tes_in!M24=0,0,1000000/0.086*SER_hh_tes_in!M24/SER_hh_num_in!M24)</f>
        <v>0</v>
      </c>
      <c r="N24" s="100">
        <f>IF(SER_hh_tes_in!N24=0,0,1000000/0.086*SER_hh_tes_in!N24/SER_hh_num_in!N24)</f>
        <v>0</v>
      </c>
      <c r="O24" s="100">
        <f>IF(SER_hh_tes_in!O24=0,0,1000000/0.086*SER_hh_tes_in!O24/SER_hh_num_in!O24)</f>
        <v>0</v>
      </c>
      <c r="P24" s="100">
        <f>IF(SER_hh_tes_in!P24=0,0,1000000/0.086*SER_hh_tes_in!P24/SER_hh_num_in!P24)</f>
        <v>0</v>
      </c>
      <c r="Q24" s="100">
        <f>IF(SER_hh_tes_in!Q24=0,0,1000000/0.086*SER_hh_tes_in!Q24/SER_hh_num_in!Q24)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6057.8238504505052</v>
      </c>
      <c r="D25" s="100">
        <f>IF(SER_hh_tes_in!D25=0,0,1000000/0.086*SER_hh_tes_in!D25/SER_hh_num_in!D25)</f>
        <v>5967.9058109266198</v>
      </c>
      <c r="E25" s="100">
        <f>IF(SER_hh_tes_in!E25=0,0,1000000/0.086*SER_hh_tes_in!E25/SER_hh_num_in!E25)</f>
        <v>6001.569765872172</v>
      </c>
      <c r="F25" s="100">
        <f>IF(SER_hh_tes_in!F25=0,0,1000000/0.086*SER_hh_tes_in!F25/SER_hh_num_in!F25)</f>
        <v>5961.4110376970175</v>
      </c>
      <c r="G25" s="100">
        <f>IF(SER_hh_tes_in!G25=0,0,1000000/0.086*SER_hh_tes_in!G25/SER_hh_num_in!G25)</f>
        <v>0</v>
      </c>
      <c r="H25" s="100">
        <f>IF(SER_hh_tes_in!H25=0,0,1000000/0.086*SER_hh_tes_in!H25/SER_hh_num_in!H25)</f>
        <v>5889.5622744380535</v>
      </c>
      <c r="I25" s="100">
        <f>IF(SER_hh_tes_in!I25=0,0,1000000/0.086*SER_hh_tes_in!I25/SER_hh_num_in!I25)</f>
        <v>5719.0945369874607</v>
      </c>
      <c r="J25" s="100">
        <f>IF(SER_hh_tes_in!J25=0,0,1000000/0.086*SER_hh_tes_in!J25/SER_hh_num_in!J25)</f>
        <v>5655.8333255884872</v>
      </c>
      <c r="K25" s="100">
        <f>IF(SER_hh_tes_in!K25=0,0,1000000/0.086*SER_hh_tes_in!K25/SER_hh_num_in!K25)</f>
        <v>5661.5603873271984</v>
      </c>
      <c r="L25" s="100">
        <f>IF(SER_hh_tes_in!L25=0,0,1000000/0.086*SER_hh_tes_in!L25/SER_hh_num_in!L25)</f>
        <v>5645.0359949912481</v>
      </c>
      <c r="M25" s="100">
        <f>IF(SER_hh_tes_in!M25=0,0,1000000/0.086*SER_hh_tes_in!M25/SER_hh_num_in!M25)</f>
        <v>5585.7772996690583</v>
      </c>
      <c r="N25" s="100">
        <f>IF(SER_hh_tes_in!N25=0,0,1000000/0.086*SER_hh_tes_in!N25/SER_hh_num_in!N25)</f>
        <v>0</v>
      </c>
      <c r="O25" s="100">
        <f>IF(SER_hh_tes_in!O25=0,0,1000000/0.086*SER_hh_tes_in!O25/SER_hh_num_in!O25)</f>
        <v>5777.9405018522521</v>
      </c>
      <c r="P25" s="100">
        <f>IF(SER_hh_tes_in!P25=0,0,1000000/0.086*SER_hh_tes_in!P25/SER_hh_num_in!P25)</f>
        <v>5670.9395197601289</v>
      </c>
      <c r="Q25" s="100">
        <f>IF(SER_hh_tes_in!Q25=0,0,1000000/0.086*SER_hh_tes_in!Q25/SER_hh_num_in!Q25)</f>
        <v>5790.2529472222805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6072.559387687239</v>
      </c>
      <c r="D26" s="22">
        <f>IF(SER_hh_tes_in!D26=0,0,1000000/0.086*SER_hh_tes_in!D26/SER_hh_num_in!D26)</f>
        <v>5987.1537433974036</v>
      </c>
      <c r="E26" s="22">
        <f>IF(SER_hh_tes_in!E26=0,0,1000000/0.086*SER_hh_tes_in!E26/SER_hh_num_in!E26)</f>
        <v>6022.5703513122389</v>
      </c>
      <c r="F26" s="22">
        <f>IF(SER_hh_tes_in!F26=0,0,1000000/0.086*SER_hh_tes_in!F26/SER_hh_num_in!F26)</f>
        <v>5959.8055411760224</v>
      </c>
      <c r="G26" s="22">
        <f>IF(SER_hh_tes_in!G26=0,0,1000000/0.086*SER_hh_tes_in!G26/SER_hh_num_in!G26)</f>
        <v>6014.264910179947</v>
      </c>
      <c r="H26" s="22">
        <f>IF(SER_hh_tes_in!H26=0,0,1000000/0.086*SER_hh_tes_in!H26/SER_hh_num_in!H26)</f>
        <v>5896.8178176094107</v>
      </c>
      <c r="I26" s="22">
        <f>IF(SER_hh_tes_in!I26=0,0,1000000/0.086*SER_hh_tes_in!I26/SER_hh_num_in!I26)</f>
        <v>5730.3691812359802</v>
      </c>
      <c r="J26" s="22">
        <f>IF(SER_hh_tes_in!J26=0,0,1000000/0.086*SER_hh_tes_in!J26/SER_hh_num_in!J26)</f>
        <v>5664.8550366385043</v>
      </c>
      <c r="K26" s="22">
        <f>IF(SER_hh_tes_in!K26=0,0,1000000/0.086*SER_hh_tes_in!K26/SER_hh_num_in!K26)</f>
        <v>5550.795364806113</v>
      </c>
      <c r="L26" s="22">
        <f>IF(SER_hh_tes_in!L26=0,0,1000000/0.086*SER_hh_tes_in!L26/SER_hh_num_in!L26)</f>
        <v>5617.0491611238531</v>
      </c>
      <c r="M26" s="22">
        <f>IF(SER_hh_tes_in!M26=0,0,1000000/0.086*SER_hh_tes_in!M26/SER_hh_num_in!M26)</f>
        <v>5588.6332181957087</v>
      </c>
      <c r="N26" s="22">
        <f>IF(SER_hh_tes_in!N26=0,0,1000000/0.086*SER_hh_tes_in!N26/SER_hh_num_in!N26)</f>
        <v>5665.711950819622</v>
      </c>
      <c r="O26" s="22">
        <f>IF(SER_hh_tes_in!O26=0,0,1000000/0.086*SER_hh_tes_in!O26/SER_hh_num_in!O26)</f>
        <v>5740.4947801716962</v>
      </c>
      <c r="P26" s="22">
        <f>IF(SER_hh_tes_in!P26=0,0,1000000/0.086*SER_hh_tes_in!P26/SER_hh_num_in!P26)</f>
        <v>5620.3263797691861</v>
      </c>
      <c r="Q26" s="22">
        <f>IF(SER_hh_tes_in!Q26=0,0,1000000/0.086*SER_hh_tes_in!Q26/SER_hh_num_in!Q26)</f>
        <v>5745.5556745416052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58.313216384161066</v>
      </c>
      <c r="D27" s="116">
        <f>IF(SER_hh_tes_in!D27=0,0,1000000/0.086*SER_hh_tes_in!D27/SER_hh_num_in!D19)</f>
        <v>77.213688983135953</v>
      </c>
      <c r="E27" s="116">
        <f>IF(SER_hh_tes_in!E27=0,0,1000000/0.086*SER_hh_tes_in!E27/SER_hh_num_in!E19)</f>
        <v>69.714659517678641</v>
      </c>
      <c r="F27" s="116">
        <f>IF(SER_hh_tes_in!F27=0,0,1000000/0.086*SER_hh_tes_in!F27/SER_hh_num_in!F19)</f>
        <v>71.927147209229048</v>
      </c>
      <c r="G27" s="116">
        <f>IF(SER_hh_tes_in!G27=0,0,1000000/0.086*SER_hh_tes_in!G27/SER_hh_num_in!G19)</f>
        <v>53.264966015256881</v>
      </c>
      <c r="H27" s="116">
        <f>IF(SER_hh_tes_in!H27=0,0,1000000/0.086*SER_hh_tes_in!H27/SER_hh_num_in!H19)</f>
        <v>46.483683417720819</v>
      </c>
      <c r="I27" s="116">
        <f>IF(SER_hh_tes_in!I27=0,0,1000000/0.086*SER_hh_tes_in!I27/SER_hh_num_in!I19)</f>
        <v>54.87090248777897</v>
      </c>
      <c r="J27" s="116">
        <f>IF(SER_hh_tes_in!J27=0,0,1000000/0.086*SER_hh_tes_in!J27/SER_hh_num_in!J19)</f>
        <v>50.430521966260102</v>
      </c>
      <c r="K27" s="116">
        <f>IF(SER_hh_tes_in!K27=0,0,1000000/0.086*SER_hh_tes_in!K27/SER_hh_num_in!K19)</f>
        <v>106.14680679354269</v>
      </c>
      <c r="L27" s="116">
        <f>IF(SER_hh_tes_in!L27=0,0,1000000/0.086*SER_hh_tes_in!L27/SER_hh_num_in!L19)</f>
        <v>80.657234319555727</v>
      </c>
      <c r="M27" s="116">
        <f>IF(SER_hh_tes_in!M27=0,0,1000000/0.086*SER_hh_tes_in!M27/SER_hh_num_in!M19)</f>
        <v>64.809174414262344</v>
      </c>
      <c r="N27" s="116">
        <f>IF(SER_hh_tes_in!N27=0,0,1000000/0.086*SER_hh_tes_in!N27/SER_hh_num_in!N19)</f>
        <v>49.632040678045882</v>
      </c>
      <c r="O27" s="116">
        <f>IF(SER_hh_tes_in!O27=0,0,1000000/0.086*SER_hh_tes_in!O27/SER_hh_num_in!O19)</f>
        <v>62.652854172576767</v>
      </c>
      <c r="P27" s="116">
        <f>IF(SER_hh_tes_in!P27=0,0,1000000/0.086*SER_hh_tes_in!P27/SER_hh_num_in!P19)</f>
        <v>63.261571756285697</v>
      </c>
      <c r="Q27" s="116">
        <f>IF(SER_hh_tes_in!Q27=0,0,1000000/0.086*SER_hh_tes_in!Q27/SER_hh_num_in!Q19)</f>
        <v>13.137985644231096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2269.3134261092373</v>
      </c>
      <c r="D28" s="117">
        <f>IF(SER_hh_tes_in!D27=0,0,1000000/0.086*SER_hh_tes_in!D27/SER_hh_num_in!D27)</f>
        <v>2250.521628614476</v>
      </c>
      <c r="E28" s="117">
        <f>IF(SER_hh_tes_in!E27=0,0,1000000/0.086*SER_hh_tes_in!E27/SER_hh_num_in!E27)</f>
        <v>2277.6291854488959</v>
      </c>
      <c r="F28" s="117">
        <f>IF(SER_hh_tes_in!F27=0,0,1000000/0.086*SER_hh_tes_in!F27/SER_hh_num_in!F27)</f>
        <v>2266.5133085266216</v>
      </c>
      <c r="G28" s="117">
        <f>IF(SER_hh_tes_in!G27=0,0,1000000/0.086*SER_hh_tes_in!G27/SER_hh_num_in!G27)</f>
        <v>2282.4865844011483</v>
      </c>
      <c r="H28" s="117">
        <f>IF(SER_hh_tes_in!H27=0,0,1000000/0.086*SER_hh_tes_in!H27/SER_hh_num_in!H27)</f>
        <v>2248.5605774383694</v>
      </c>
      <c r="I28" s="117">
        <f>IF(SER_hh_tes_in!I27=0,0,1000000/0.086*SER_hh_tes_in!I27/SER_hh_num_in!I27)</f>
        <v>2197.530082447232</v>
      </c>
      <c r="J28" s="117">
        <f>IF(SER_hh_tes_in!J27=0,0,1000000/0.086*SER_hh_tes_in!J27/SER_hh_num_in!J27)</f>
        <v>2178.2549136057041</v>
      </c>
      <c r="K28" s="117">
        <f>IF(SER_hh_tes_in!K27=0,0,1000000/0.086*SER_hh_tes_in!K27/SER_hh_num_in!K27)</f>
        <v>2193.7849620291418</v>
      </c>
      <c r="L28" s="117">
        <f>IF(SER_hh_tes_in!L27=0,0,1000000/0.086*SER_hh_tes_in!L27/SER_hh_num_in!L27)</f>
        <v>2189.16721097348</v>
      </c>
      <c r="M28" s="117">
        <f>IF(SER_hh_tes_in!M27=0,0,1000000/0.086*SER_hh_tes_in!M27/SER_hh_num_in!M27)</f>
        <v>2157.4225135404063</v>
      </c>
      <c r="N28" s="117">
        <f>IF(SER_hh_tes_in!N27=0,0,1000000/0.086*SER_hh_tes_in!N27/SER_hh_num_in!N27)</f>
        <v>2164.0332420619789</v>
      </c>
      <c r="O28" s="117">
        <f>IF(SER_hh_tes_in!O27=0,0,1000000/0.086*SER_hh_tes_in!O27/SER_hh_num_in!O27)</f>
        <v>2158.8985536716459</v>
      </c>
      <c r="P28" s="117">
        <f>IF(SER_hh_tes_in!P27=0,0,1000000/0.086*SER_hh_tes_in!P27/SER_hh_num_in!P27)</f>
        <v>2127.6652848204535</v>
      </c>
      <c r="Q28" s="117">
        <f>IF(SER_hh_tes_in!Q27=0,0,1000000/0.086*SER_hh_tes_in!Q27/SER_hh_num_in!Q27)</f>
        <v>2155.2465277570677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5494.4945156473859</v>
      </c>
      <c r="D29" s="101">
        <f>IF(SER_hh_tes_in!D29=0,0,1000000/0.086*SER_hh_tes_in!D29/SER_hh_num_in!D29)</f>
        <v>5490.6983799239961</v>
      </c>
      <c r="E29" s="101">
        <f>IF(SER_hh_tes_in!E29=0,0,1000000/0.086*SER_hh_tes_in!E29/SER_hh_num_in!E29)</f>
        <v>5442.6431625423347</v>
      </c>
      <c r="F29" s="101">
        <f>IF(SER_hh_tes_in!F29=0,0,1000000/0.086*SER_hh_tes_in!F29/SER_hh_num_in!F29)</f>
        <v>5417.1690181647546</v>
      </c>
      <c r="G29" s="101">
        <f>IF(SER_hh_tes_in!G29=0,0,1000000/0.086*SER_hh_tes_in!G29/SER_hh_num_in!G29)</f>
        <v>5381.8158305063052</v>
      </c>
      <c r="H29" s="101">
        <f>IF(SER_hh_tes_in!H29=0,0,1000000/0.086*SER_hh_tes_in!H29/SER_hh_num_in!H29)</f>
        <v>5308.2730706869243</v>
      </c>
      <c r="I29" s="101">
        <f>IF(SER_hh_tes_in!I29=0,0,1000000/0.086*SER_hh_tes_in!I29/SER_hh_num_in!I29)</f>
        <v>5285.6494967030576</v>
      </c>
      <c r="J29" s="101">
        <f>IF(SER_hh_tes_in!J29=0,0,1000000/0.086*SER_hh_tes_in!J29/SER_hh_num_in!J29)</f>
        <v>5337.7932675191832</v>
      </c>
      <c r="K29" s="101">
        <f>IF(SER_hh_tes_in!K29=0,0,1000000/0.086*SER_hh_tes_in!K29/SER_hh_num_in!K29)</f>
        <v>5376.7180088270134</v>
      </c>
      <c r="L29" s="101">
        <f>IF(SER_hh_tes_in!L29=0,0,1000000/0.086*SER_hh_tes_in!L29/SER_hh_num_in!L29)</f>
        <v>5331.464104292304</v>
      </c>
      <c r="M29" s="101">
        <f>IF(SER_hh_tes_in!M29=0,0,1000000/0.086*SER_hh_tes_in!M29/SER_hh_num_in!M29)</f>
        <v>5307.694907340614</v>
      </c>
      <c r="N29" s="101">
        <f>IF(SER_hh_tes_in!N29=0,0,1000000/0.086*SER_hh_tes_in!N29/SER_hh_num_in!N29)</f>
        <v>5454.9570202674468</v>
      </c>
      <c r="O29" s="101">
        <f>IF(SER_hh_tes_in!O29=0,0,1000000/0.086*SER_hh_tes_in!O29/SER_hh_num_in!O29)</f>
        <v>5347.7557557926684</v>
      </c>
      <c r="P29" s="101">
        <f>IF(SER_hh_tes_in!P29=0,0,1000000/0.086*SER_hh_tes_in!P29/SER_hh_num_in!P29)</f>
        <v>5297.3734113175751</v>
      </c>
      <c r="Q29" s="101">
        <f>IF(SER_hh_tes_in!Q29=0,0,1000000/0.086*SER_hh_tes_in!Q29/SER_hh_num_in!Q29)</f>
        <v>5330.8310705502181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5536.5475554075574</v>
      </c>
      <c r="D30" s="100">
        <f>IF(SER_hh_tes_in!D30=0,0,1000000/0.086*SER_hh_tes_in!D30/SER_hh_num_in!D30)</f>
        <v>5565.2059595106084</v>
      </c>
      <c r="E30" s="100">
        <f>IF(SER_hh_tes_in!E30=0,0,1000000/0.086*SER_hh_tes_in!E30/SER_hh_num_in!E30)</f>
        <v>5434.7528248655481</v>
      </c>
      <c r="F30" s="100">
        <f>IF(SER_hh_tes_in!F30=0,0,1000000/0.086*SER_hh_tes_in!F30/SER_hh_num_in!F30)</f>
        <v>5514.3283636108708</v>
      </c>
      <c r="G30" s="100">
        <f>IF(SER_hh_tes_in!G30=0,0,1000000/0.086*SER_hh_tes_in!G30/SER_hh_num_in!G30)</f>
        <v>5426.7576654081313</v>
      </c>
      <c r="H30" s="100">
        <f>IF(SER_hh_tes_in!H30=0,0,1000000/0.086*SER_hh_tes_in!H30/SER_hh_num_in!H30)</f>
        <v>5424.8098829188057</v>
      </c>
      <c r="I30" s="100">
        <f>IF(SER_hh_tes_in!I30=0,0,1000000/0.086*SER_hh_tes_in!I30/SER_hh_num_in!I30)</f>
        <v>0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5535.6667443274546</v>
      </c>
      <c r="L30" s="100">
        <f>IF(SER_hh_tes_in!L30=0,0,1000000/0.086*SER_hh_tes_in!L30/SER_hh_num_in!L30)</f>
        <v>5530.7462065082345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5548.1056131049118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0</v>
      </c>
      <c r="Q30" s="100">
        <f>IF(SER_hh_tes_in!Q30=0,0,1000000/0.086*SER_hh_tes_in!Q30/SER_hh_num_in!Q30)</f>
        <v>5330.1317421343438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5505.1388658635733</v>
      </c>
      <c r="D31" s="100">
        <f>IF(SER_hh_tes_in!D31=0,0,1000000/0.086*SER_hh_tes_in!D31/SER_hh_num_in!D31)</f>
        <v>5510.6316187709072</v>
      </c>
      <c r="E31" s="100">
        <f>IF(SER_hh_tes_in!E31=0,0,1000000/0.086*SER_hh_tes_in!E31/SER_hh_num_in!E31)</f>
        <v>5442.6799593940468</v>
      </c>
      <c r="F31" s="100">
        <f>IF(SER_hh_tes_in!F31=0,0,1000000/0.086*SER_hh_tes_in!F31/SER_hh_num_in!F31)</f>
        <v>5491.6091075399972</v>
      </c>
      <c r="G31" s="100">
        <f>IF(SER_hh_tes_in!G31=0,0,1000000/0.086*SER_hh_tes_in!G31/SER_hh_num_in!G31)</f>
        <v>5430.798785074554</v>
      </c>
      <c r="H31" s="100">
        <f>IF(SER_hh_tes_in!H31=0,0,1000000/0.086*SER_hh_tes_in!H31/SER_hh_num_in!H31)</f>
        <v>5381.0798628830607</v>
      </c>
      <c r="I31" s="100">
        <f>IF(SER_hh_tes_in!I31=0,0,1000000/0.086*SER_hh_tes_in!I31/SER_hh_num_in!I31)</f>
        <v>5385.1102384202222</v>
      </c>
      <c r="J31" s="100">
        <f>IF(SER_hh_tes_in!J31=0,0,1000000/0.086*SER_hh_tes_in!J31/SER_hh_num_in!J31)</f>
        <v>5394.1978450613415</v>
      </c>
      <c r="K31" s="100">
        <f>IF(SER_hh_tes_in!K31=0,0,1000000/0.086*SER_hh_tes_in!K31/SER_hh_num_in!K31)</f>
        <v>5406.9681729902331</v>
      </c>
      <c r="L31" s="100">
        <f>IF(SER_hh_tes_in!L31=0,0,1000000/0.086*SER_hh_tes_in!L31/SER_hh_num_in!L31)</f>
        <v>5414.8690069926379</v>
      </c>
      <c r="M31" s="100">
        <f>IF(SER_hh_tes_in!M31=0,0,1000000/0.086*SER_hh_tes_in!M31/SER_hh_num_in!M31)</f>
        <v>5438.1926394697375</v>
      </c>
      <c r="N31" s="100">
        <f>IF(SER_hh_tes_in!N31=0,0,1000000/0.086*SER_hh_tes_in!N31/SER_hh_num_in!N31)</f>
        <v>5460.2105040866991</v>
      </c>
      <c r="O31" s="100">
        <f>IF(SER_hh_tes_in!O31=0,0,1000000/0.086*SER_hh_tes_in!O31/SER_hh_num_in!O31)</f>
        <v>5351.8768459698058</v>
      </c>
      <c r="P31" s="100">
        <f>IF(SER_hh_tes_in!P31=0,0,1000000/0.086*SER_hh_tes_in!P31/SER_hh_num_in!P31)</f>
        <v>5393.7150266640247</v>
      </c>
      <c r="Q31" s="100">
        <f>IF(SER_hh_tes_in!Q31=0,0,1000000/0.086*SER_hh_tes_in!Q31/SER_hh_num_in!Q31)</f>
        <v>5331.0729751328654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5467.7777246501028</v>
      </c>
      <c r="D33" s="18">
        <f>IF(SER_hh_tes_in!D33=0,0,1000000/0.086*SER_hh_tes_in!D33/SER_hh_num_in!D33)</f>
        <v>5451.9524942856833</v>
      </c>
      <c r="E33" s="18">
        <f>IF(SER_hh_tes_in!E33=0,0,1000000/0.086*SER_hh_tes_in!E33/SER_hh_num_in!E33)</f>
        <v>0</v>
      </c>
      <c r="F33" s="18">
        <f>IF(SER_hh_tes_in!F33=0,0,1000000/0.086*SER_hh_tes_in!F33/SER_hh_num_in!F33)</f>
        <v>5363.8139111292348</v>
      </c>
      <c r="G33" s="18">
        <f>IF(SER_hh_tes_in!G33=0,0,1000000/0.086*SER_hh_tes_in!G33/SER_hh_num_in!G33)</f>
        <v>5272.4427208479437</v>
      </c>
      <c r="H33" s="18">
        <f>IF(SER_hh_tes_in!H33=0,0,1000000/0.086*SER_hh_tes_in!H33/SER_hh_num_in!H33)</f>
        <v>5225.7477833337498</v>
      </c>
      <c r="I33" s="18">
        <f>IF(SER_hh_tes_in!I33=0,0,1000000/0.086*SER_hh_tes_in!I33/SER_hh_num_in!I33)</f>
        <v>5255.1645069959704</v>
      </c>
      <c r="J33" s="18">
        <f>IF(SER_hh_tes_in!J33=0,0,1000000/0.086*SER_hh_tes_in!J33/SER_hh_num_in!J33)</f>
        <v>5238.8799475492769</v>
      </c>
      <c r="K33" s="18">
        <f>IF(SER_hh_tes_in!K33=0,0,1000000/0.086*SER_hh_tes_in!K33/SER_hh_num_in!K33)</f>
        <v>5241.958601167853</v>
      </c>
      <c r="L33" s="18">
        <f>IF(SER_hh_tes_in!L33=0,0,1000000/0.086*SER_hh_tes_in!L33/SER_hh_num_in!L33)</f>
        <v>5243.8136890615251</v>
      </c>
      <c r="M33" s="18">
        <f>IF(SER_hh_tes_in!M33=0,0,1000000/0.086*SER_hh_tes_in!M33/SER_hh_num_in!M33)</f>
        <v>5293.6190500888888</v>
      </c>
      <c r="N33" s="18">
        <f>IF(SER_hh_tes_in!N33=0,0,1000000/0.086*SER_hh_tes_in!N33/SER_hh_num_in!N33)</f>
        <v>5311.71114629575</v>
      </c>
      <c r="O33" s="18">
        <f>IF(SER_hh_tes_in!O33=0,0,1000000/0.086*SER_hh_tes_in!O33/SER_hh_num_in!O33)</f>
        <v>5271.3428183533051</v>
      </c>
      <c r="P33" s="18">
        <f>IF(SER_hh_tes_in!P33=0,0,1000000/0.086*SER_hh_tes_in!P33/SER_hh_num_in!P33)</f>
        <v>5285.5716877018758</v>
      </c>
      <c r="Q33" s="18">
        <f>IF(SER_hh_tes_in!Q33=0,0,1000000/0.086*SER_hh_tes_in!Q33/SER_hh_num_in!Q33)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7206.1851546725165</v>
      </c>
      <c r="D3" s="106">
        <f>IF(SER_hh_emi_in!D3=0,0,1000000*SER_hh_emi_in!D3/SER_hh_num_in!D3)</f>
        <v>4013.2714465085714</v>
      </c>
      <c r="E3" s="106">
        <f>IF(SER_hh_emi_in!E3=0,0,1000000*SER_hh_emi_in!E3/SER_hh_num_in!E3)</f>
        <v>7227.4004358197908</v>
      </c>
      <c r="F3" s="106">
        <f>IF(SER_hh_emi_in!F3=0,0,1000000*SER_hh_emi_in!F3/SER_hh_num_in!F3)</f>
        <v>8949.375311979953</v>
      </c>
      <c r="G3" s="106">
        <f>IF(SER_hh_emi_in!G3=0,0,1000000*SER_hh_emi_in!G3/SER_hh_num_in!G3)</f>
        <v>7900.1756886030944</v>
      </c>
      <c r="H3" s="106">
        <f>IF(SER_hh_emi_in!H3=0,0,1000000*SER_hh_emi_in!H3/SER_hh_num_in!H3)</f>
        <v>7666.3321682417081</v>
      </c>
      <c r="I3" s="106">
        <f>IF(SER_hh_emi_in!I3=0,0,1000000*SER_hh_emi_in!I3/SER_hh_num_in!I3)</f>
        <v>6320.7801267759196</v>
      </c>
      <c r="J3" s="106">
        <f>IF(SER_hh_emi_in!J3=0,0,1000000*SER_hh_emi_in!J3/SER_hh_num_in!J3)</f>
        <v>8759.2704661357657</v>
      </c>
      <c r="K3" s="106">
        <f>IF(SER_hh_emi_in!K3=0,0,1000000*SER_hh_emi_in!K3/SER_hh_num_in!K3)</f>
        <v>8124.8626158767702</v>
      </c>
      <c r="L3" s="106">
        <f>IF(SER_hh_emi_in!L3=0,0,1000000*SER_hh_emi_in!L3/SER_hh_num_in!L3)</f>
        <v>10397.959247229366</v>
      </c>
      <c r="M3" s="106">
        <f>IF(SER_hh_emi_in!M3=0,0,1000000*SER_hh_emi_in!M3/SER_hh_num_in!M3)</f>
        <v>7362.8117818080182</v>
      </c>
      <c r="N3" s="106">
        <f>IF(SER_hh_emi_in!N3=0,0,1000000*SER_hh_emi_in!N3/SER_hh_num_in!N3)</f>
        <v>9092.4863664169588</v>
      </c>
      <c r="O3" s="106">
        <f>IF(SER_hh_emi_in!O3=0,0,1000000*SER_hh_emi_in!O3/SER_hh_num_in!O3)</f>
        <v>7927.816755475822</v>
      </c>
      <c r="P3" s="106">
        <f>IF(SER_hh_emi_in!P3=0,0,1000000*SER_hh_emi_in!P3/SER_hh_num_in!P3)</f>
        <v>6009.284407542702</v>
      </c>
      <c r="Q3" s="106">
        <f>IF(SER_hh_emi_in!Q3=0,0,1000000*SER_hh_emi_in!Q3/SER_hh_num_in!Q3)</f>
        <v>7612.4537409314034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4641.6473788927788</v>
      </c>
      <c r="D4" s="101">
        <f>IF(SER_hh_emi_in!D4=0,0,1000000*SER_hh_emi_in!D4/SER_hh_num_in!D4)</f>
        <v>1820.9822470770516</v>
      </c>
      <c r="E4" s="101">
        <f>IF(SER_hh_emi_in!E4=0,0,1000000*SER_hh_emi_in!E4/SER_hh_num_in!E4)</f>
        <v>3903.0544576501884</v>
      </c>
      <c r="F4" s="101">
        <f>IF(SER_hh_emi_in!F4=0,0,1000000*SER_hh_emi_in!F4/SER_hh_num_in!F4)</f>
        <v>6906.1777373055102</v>
      </c>
      <c r="G4" s="101">
        <f>IF(SER_hh_emi_in!G4=0,0,1000000*SER_hh_emi_in!G4/SER_hh_num_in!G4)</f>
        <v>5748.791970420074</v>
      </c>
      <c r="H4" s="101">
        <f>IF(SER_hh_emi_in!H4=0,0,1000000*SER_hh_emi_in!H4/SER_hh_num_in!H4)</f>
        <v>5591.9980555548691</v>
      </c>
      <c r="I4" s="101">
        <f>IF(SER_hh_emi_in!I4=0,0,1000000*SER_hh_emi_in!I4/SER_hh_num_in!I4)</f>
        <v>5025.6048434337299</v>
      </c>
      <c r="J4" s="101">
        <f>IF(SER_hh_emi_in!J4=0,0,1000000*SER_hh_emi_in!J4/SER_hh_num_in!J4)</f>
        <v>6630.3953165494831</v>
      </c>
      <c r="K4" s="101">
        <f>IF(SER_hh_emi_in!K4=0,0,1000000*SER_hh_emi_in!K4/SER_hh_num_in!K4)</f>
        <v>5503.2784711613085</v>
      </c>
      <c r="L4" s="101">
        <f>IF(SER_hh_emi_in!L4=0,0,1000000*SER_hh_emi_in!L4/SER_hh_num_in!L4)</f>
        <v>8436.9835335520711</v>
      </c>
      <c r="M4" s="101">
        <f>IF(SER_hh_emi_in!M4=0,0,1000000*SER_hh_emi_in!M4/SER_hh_num_in!M4)</f>
        <v>6264.6306453702809</v>
      </c>
      <c r="N4" s="101">
        <f>IF(SER_hh_emi_in!N4=0,0,1000000*SER_hh_emi_in!N4/SER_hh_num_in!N4)</f>
        <v>6504.2543821937725</v>
      </c>
      <c r="O4" s="101">
        <f>IF(SER_hh_emi_in!O4=0,0,1000000*SER_hh_emi_in!O4/SER_hh_num_in!O4)</f>
        <v>5012.5133425757249</v>
      </c>
      <c r="P4" s="101">
        <f>IF(SER_hh_emi_in!P4=0,0,1000000*SER_hh_emi_in!P4/SER_hh_num_in!P4)</f>
        <v>4775.2296358816939</v>
      </c>
      <c r="Q4" s="101">
        <f>IF(SER_hh_emi_in!Q4=0,0,1000000*SER_hh_emi_in!Q4/SER_hh_num_in!Q4)</f>
        <v>4552.0672035404032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16701.293441250597</v>
      </c>
      <c r="D5" s="100">
        <f>IF(SER_hh_emi_in!D5=0,0,1000000*SER_hh_emi_in!D5/SER_hh_num_in!D5)</f>
        <v>16525.090097596902</v>
      </c>
      <c r="E5" s="100">
        <f>IF(SER_hh_emi_in!E5=0,0,1000000*SER_hh_emi_in!E5/SER_hh_num_in!E5)</f>
        <v>23592.324304744387</v>
      </c>
      <c r="F5" s="100">
        <f>IF(SER_hh_emi_in!F5=0,0,1000000*SER_hh_emi_in!F5/SER_hh_num_in!F5)</f>
        <v>0</v>
      </c>
      <c r="G5" s="100">
        <f>IF(SER_hh_emi_in!G5=0,0,1000000*SER_hh_emi_in!G5/SER_hh_num_in!G5)</f>
        <v>18044.048467239521</v>
      </c>
      <c r="H5" s="100">
        <f>IF(SER_hh_emi_in!H5=0,0,1000000*SER_hh_emi_in!H5/SER_hh_num_in!H5)</f>
        <v>17576.171366408507</v>
      </c>
      <c r="I5" s="100">
        <f>IF(SER_hh_emi_in!I5=0,0,1000000*SER_hh_emi_in!I5/SER_hh_num_in!I5)</f>
        <v>15772.723630602082</v>
      </c>
      <c r="J5" s="100">
        <f>IF(SER_hh_emi_in!J5=0,0,1000000*SER_hh_emi_in!J5/SER_hh_num_in!J5)</f>
        <v>16584.624677684871</v>
      </c>
      <c r="K5" s="100">
        <f>IF(SER_hh_emi_in!K5=0,0,1000000*SER_hh_emi_in!K5/SER_hh_num_in!K5)</f>
        <v>18178.911015512407</v>
      </c>
      <c r="L5" s="100">
        <f>IF(SER_hh_emi_in!L5=0,0,1000000*SER_hh_emi_in!L5/SER_hh_num_in!L5)</f>
        <v>0</v>
      </c>
      <c r="M5" s="100">
        <f>IF(SER_hh_emi_in!M5=0,0,1000000*SER_hh_emi_in!M5/SER_hh_num_in!M5)</f>
        <v>15258.675739808921</v>
      </c>
      <c r="N5" s="100">
        <f>IF(SER_hh_emi_in!N5=0,0,1000000*SER_hh_emi_in!N5/SER_hh_num_in!N5)</f>
        <v>0</v>
      </c>
      <c r="O5" s="100">
        <f>IF(SER_hh_emi_in!O5=0,0,1000000*SER_hh_emi_in!O5/SER_hh_num_in!O5)</f>
        <v>0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0</v>
      </c>
      <c r="D7" s="100">
        <f>IF(SER_hh_emi_in!D7=0,0,1000000*SER_hh_emi_in!D7/SER_hh_num_in!D7)</f>
        <v>10773.70244938515</v>
      </c>
      <c r="E7" s="100">
        <f>IF(SER_hh_emi_in!E7=0,0,1000000*SER_hh_emi_in!E7/SER_hh_num_in!E7)</f>
        <v>11519.676644223906</v>
      </c>
      <c r="F7" s="100">
        <f>IF(SER_hh_emi_in!F7=0,0,1000000*SER_hh_emi_in!F7/SER_hh_num_in!F7)</f>
        <v>0</v>
      </c>
      <c r="G7" s="100">
        <f>IF(SER_hh_emi_in!G7=0,0,1000000*SER_hh_emi_in!G7/SER_hh_num_in!G7)</f>
        <v>11726.133325826268</v>
      </c>
      <c r="H7" s="100">
        <f>IF(SER_hh_emi_in!H7=0,0,1000000*SER_hh_emi_in!H7/SER_hh_num_in!H7)</f>
        <v>11102.44939401271</v>
      </c>
      <c r="I7" s="100">
        <f>IF(SER_hh_emi_in!I7=0,0,1000000*SER_hh_emi_in!I7/SER_hh_num_in!I7)</f>
        <v>10047.514502994474</v>
      </c>
      <c r="J7" s="100">
        <f>IF(SER_hh_emi_in!J7=0,0,1000000*SER_hh_emi_in!J7/SER_hh_num_in!J7)</f>
        <v>0</v>
      </c>
      <c r="K7" s="100">
        <f>IF(SER_hh_emi_in!K7=0,0,1000000*SER_hh_emi_in!K7/SER_hh_num_in!K7)</f>
        <v>0</v>
      </c>
      <c r="L7" s="100">
        <f>IF(SER_hh_emi_in!L7=0,0,1000000*SER_hh_emi_in!L7/SER_hh_num_in!L7)</f>
        <v>12673.821980347053</v>
      </c>
      <c r="M7" s="100">
        <f>IF(SER_hh_emi_in!M7=0,0,1000000*SER_hh_emi_in!M7/SER_hh_num_in!M7)</f>
        <v>10131.826819479138</v>
      </c>
      <c r="N7" s="100">
        <f>IF(SER_hh_emi_in!N7=0,0,1000000*SER_hh_emi_in!N7/SER_hh_num_in!N7)</f>
        <v>0</v>
      </c>
      <c r="O7" s="100">
        <f>IF(SER_hh_emi_in!O7=0,0,1000000*SER_hh_emi_in!O7/SER_hh_num_in!O7)</f>
        <v>10564.600258631215</v>
      </c>
      <c r="P7" s="100">
        <f>IF(SER_hh_emi_in!P7=0,0,1000000*SER_hh_emi_in!P7/SER_hh_num_in!P7)</f>
        <v>8026.1360321803113</v>
      </c>
      <c r="Q7" s="100">
        <f>IF(SER_hh_emi_in!Q7=0,0,1000000*SER_hh_emi_in!Q7/SER_hh_num_in!Q7)</f>
        <v>8407.4681792539122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5171.3857420540535</v>
      </c>
      <c r="D8" s="100">
        <f>IF(SER_hh_emi_in!D8=0,0,1000000*SER_hh_emi_in!D8/SER_hh_num_in!D8)</f>
        <v>5034.0337777794821</v>
      </c>
      <c r="E8" s="100">
        <f>IF(SER_hh_emi_in!E8=0,0,1000000*SER_hh_emi_in!E8/SER_hh_num_in!E8)</f>
        <v>5429.9873654637977</v>
      </c>
      <c r="F8" s="100">
        <f>IF(SER_hh_emi_in!F8=0,0,1000000*SER_hh_emi_in!F8/SER_hh_num_in!F8)</f>
        <v>6159.931111410946</v>
      </c>
      <c r="G8" s="100">
        <f>IF(SER_hh_emi_in!G8=0,0,1000000*SER_hh_emi_in!G8/SER_hh_num_in!G8)</f>
        <v>5402.8005651787989</v>
      </c>
      <c r="H8" s="100">
        <f>IF(SER_hh_emi_in!H8=0,0,1000000*SER_hh_emi_in!H8/SER_hh_num_in!H8)</f>
        <v>5352.6753112728102</v>
      </c>
      <c r="I8" s="100">
        <f>IF(SER_hh_emi_in!I8=0,0,1000000*SER_hh_emi_in!I8/SER_hh_num_in!I8)</f>
        <v>4679.3546188307937</v>
      </c>
      <c r="J8" s="100">
        <f>IF(SER_hh_emi_in!J8=0,0,1000000*SER_hh_emi_in!J8/SER_hh_num_in!J8)</f>
        <v>4921.1404875834405</v>
      </c>
      <c r="K8" s="100">
        <f>IF(SER_hh_emi_in!K8=0,0,1000000*SER_hh_emi_in!K8/SER_hh_num_in!K8)</f>
        <v>5209.6285869890789</v>
      </c>
      <c r="L8" s="100">
        <f>IF(SER_hh_emi_in!L8=0,0,1000000*SER_hh_emi_in!L8/SER_hh_num_in!L8)</f>
        <v>5872.5970993682249</v>
      </c>
      <c r="M8" s="100">
        <f>IF(SER_hh_emi_in!M8=0,0,1000000*SER_hh_emi_in!M8/SER_hh_num_in!M8)</f>
        <v>4541.6214395284815</v>
      </c>
      <c r="N8" s="100">
        <f>IF(SER_hh_emi_in!N8=0,0,1000000*SER_hh_emi_in!N8/SER_hh_num_in!N8)</f>
        <v>4797.8740213121255</v>
      </c>
      <c r="O8" s="100">
        <f>IF(SER_hh_emi_in!O8=0,0,1000000*SER_hh_emi_in!O8/SER_hh_num_in!O8)</f>
        <v>4883.062720548126</v>
      </c>
      <c r="P8" s="100">
        <f>IF(SER_hh_emi_in!P8=0,0,1000000*SER_hh_emi_in!P8/SER_hh_num_in!P8)</f>
        <v>3663.3554855365496</v>
      </c>
      <c r="Q8" s="100">
        <f>IF(SER_hh_emi_in!Q8=0,0,1000000*SER_hh_emi_in!Q8/SER_hh_num_in!Q8)</f>
        <v>3793.0991029413271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7102.3335185065607</v>
      </c>
      <c r="D9" s="100">
        <f>IF(SER_hh_emi_in!D9=0,0,1000000*SER_hh_emi_in!D9/SER_hh_num_in!D9)</f>
        <v>6868.190947718007</v>
      </c>
      <c r="E9" s="100">
        <f>IF(SER_hh_emi_in!E9=0,0,1000000*SER_hh_emi_in!E9/SER_hh_num_in!E9)</f>
        <v>7459.9396337565386</v>
      </c>
      <c r="F9" s="100">
        <f>IF(SER_hh_emi_in!F9=0,0,1000000*SER_hh_emi_in!F9/SER_hh_num_in!F9)</f>
        <v>8514.5011144720174</v>
      </c>
      <c r="G9" s="100">
        <f>IF(SER_hh_emi_in!G9=0,0,1000000*SER_hh_emi_in!G9/SER_hh_num_in!G9)</f>
        <v>7491.8318266633751</v>
      </c>
      <c r="H9" s="100">
        <f>IF(SER_hh_emi_in!H9=0,0,1000000*SER_hh_emi_in!H9/SER_hh_num_in!H9)</f>
        <v>7487.0912106644555</v>
      </c>
      <c r="I9" s="100">
        <f>IF(SER_hh_emi_in!I9=0,0,1000000*SER_hh_emi_in!I9/SER_hh_num_in!I9)</f>
        <v>6530.2395557779191</v>
      </c>
      <c r="J9" s="100">
        <f>IF(SER_hh_emi_in!J9=0,0,1000000*SER_hh_emi_in!J9/SER_hh_num_in!J9)</f>
        <v>7065.6215905467125</v>
      </c>
      <c r="K9" s="100">
        <f>IF(SER_hh_emi_in!K9=0,0,1000000*SER_hh_emi_in!K9/SER_hh_num_in!K9)</f>
        <v>7408.6609952523886</v>
      </c>
      <c r="L9" s="100">
        <f>IF(SER_hh_emi_in!L9=0,0,1000000*SER_hh_emi_in!L9/SER_hh_num_in!L9)</f>
        <v>8689.1427058423233</v>
      </c>
      <c r="M9" s="100">
        <f>IF(SER_hh_emi_in!M9=0,0,1000000*SER_hh_emi_in!M9/SER_hh_num_in!M9)</f>
        <v>6448.3620029677459</v>
      </c>
      <c r="N9" s="100">
        <f>IF(SER_hh_emi_in!N9=0,0,1000000*SER_hh_emi_in!N9/SER_hh_num_in!N9)</f>
        <v>7051.416824639191</v>
      </c>
      <c r="O9" s="100">
        <f>IF(SER_hh_emi_in!O9=0,0,1000000*SER_hh_emi_in!O9/SER_hh_num_in!O9)</f>
        <v>7258.0565243952306</v>
      </c>
      <c r="P9" s="100">
        <f>IF(SER_hh_emi_in!P9=0,0,1000000*SER_hh_emi_in!P9/SER_hh_num_in!P9)</f>
        <v>5470.9390342884508</v>
      </c>
      <c r="Q9" s="100">
        <f>IF(SER_hh_emi_in!Q9=0,0,1000000*SER_hh_emi_in!Q9/SER_hh_num_in!Q9)</f>
        <v>5813.771707584634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7677.0803146860089</v>
      </c>
      <c r="D10" s="100">
        <f>IF(SER_hh_emi_in!D10=0,0,1000000*SER_hh_emi_in!D10/SER_hh_num_in!D10)</f>
        <v>7509.8355726004884</v>
      </c>
      <c r="E10" s="100">
        <f>IF(SER_hh_emi_in!E10=0,0,1000000*SER_hh_emi_in!E10/SER_hh_num_in!E10)</f>
        <v>7751.1144243337912</v>
      </c>
      <c r="F10" s="100">
        <f>IF(SER_hh_emi_in!F10=0,0,1000000*SER_hh_emi_in!F10/SER_hh_num_in!F10)</f>
        <v>8743.8911423951176</v>
      </c>
      <c r="G10" s="100">
        <f>IF(SER_hh_emi_in!G10=0,0,1000000*SER_hh_emi_in!G10/SER_hh_num_in!G10)</f>
        <v>8185.6656936777454</v>
      </c>
      <c r="H10" s="100">
        <f>IF(SER_hh_emi_in!H10=0,0,1000000*SER_hh_emi_in!H10/SER_hh_num_in!H10)</f>
        <v>8167.3109078703037</v>
      </c>
      <c r="I10" s="100">
        <f>IF(SER_hh_emi_in!I10=0,0,1000000*SER_hh_emi_in!I10/SER_hh_num_in!I10)</f>
        <v>7182.7398520838951</v>
      </c>
      <c r="J10" s="100">
        <f>IF(SER_hh_emi_in!J10=0,0,1000000*SER_hh_emi_in!J10/SER_hh_num_in!J10)</f>
        <v>7504.1122685289911</v>
      </c>
      <c r="K10" s="100">
        <f>IF(SER_hh_emi_in!K10=0,0,1000000*SER_hh_emi_in!K10/SER_hh_num_in!K10)</f>
        <v>0</v>
      </c>
      <c r="L10" s="100">
        <f>IF(SER_hh_emi_in!L10=0,0,1000000*SER_hh_emi_in!L10/SER_hh_num_in!L10)</f>
        <v>7877.0834946367495</v>
      </c>
      <c r="M10" s="100">
        <f>IF(SER_hh_emi_in!M10=0,0,1000000*SER_hh_emi_in!M10/SER_hh_num_in!M10)</f>
        <v>6467.8749122441386</v>
      </c>
      <c r="N10" s="100">
        <f>IF(SER_hh_emi_in!N10=0,0,1000000*SER_hh_emi_in!N10/SER_hh_num_in!N10)</f>
        <v>5401.7185957266329</v>
      </c>
      <c r="O10" s="100">
        <f>IF(SER_hh_emi_in!O10=0,0,1000000*SER_hh_emi_in!O10/SER_hh_num_in!O10)</f>
        <v>0</v>
      </c>
      <c r="P10" s="100">
        <f>IF(SER_hh_emi_in!P10=0,0,1000000*SER_hh_emi_in!P10/SER_hh_num_in!P10)</f>
        <v>4683.8042664057211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0.16906153365293292</v>
      </c>
      <c r="D16" s="101">
        <f>IF(SER_hh_emi_in!D16=0,0,1000000*SER_hh_emi_in!D16/SER_hh_num_in!D16)</f>
        <v>2.0079595928137173</v>
      </c>
      <c r="E16" s="101">
        <f>IF(SER_hh_emi_in!E16=0,0,1000000*SER_hh_emi_in!E16/SER_hh_num_in!E16)</f>
        <v>3.3445751676488999</v>
      </c>
      <c r="F16" s="101">
        <f>IF(SER_hh_emi_in!F16=0,0,1000000*SER_hh_emi_in!F16/SER_hh_num_in!F16)</f>
        <v>3.8145746243923226</v>
      </c>
      <c r="G16" s="101">
        <f>IF(SER_hh_emi_in!G16=0,0,1000000*SER_hh_emi_in!G16/SER_hh_num_in!G16)</f>
        <v>1.731634405481377</v>
      </c>
      <c r="H16" s="101">
        <f>IF(SER_hh_emi_in!H16=0,0,1000000*SER_hh_emi_in!H16/SER_hh_num_in!H16)</f>
        <v>9.4749286538686661</v>
      </c>
      <c r="I16" s="101">
        <f>IF(SER_hh_emi_in!I16=0,0,1000000*SER_hh_emi_in!I16/SER_hh_num_in!I16)</f>
        <v>3.4467191410832996</v>
      </c>
      <c r="J16" s="101">
        <f>IF(SER_hh_emi_in!J16=0,0,1000000*SER_hh_emi_in!J16/SER_hh_num_in!J16)</f>
        <v>10.294769714983484</v>
      </c>
      <c r="K16" s="101">
        <f>IF(SER_hh_emi_in!K16=0,0,1000000*SER_hh_emi_in!K16/SER_hh_num_in!K16)</f>
        <v>3.4179374257239874</v>
      </c>
      <c r="L16" s="101">
        <f>IF(SER_hh_emi_in!L16=0,0,1000000*SER_hh_emi_in!L16/SER_hh_num_in!L16)</f>
        <v>11.532687999195753</v>
      </c>
      <c r="M16" s="101">
        <f>IF(SER_hh_emi_in!M16=0,0,1000000*SER_hh_emi_in!M16/SER_hh_num_in!M16)</f>
        <v>14.526934238924211</v>
      </c>
      <c r="N16" s="101">
        <f>IF(SER_hh_emi_in!N16=0,0,1000000*SER_hh_emi_in!N16/SER_hh_num_in!N16)</f>
        <v>81.213359223097953</v>
      </c>
      <c r="O16" s="101">
        <f>IF(SER_hh_emi_in!O16=0,0,1000000*SER_hh_emi_in!O16/SER_hh_num_in!O16)</f>
        <v>170.47196188368446</v>
      </c>
      <c r="P16" s="101">
        <f>IF(SER_hh_emi_in!P16=0,0,1000000*SER_hh_emi_in!P16/SER_hh_num_in!P16)</f>
        <v>72.276172406860795</v>
      </c>
      <c r="Q16" s="101">
        <f>IF(SER_hh_emi_in!Q16=0,0,1000000*SER_hh_emi_in!Q16/SER_hh_num_in!Q16)</f>
        <v>104.81884513849735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171.48892643122139</v>
      </c>
      <c r="D17" s="103">
        <f>IF(SER_hh_emi_in!D17=0,0,1000000*SER_hh_emi_in!D17/SER_hh_num_in!D17)</f>
        <v>198.53607941450423</v>
      </c>
      <c r="E17" s="103">
        <f>IF(SER_hh_emi_in!E17=0,0,1000000*SER_hh_emi_in!E17/SER_hh_num_in!E17)</f>
        <v>222.87488021046826</v>
      </c>
      <c r="F17" s="103">
        <f>IF(SER_hh_emi_in!F17=0,0,1000000*SER_hh_emi_in!F17/SER_hh_num_in!F17)</f>
        <v>254.17491232754364</v>
      </c>
      <c r="G17" s="103">
        <f>IF(SER_hh_emi_in!G17=0,0,1000000*SER_hh_emi_in!G17/SER_hh_num_in!G17)</f>
        <v>292.12663787275301</v>
      </c>
      <c r="H17" s="103">
        <f>IF(SER_hh_emi_in!H17=0,0,1000000*SER_hh_emi_in!H17/SER_hh_num_in!H17)</f>
        <v>331.87699673140867</v>
      </c>
      <c r="I17" s="103">
        <f>IF(SER_hh_emi_in!I17=0,0,1000000*SER_hh_emi_in!I17/SER_hh_num_in!I17)</f>
        <v>378.33931459191854</v>
      </c>
      <c r="J17" s="103">
        <f>IF(SER_hh_emi_in!J17=0,0,1000000*SER_hh_emi_in!J17/SER_hh_num_in!J17)</f>
        <v>406.68112393770519</v>
      </c>
      <c r="K17" s="103">
        <f>IF(SER_hh_emi_in!K17=0,0,1000000*SER_hh_emi_in!K17/SER_hh_num_in!K17)</f>
        <v>441.67176586776918</v>
      </c>
      <c r="L17" s="103">
        <f>IF(SER_hh_emi_in!L17=0,0,1000000*SER_hh_emi_in!L17/SER_hh_num_in!L17)</f>
        <v>456.5373230525056</v>
      </c>
      <c r="M17" s="103">
        <f>IF(SER_hh_emi_in!M17=0,0,1000000*SER_hh_emi_in!M17/SER_hh_num_in!M17)</f>
        <v>456.37975384434117</v>
      </c>
      <c r="N17" s="103">
        <f>IF(SER_hh_emi_in!N17=0,0,1000000*SER_hh_emi_in!N17/SER_hh_num_in!N17)</f>
        <v>459.6794559777847</v>
      </c>
      <c r="O17" s="103">
        <f>IF(SER_hh_emi_in!O17=0,0,1000000*SER_hh_emi_in!O17/SER_hh_num_in!O17)</f>
        <v>467.52438125484576</v>
      </c>
      <c r="P17" s="103">
        <f>IF(SER_hh_emi_in!P17=0,0,1000000*SER_hh_emi_in!P17/SER_hh_num_in!P17)</f>
        <v>482.55219702026869</v>
      </c>
      <c r="Q17" s="103">
        <f>IF(SER_hh_emi_in!Q17=0,0,1000000*SER_hh_emi_in!Q17/SER_hh_num_in!Q17)</f>
        <v>479.23266093453259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1146.7103346650081</v>
      </c>
      <c r="D19" s="101">
        <f>IF(SER_hh_emi_in!D19=0,0,1000000*SER_hh_emi_in!D19/SER_hh_num_in!D19)</f>
        <v>924.41002521130952</v>
      </c>
      <c r="E19" s="101">
        <f>IF(SER_hh_emi_in!E19=0,0,1000000*SER_hh_emi_in!E19/SER_hh_num_in!E19)</f>
        <v>1195.4370971454555</v>
      </c>
      <c r="F19" s="101">
        <f>IF(SER_hh_emi_in!F19=0,0,1000000*SER_hh_emi_in!F19/SER_hh_num_in!F19)</f>
        <v>1132.755052650454</v>
      </c>
      <c r="G19" s="101">
        <f>IF(SER_hh_emi_in!G19=0,0,1000000*SER_hh_emi_in!G19/SER_hh_num_in!G19)</f>
        <v>683.08927216522386</v>
      </c>
      <c r="H19" s="101">
        <f>IF(SER_hh_emi_in!H19=0,0,1000000*SER_hh_emi_in!H19/SER_hh_num_in!H19)</f>
        <v>983.35951222717415</v>
      </c>
      <c r="I19" s="101">
        <f>IF(SER_hh_emi_in!I19=0,0,1000000*SER_hh_emi_in!I19/SER_hh_num_in!I19)</f>
        <v>811.60804500009181</v>
      </c>
      <c r="J19" s="101">
        <f>IF(SER_hh_emi_in!J19=0,0,1000000*SER_hh_emi_in!J19/SER_hh_num_in!J19)</f>
        <v>822.09160859604413</v>
      </c>
      <c r="K19" s="101">
        <f>IF(SER_hh_emi_in!K19=0,0,1000000*SER_hh_emi_in!K19/SER_hh_num_in!K19)</f>
        <v>1243.3272587661083</v>
      </c>
      <c r="L19" s="101">
        <f>IF(SER_hh_emi_in!L19=0,0,1000000*SER_hh_emi_in!L19/SER_hh_num_in!L19)</f>
        <v>1036.9939410177656</v>
      </c>
      <c r="M19" s="101">
        <f>IF(SER_hh_emi_in!M19=0,0,1000000*SER_hh_emi_in!M19/SER_hh_num_in!M19)</f>
        <v>895.89528438475782</v>
      </c>
      <c r="N19" s="101">
        <f>IF(SER_hh_emi_in!N19=0,0,1000000*SER_hh_emi_in!N19/SER_hh_num_in!N19)</f>
        <v>728.75890259246648</v>
      </c>
      <c r="O19" s="101">
        <f>IF(SER_hh_emi_in!O19=0,0,1000000*SER_hh_emi_in!O19/SER_hh_num_in!O19)</f>
        <v>998.79783424867196</v>
      </c>
      <c r="P19" s="101">
        <f>IF(SER_hh_emi_in!P19=0,0,1000000*SER_hh_emi_in!P19/SER_hh_num_in!P19)</f>
        <v>974.34474369874033</v>
      </c>
      <c r="Q19" s="101">
        <f>IF(SER_hh_emi_in!Q19=0,0,1000000*SER_hh_emi_in!Q19/SER_hh_num_in!Q19)</f>
        <v>904.7503902334463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2641.8966546102793</v>
      </c>
      <c r="D22" s="100">
        <f>IF(SER_hh_emi_in!D22=0,0,1000000*SER_hh_emi_in!D22/SER_hh_num_in!D22)</f>
        <v>2625.9869004401471</v>
      </c>
      <c r="E22" s="100">
        <f>IF(SER_hh_emi_in!E22=0,0,1000000*SER_hh_emi_in!E22/SER_hh_num_in!E22)</f>
        <v>0</v>
      </c>
      <c r="F22" s="100">
        <f>IF(SER_hh_emi_in!F22=0,0,1000000*SER_hh_emi_in!F22/SER_hh_num_in!F22)</f>
        <v>2600.3719043656729</v>
      </c>
      <c r="G22" s="100">
        <f>IF(SER_hh_emi_in!G22=0,0,1000000*SER_hh_emi_in!G22/SER_hh_num_in!G22)</f>
        <v>0</v>
      </c>
      <c r="H22" s="100">
        <f>IF(SER_hh_emi_in!H22=0,0,1000000*SER_hh_emi_in!H22/SER_hh_num_in!H22)</f>
        <v>2533.4402073487295</v>
      </c>
      <c r="I22" s="100">
        <f>IF(SER_hh_emi_in!I22=0,0,1000000*SER_hh_emi_in!I22/SER_hh_num_in!I22)</f>
        <v>2459.1626780476208</v>
      </c>
      <c r="J22" s="100">
        <f>IF(SER_hh_emi_in!J22=0,0,1000000*SER_hh_emi_in!J22/SER_hh_num_in!J22)</f>
        <v>2419.2198521588602</v>
      </c>
      <c r="K22" s="100">
        <f>IF(SER_hh_emi_in!K22=0,0,1000000*SER_hh_emi_in!K22/SER_hh_num_in!K22)</f>
        <v>2419.5065868583201</v>
      </c>
      <c r="L22" s="100">
        <f>IF(SER_hh_emi_in!L22=0,0,1000000*SER_hh_emi_in!L22/SER_hh_num_in!L22)</f>
        <v>2414.3566091986859</v>
      </c>
      <c r="M22" s="100">
        <f>IF(SER_hh_emi_in!M22=0,0,1000000*SER_hh_emi_in!M22/SER_hh_num_in!M22)</f>
        <v>2395.6917716698117</v>
      </c>
      <c r="N22" s="100">
        <f>IF(SER_hh_emi_in!N22=0,0,1000000*SER_hh_emi_in!N22/SER_hh_num_in!N22)</f>
        <v>2422.522314004887</v>
      </c>
      <c r="O22" s="100">
        <f>IF(SER_hh_emi_in!O22=0,0,1000000*SER_hh_emi_in!O22/SER_hh_num_in!O22)</f>
        <v>2428.0381685543393</v>
      </c>
      <c r="P22" s="100">
        <f>IF(SER_hh_emi_in!P22=0,0,1000000*SER_hh_emi_in!P22/SER_hh_num_in!P22)</f>
        <v>2393.5494984517904</v>
      </c>
      <c r="Q22" s="100">
        <f>IF(SER_hh_emi_in!Q22=0,0,1000000*SER_hh_emi_in!Q22/SER_hh_num_in!Q22)</f>
        <v>2441.8423399433473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1905.6249551684532</v>
      </c>
      <c r="D23" s="100">
        <f>IF(SER_hh_emi_in!D23=0,0,1000000*SER_hh_emi_in!D23/SER_hh_num_in!D23)</f>
        <v>1864.2341785179362</v>
      </c>
      <c r="E23" s="100">
        <f>IF(SER_hh_emi_in!E23=0,0,1000000*SER_hh_emi_in!E23/SER_hh_num_in!E23)</f>
        <v>1876.8298852913786</v>
      </c>
      <c r="F23" s="100">
        <f>IF(SER_hh_emi_in!F23=0,0,1000000*SER_hh_emi_in!F23/SER_hh_num_in!F23)</f>
        <v>1846.9740281916322</v>
      </c>
      <c r="G23" s="100">
        <f>IF(SER_hh_emi_in!G23=0,0,1000000*SER_hh_emi_in!G23/SER_hh_num_in!G23)</f>
        <v>1839.7012778464868</v>
      </c>
      <c r="H23" s="100">
        <f>IF(SER_hh_emi_in!H23=0,0,1000000*SER_hh_emi_in!H23/SER_hh_num_in!H23)</f>
        <v>1796.0211303712892</v>
      </c>
      <c r="I23" s="100">
        <f>IF(SER_hh_emi_in!I23=0,0,1000000*SER_hh_emi_in!I23/SER_hh_num_in!I23)</f>
        <v>1727.2212796390763</v>
      </c>
      <c r="J23" s="100">
        <f>IF(SER_hh_emi_in!J23=0,0,1000000*SER_hh_emi_in!J23/SER_hh_num_in!J23)</f>
        <v>1697.8951109990276</v>
      </c>
      <c r="K23" s="100">
        <f>IF(SER_hh_emi_in!K23=0,0,1000000*SER_hh_emi_in!K23/SER_hh_num_in!K23)</f>
        <v>1685.8122816495695</v>
      </c>
      <c r="L23" s="100">
        <f>IF(SER_hh_emi_in!L23=0,0,1000000*SER_hh_emi_in!L23/SER_hh_num_in!L23)</f>
        <v>1674.6889874577207</v>
      </c>
      <c r="M23" s="100">
        <f>IF(SER_hh_emi_in!M23=0,0,1000000*SER_hh_emi_in!M23/SER_hh_num_in!M23)</f>
        <v>1653.8932472953622</v>
      </c>
      <c r="N23" s="100">
        <f>IF(SER_hh_emi_in!N23=0,0,1000000*SER_hh_emi_in!N23/SER_hh_num_in!N23)</f>
        <v>1669.26016972357</v>
      </c>
      <c r="O23" s="100">
        <f>IF(SER_hh_emi_in!O23=0,0,1000000*SER_hh_emi_in!O23/SER_hh_num_in!O23)</f>
        <v>1664.9769697436973</v>
      </c>
      <c r="P23" s="100">
        <f>IF(SER_hh_emi_in!P23=0,0,1000000*SER_hh_emi_in!P23/SER_hh_num_in!P23)</f>
        <v>1635.9103082775136</v>
      </c>
      <c r="Q23" s="100">
        <f>IF(SER_hh_emi_in!Q23=0,0,1000000*SER_hh_emi_in!Q23/SER_hh_num_in!Q23)</f>
        <v>1676.7080798067273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1417.7420161108839</v>
      </c>
      <c r="D29" s="101">
        <f>IF(SER_hh_emi_in!D29=0,0,1000000*SER_hh_emi_in!D29/SER_hh_num_in!D29)</f>
        <v>1266.5468645178537</v>
      </c>
      <c r="E29" s="101">
        <f>IF(SER_hh_emi_in!E29=0,0,1000000*SER_hh_emi_in!E29/SER_hh_num_in!E29)</f>
        <v>2127.0218750756608</v>
      </c>
      <c r="F29" s="101">
        <f>IF(SER_hh_emi_in!F29=0,0,1000000*SER_hh_emi_in!F29/SER_hh_num_in!F29)</f>
        <v>907.03066533909396</v>
      </c>
      <c r="G29" s="101">
        <f>IF(SER_hh_emi_in!G29=0,0,1000000*SER_hh_emi_in!G29/SER_hh_num_in!G29)</f>
        <v>1466.5628116123148</v>
      </c>
      <c r="H29" s="101">
        <f>IF(SER_hh_emi_in!H29=0,0,1000000*SER_hh_emi_in!H29/SER_hh_num_in!H29)</f>
        <v>1083.1680599797598</v>
      </c>
      <c r="I29" s="101">
        <f>IF(SER_hh_emi_in!I29=0,0,1000000*SER_hh_emi_in!I29/SER_hh_num_in!I29)</f>
        <v>480.64141965163469</v>
      </c>
      <c r="J29" s="101">
        <f>IF(SER_hh_emi_in!J29=0,0,1000000*SER_hh_emi_in!J29/SER_hh_num_in!J29)</f>
        <v>1300.1291436191123</v>
      </c>
      <c r="K29" s="101">
        <f>IF(SER_hh_emi_in!K29=0,0,1000000*SER_hh_emi_in!K29/SER_hh_num_in!K29)</f>
        <v>1374.838948523631</v>
      </c>
      <c r="L29" s="101">
        <f>IF(SER_hh_emi_in!L29=0,0,1000000*SER_hh_emi_in!L29/SER_hh_num_in!L29)</f>
        <v>916.36383066214694</v>
      </c>
      <c r="M29" s="101">
        <f>IF(SER_hh_emi_in!M29=0,0,1000000*SER_hh_emi_in!M29/SER_hh_num_in!M29)</f>
        <v>197.70539645602796</v>
      </c>
      <c r="N29" s="101">
        <f>IF(SER_hh_emi_in!N29=0,0,1000000*SER_hh_emi_in!N29/SER_hh_num_in!N29)</f>
        <v>1848.3509013630378</v>
      </c>
      <c r="O29" s="101">
        <f>IF(SER_hh_emi_in!O29=0,0,1000000*SER_hh_emi_in!O29/SER_hh_num_in!O29)</f>
        <v>1894.2028203809489</v>
      </c>
      <c r="P29" s="101">
        <f>IF(SER_hh_emi_in!P29=0,0,1000000*SER_hh_emi_in!P29/SER_hh_num_in!P29)</f>
        <v>218.54697337433302</v>
      </c>
      <c r="Q29" s="101">
        <f>IF(SER_hh_emi_in!Q29=0,0,1000000*SER_hh_emi_in!Q29/SER_hh_num_in!Q29)</f>
        <v>2105.0757133674174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2700.8854330461168</v>
      </c>
      <c r="D30" s="100">
        <f>IF(SER_hh_emi_in!D30=0,0,1000000*SER_hh_emi_in!D30/SER_hh_num_in!D30)</f>
        <v>2700.9215272692691</v>
      </c>
      <c r="E30" s="100">
        <f>IF(SER_hh_emi_in!E30=0,0,1000000*SER_hh_emi_in!E30/SER_hh_num_in!E30)</f>
        <v>2624.9119395523448</v>
      </c>
      <c r="F30" s="100">
        <f>IF(SER_hh_emi_in!F30=0,0,1000000*SER_hh_emi_in!F30/SER_hh_num_in!F30)</f>
        <v>2647.7665478900185</v>
      </c>
      <c r="G30" s="100">
        <f>IF(SER_hh_emi_in!G30=0,0,1000000*SER_hh_emi_in!G30/SER_hh_num_in!G30)</f>
        <v>2590.5944250421899</v>
      </c>
      <c r="H30" s="100">
        <f>IF(SER_hh_emi_in!H30=0,0,1000000*SER_hh_emi_in!H30/SER_hh_num_in!H30)</f>
        <v>2572.2084951738948</v>
      </c>
      <c r="I30" s="100">
        <f>IF(SER_hh_emi_in!I30=0,0,1000000*SER_hh_emi_in!I30/SER_hh_num_in!I30)</f>
        <v>0</v>
      </c>
      <c r="J30" s="100">
        <f>IF(SER_hh_emi_in!J30=0,0,1000000*SER_hh_emi_in!J30/SER_hh_num_in!J30)</f>
        <v>0</v>
      </c>
      <c r="K30" s="100">
        <f>IF(SER_hh_emi_in!K30=0,0,1000000*SER_hh_emi_in!K30/SER_hh_num_in!K30)</f>
        <v>2581.9442144524751</v>
      </c>
      <c r="L30" s="100">
        <f>IF(SER_hh_emi_in!L30=0,0,1000000*SER_hh_emi_in!L30/SER_hh_num_in!L30)</f>
        <v>2566.9423888333158</v>
      </c>
      <c r="M30" s="100">
        <f>IF(SER_hh_emi_in!M30=0,0,1000000*SER_hh_emi_in!M30/SER_hh_num_in!M30)</f>
        <v>0</v>
      </c>
      <c r="N30" s="100">
        <f>IF(SER_hh_emi_in!N30=0,0,1000000*SER_hh_emi_in!N30/SER_hh_num_in!N30)</f>
        <v>2565.7590412973241</v>
      </c>
      <c r="O30" s="100">
        <f>IF(SER_hh_emi_in!O30=0,0,1000000*SER_hh_emi_in!O30/SER_hh_num_in!O30)</f>
        <v>0</v>
      </c>
      <c r="P30" s="100">
        <f>IF(SER_hh_emi_in!P30=0,0,1000000*SER_hh_emi_in!P30/SER_hh_num_in!P30)</f>
        <v>0</v>
      </c>
      <c r="Q30" s="100">
        <f>IF(SER_hh_emi_in!Q30=0,0,1000000*SER_hh_emi_in!Q30/SER_hh_num_in!Q30)</f>
        <v>2462.3213808374762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2169.3538704522853</v>
      </c>
      <c r="D31" s="100">
        <f>IF(SER_hh_emi_in!D31=0,0,1000000*SER_hh_emi_in!D31/SER_hh_num_in!D31)</f>
        <v>2159.9854923592211</v>
      </c>
      <c r="E31" s="100">
        <f>IF(SER_hh_emi_in!E31=0,0,1000000*SER_hh_emi_in!E31/SER_hh_num_in!E31)</f>
        <v>2124.6999482301453</v>
      </c>
      <c r="F31" s="100">
        <f>IF(SER_hh_emi_in!F31=0,0,1000000*SER_hh_emi_in!F31/SER_hh_num_in!F31)</f>
        <v>2132.8073065313802</v>
      </c>
      <c r="G31" s="100">
        <f>IF(SER_hh_emi_in!G31=0,0,1000000*SER_hh_emi_in!G31/SER_hh_num_in!G31)</f>
        <v>2095.8054202412741</v>
      </c>
      <c r="H31" s="100">
        <f>IF(SER_hh_emi_in!H31=0,0,1000000*SER_hh_emi_in!H31/SER_hh_num_in!H31)</f>
        <v>2063.2001721410743</v>
      </c>
      <c r="I31" s="100">
        <f>IF(SER_hh_emi_in!I31=0,0,1000000*SER_hh_emi_in!I31/SER_hh_num_in!I31)</f>
        <v>2048.7886474470829</v>
      </c>
      <c r="J31" s="100">
        <f>IF(SER_hh_emi_in!J31=0,0,1000000*SER_hh_emi_in!J31/SER_hh_num_in!J31)</f>
        <v>2041.5180194388306</v>
      </c>
      <c r="K31" s="100">
        <f>IF(SER_hh_emi_in!K31=0,0,1000000*SER_hh_emi_in!K31/SER_hh_num_in!K31)</f>
        <v>2036.6085940338178</v>
      </c>
      <c r="L31" s="100">
        <f>IF(SER_hh_emi_in!L31=0,0,1000000*SER_hh_emi_in!L31/SER_hh_num_in!L31)</f>
        <v>2031.361081573348</v>
      </c>
      <c r="M31" s="100">
        <f>IF(SER_hh_emi_in!M31=0,0,1000000*SER_hh_emi_in!M31/SER_hh_num_in!M31)</f>
        <v>2030.6385816828351</v>
      </c>
      <c r="N31" s="100">
        <f>IF(SER_hh_emi_in!N31=0,0,1000000*SER_hh_emi_in!N31/SER_hh_num_in!N31)</f>
        <v>2039.4098111244164</v>
      </c>
      <c r="O31" s="100">
        <f>IF(SER_hh_emi_in!O31=0,0,1000000*SER_hh_emi_in!O31/SER_hh_num_in!O31)</f>
        <v>1996.3606603772703</v>
      </c>
      <c r="P31" s="100">
        <f>IF(SER_hh_emi_in!P31=0,0,1000000*SER_hh_emi_in!P31/SER_hh_num_in!P31)</f>
        <v>2002.6226838030043</v>
      </c>
      <c r="Q31" s="100">
        <f>IF(SER_hh_emi_in!Q31=0,0,1000000*SER_hh_emi_in!Q31/SER_hh_num_in!Q31)</f>
        <v>1981.5009205654842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130.63157813043082</v>
      </c>
      <c r="D3" s="106">
        <f>IF(SER_hh_fech_in!D3=0,0,SER_hh_fech_in!D3/SER_summary!D$27)</f>
        <v>126.10332615381515</v>
      </c>
      <c r="E3" s="106">
        <f>IF(SER_hh_fech_in!E3=0,0,SER_hh_fech_in!E3/SER_summary!E$27)</f>
        <v>134.00686896907249</v>
      </c>
      <c r="F3" s="106">
        <f>IF(SER_hh_fech_in!F3=0,0,SER_hh_fech_in!F3/SER_summary!F$27)</f>
        <v>146.7292829419055</v>
      </c>
      <c r="G3" s="106">
        <f>IF(SER_hh_fech_in!G3=0,0,SER_hh_fech_in!G3/SER_summary!G$27)</f>
        <v>138.18290267844023</v>
      </c>
      <c r="H3" s="106">
        <f>IF(SER_hh_fech_in!H3=0,0,SER_hh_fech_in!H3/SER_summary!H$27)</f>
        <v>133.36518163551366</v>
      </c>
      <c r="I3" s="106">
        <f>IF(SER_hh_fech_in!I3=0,0,SER_hh_fech_in!I3/SER_summary!I$27)</f>
        <v>123.11727667241226</v>
      </c>
      <c r="J3" s="106">
        <f>IF(SER_hh_fech_in!J3=0,0,SER_hh_fech_in!J3/SER_summary!J$27)</f>
        <v>125.51461957481739</v>
      </c>
      <c r="K3" s="106">
        <f>IF(SER_hh_fech_in!K3=0,0,SER_hh_fech_in!K3/SER_summary!K$27)</f>
        <v>132.57627951964665</v>
      </c>
      <c r="L3" s="106">
        <f>IF(SER_hh_fech_in!L3=0,0,SER_hh_fech_in!L3/SER_summary!L$27)</f>
        <v>140.65509367709478</v>
      </c>
      <c r="M3" s="106">
        <f>IF(SER_hh_fech_in!M3=0,0,SER_hh_fech_in!M3/SER_summary!M$27)</f>
        <v>111.38201890751129</v>
      </c>
      <c r="N3" s="106">
        <f>IF(SER_hh_fech_in!N3=0,0,SER_hh_fech_in!N3/SER_summary!N$27)</f>
        <v>116.10471203615391</v>
      </c>
      <c r="O3" s="106">
        <f>IF(SER_hh_fech_in!O3=0,0,SER_hh_fech_in!O3/SER_summary!O$27)</f>
        <v>108.51703512661332</v>
      </c>
      <c r="P3" s="106">
        <f>IF(SER_hh_fech_in!P3=0,0,SER_hh_fech_in!P3/SER_summary!P$27)</f>
        <v>104.88864389686168</v>
      </c>
      <c r="Q3" s="106">
        <f>IF(SER_hh_fech_in!Q3=0,0,SER_hh_fech_in!Q3/SER_summary!Q$27)</f>
        <v>108.92202506016507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80.028975599544879</v>
      </c>
      <c r="D4" s="101">
        <f>IF(SER_hh_fech_in!D4=0,0,SER_hh_fech_in!D4/SER_summary!D$27)</f>
        <v>74.780526737989476</v>
      </c>
      <c r="E4" s="101">
        <f>IF(SER_hh_fech_in!E4=0,0,SER_hh_fech_in!E4/SER_summary!E$27)</f>
        <v>82.168445321082842</v>
      </c>
      <c r="F4" s="101">
        <f>IF(SER_hh_fech_in!F4=0,0,SER_hh_fech_in!F4/SER_summary!F$27)</f>
        <v>93.898234439246067</v>
      </c>
      <c r="G4" s="101">
        <f>IF(SER_hh_fech_in!G4=0,0,SER_hh_fech_in!G4/SER_summary!G$27)</f>
        <v>83.873249953714321</v>
      </c>
      <c r="H4" s="101">
        <f>IF(SER_hh_fech_in!H4=0,0,SER_hh_fech_in!H4/SER_summary!H$27)</f>
        <v>83.239604296078781</v>
      </c>
      <c r="I4" s="101">
        <f>IF(SER_hh_fech_in!I4=0,0,SER_hh_fech_in!I4/SER_summary!I$27)</f>
        <v>75.507196456190741</v>
      </c>
      <c r="J4" s="101">
        <f>IF(SER_hh_fech_in!J4=0,0,SER_hh_fech_in!J4/SER_summary!J$27)</f>
        <v>79.0833926680845</v>
      </c>
      <c r="K4" s="101">
        <f>IF(SER_hh_fech_in!K4=0,0,SER_hh_fech_in!K4/SER_summary!K$27)</f>
        <v>80.229790708683694</v>
      </c>
      <c r="L4" s="101">
        <f>IF(SER_hh_fech_in!L4=0,0,SER_hh_fech_in!L4/SER_summary!L$27)</f>
        <v>95.212811460414258</v>
      </c>
      <c r="M4" s="101">
        <f>IF(SER_hh_fech_in!M4=0,0,SER_hh_fech_in!M4/SER_summary!M$27)</f>
        <v>73.018722104633454</v>
      </c>
      <c r="N4" s="101">
        <f>IF(SER_hh_fech_in!N4=0,0,SER_hh_fech_in!N4/SER_summary!N$27)</f>
        <v>75.505984177401828</v>
      </c>
      <c r="O4" s="101">
        <f>IF(SER_hh_fech_in!O4=0,0,SER_hh_fech_in!O4/SER_summary!O$27)</f>
        <v>67.919457636272867</v>
      </c>
      <c r="P4" s="101">
        <f>IF(SER_hh_fech_in!P4=0,0,SER_hh_fech_in!P4/SER_summary!P$27)</f>
        <v>64.382466662674503</v>
      </c>
      <c r="Q4" s="101">
        <f>IF(SER_hh_fech_in!Q4=0,0,SER_hh_fech_in!Q4/SER_summary!Q$27)</f>
        <v>64.531679912699062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105.71882082593029</v>
      </c>
      <c r="D5" s="100">
        <f>IF(SER_hh_fech_in!D5=0,0,SER_hh_fech_in!D5/SER_summary!D$27)</f>
        <v>104.60345752893886</v>
      </c>
      <c r="E5" s="100">
        <f>IF(SER_hh_fech_in!E5=0,0,SER_hh_fech_in!E5/SER_summary!E$27)</f>
        <v>149.33889490739645</v>
      </c>
      <c r="F5" s="100">
        <f>IF(SER_hh_fech_in!F5=0,0,SER_hh_fech_in!F5/SER_summary!F$27)</f>
        <v>0</v>
      </c>
      <c r="G5" s="100">
        <f>IF(SER_hh_fech_in!G5=0,0,SER_hh_fech_in!G5/SER_summary!G$27)</f>
        <v>114.21843066183837</v>
      </c>
      <c r="H5" s="100">
        <f>IF(SER_hh_fech_in!H5=0,0,SER_hh_fech_in!H5/SER_summary!H$27)</f>
        <v>111.25677888526761</v>
      </c>
      <c r="I5" s="100">
        <f>IF(SER_hh_fech_in!I5=0,0,SER_hh_fech_in!I5/SER_summary!I$27)</f>
        <v>99.840994310179468</v>
      </c>
      <c r="J5" s="100">
        <f>IF(SER_hh_fech_in!J5=0,0,SER_hh_fech_in!J5/SER_summary!J$27)</f>
        <v>104.98031011388431</v>
      </c>
      <c r="K5" s="100">
        <f>IF(SER_hh_fech_in!K5=0,0,SER_hh_fech_in!K5/SER_summary!K$27)</f>
        <v>115.07210763165767</v>
      </c>
      <c r="L5" s="100">
        <f>IF(SER_hh_fech_in!L5=0,0,SER_hh_fech_in!L5/SER_summary!L$27)</f>
        <v>0</v>
      </c>
      <c r="M5" s="100">
        <f>IF(SER_hh_fech_in!M5=0,0,SER_hh_fech_in!M5/SER_summary!M$27)</f>
        <v>96.58708244677355</v>
      </c>
      <c r="N5" s="100">
        <f>IF(SER_hh_fech_in!N5=0,0,SER_hh_fech_in!N5/SER_summary!N$27)</f>
        <v>0</v>
      </c>
      <c r="O5" s="100">
        <f>IF(SER_hh_fech_in!O5=0,0,SER_hh_fech_in!O5/SER_summary!O$27)</f>
        <v>0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0</v>
      </c>
      <c r="D7" s="100">
        <f>IF(SER_hh_fech_in!D7=0,0,SER_hh_fech_in!D7/SER_summary!D$27)</f>
        <v>90.45010611916932</v>
      </c>
      <c r="E7" s="100">
        <f>IF(SER_hh_fech_in!E7=0,0,SER_hh_fech_in!E7/SER_summary!E$27)</f>
        <v>96.630996838268572</v>
      </c>
      <c r="F7" s="100">
        <f>IF(SER_hh_fech_in!F7=0,0,SER_hh_fech_in!F7/SER_summary!F$27)</f>
        <v>0</v>
      </c>
      <c r="G7" s="100">
        <f>IF(SER_hh_fech_in!G7=0,0,SER_hh_fech_in!G7/SER_summary!G$27)</f>
        <v>98.503700454208143</v>
      </c>
      <c r="H7" s="100">
        <f>IF(SER_hh_fech_in!H7=0,0,SER_hh_fech_in!H7/SER_summary!H$27)</f>
        <v>93.017956856515184</v>
      </c>
      <c r="I7" s="100">
        <f>IF(SER_hh_fech_in!I7=0,0,SER_hh_fech_in!I7/SER_summary!I$27)</f>
        <v>84.133500378525724</v>
      </c>
      <c r="J7" s="100">
        <f>IF(SER_hh_fech_in!J7=0,0,SER_hh_fech_in!J7/SER_summary!J$27)</f>
        <v>0</v>
      </c>
      <c r="K7" s="100">
        <f>IF(SER_hh_fech_in!K7=0,0,SER_hh_fech_in!K7/SER_summary!K$27)</f>
        <v>0</v>
      </c>
      <c r="L7" s="100">
        <f>IF(SER_hh_fech_in!L7=0,0,SER_hh_fech_in!L7/SER_summary!L$27)</f>
        <v>106.33067680936442</v>
      </c>
      <c r="M7" s="100">
        <f>IF(SER_hh_fech_in!M7=0,0,SER_hh_fech_in!M7/SER_summary!M$27)</f>
        <v>84.930238128123136</v>
      </c>
      <c r="N7" s="100">
        <f>IF(SER_hh_fech_in!N7=0,0,SER_hh_fech_in!N7/SER_summary!N$27)</f>
        <v>0</v>
      </c>
      <c r="O7" s="100">
        <f>IF(SER_hh_fech_in!O7=0,0,SER_hh_fech_in!O7/SER_summary!O$27)</f>
        <v>88.498801283288074</v>
      </c>
      <c r="P7" s="100">
        <f>IF(SER_hh_fech_in!P7=0,0,SER_hh_fech_in!P7/SER_summary!P$27)</f>
        <v>67.296586417253522</v>
      </c>
      <c r="Q7" s="100">
        <f>IF(SER_hh_fech_in!Q7=0,0,SER_hh_fech_in!Q7/SER_summary!Q$27)</f>
        <v>70.368060099868174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57.512605948109758</v>
      </c>
      <c r="D8" s="100">
        <f>IF(SER_hh_fech_in!D8=0,0,SER_hh_fech_in!D8/SER_summary!D$27)</f>
        <v>55.992342834617567</v>
      </c>
      <c r="E8" s="100">
        <f>IF(SER_hh_fech_in!E8=0,0,SER_hh_fech_in!E8/SER_summary!E$27)</f>
        <v>60.319534214125042</v>
      </c>
      <c r="F8" s="100">
        <f>IF(SER_hh_fech_in!F8=0,0,SER_hh_fech_in!F8/SER_summary!F$27)</f>
        <v>68.382685731243114</v>
      </c>
      <c r="G8" s="100">
        <f>IF(SER_hh_fech_in!G8=0,0,SER_hh_fech_in!G8/SER_summary!G$27)</f>
        <v>59.998730249654457</v>
      </c>
      <c r="H8" s="100">
        <f>IF(SER_hh_fech_in!H8=0,0,SER_hh_fech_in!H8/SER_summary!H$27)</f>
        <v>59.425878641342116</v>
      </c>
      <c r="I8" s="100">
        <f>IF(SER_hh_fech_in!I8=0,0,SER_hh_fech_in!I8/SER_summary!I$27)</f>
        <v>51.981876247906492</v>
      </c>
      <c r="J8" s="100">
        <f>IF(SER_hh_fech_in!J8=0,0,SER_hh_fech_in!J8/SER_summary!J$27)</f>
        <v>54.639165406715442</v>
      </c>
      <c r="K8" s="100">
        <f>IF(SER_hh_fech_in!K8=0,0,SER_hh_fech_in!K8/SER_summary!K$27)</f>
        <v>57.854471637691539</v>
      </c>
      <c r="L8" s="100">
        <f>IF(SER_hh_fech_in!L8=0,0,SER_hh_fech_in!L8/SER_summary!L$27)</f>
        <v>65.17747286852655</v>
      </c>
      <c r="M8" s="100">
        <f>IF(SER_hh_fech_in!M8=0,0,SER_hh_fech_in!M8/SER_summary!M$27)</f>
        <v>50.53842502971596</v>
      </c>
      <c r="N8" s="100">
        <f>IF(SER_hh_fech_in!N8=0,0,SER_hh_fech_in!N8/SER_summary!N$27)</f>
        <v>53.340341558049751</v>
      </c>
      <c r="O8" s="100">
        <f>IF(SER_hh_fech_in!O8=0,0,SER_hh_fech_in!O8/SER_summary!O$27)</f>
        <v>54.325413041094386</v>
      </c>
      <c r="P8" s="100">
        <f>IF(SER_hh_fech_in!P8=0,0,SER_hh_fech_in!P8/SER_summary!P$27)</f>
        <v>40.935157938744304</v>
      </c>
      <c r="Q8" s="100">
        <f>IF(SER_hh_fech_in!Q8=0,0,SER_hh_fech_in!Q8/SER_summary!Q$27)</f>
        <v>42.341758614709512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78.987282971406358</v>
      </c>
      <c r="D9" s="100">
        <f>IF(SER_hh_fech_in!D9=0,0,SER_hh_fech_in!D9/SER_summary!D$27)</f>
        <v>76.393230394229917</v>
      </c>
      <c r="E9" s="100">
        <f>IF(SER_hh_fech_in!E9=0,0,SER_hh_fech_in!E9/SER_summary!E$27)</f>
        <v>82.86945322114029</v>
      </c>
      <c r="F9" s="100">
        <f>IF(SER_hh_fech_in!F9=0,0,SER_hh_fech_in!F9/SER_summary!F$27)</f>
        <v>94.521260601548335</v>
      </c>
      <c r="G9" s="100">
        <f>IF(SER_hh_fech_in!G9=0,0,SER_hh_fech_in!G9/SER_summary!G$27)</f>
        <v>83.197665992114224</v>
      </c>
      <c r="H9" s="100">
        <f>IF(SER_hh_fech_in!H9=0,0,SER_hh_fech_in!H9/SER_summary!H$27)</f>
        <v>83.122354297220767</v>
      </c>
      <c r="I9" s="100">
        <f>IF(SER_hh_fech_in!I9=0,0,SER_hh_fech_in!I9/SER_summary!I$27)</f>
        <v>72.542932115379912</v>
      </c>
      <c r="J9" s="100">
        <f>IF(SER_hh_fech_in!J9=0,0,SER_hh_fech_in!J9/SER_summary!J$27)</f>
        <v>78.449226914210485</v>
      </c>
      <c r="K9" s="100">
        <f>IF(SER_hh_fech_in!K9=0,0,SER_hh_fech_in!K9/SER_summary!K$27)</f>
        <v>82.275379187986516</v>
      </c>
      <c r="L9" s="100">
        <f>IF(SER_hh_fech_in!L9=0,0,SER_hh_fech_in!L9/SER_summary!L$27)</f>
        <v>96.437122005478599</v>
      </c>
      <c r="M9" s="100">
        <f>IF(SER_hh_fech_in!M9=0,0,SER_hh_fech_in!M9/SER_summary!M$27)</f>
        <v>71.756324033314598</v>
      </c>
      <c r="N9" s="100">
        <f>IF(SER_hh_fech_in!N9=0,0,SER_hh_fech_in!N9/SER_summary!N$27)</f>
        <v>78.394092930262076</v>
      </c>
      <c r="O9" s="100">
        <f>IF(SER_hh_fech_in!O9=0,0,SER_hh_fech_in!O9/SER_summary!O$27)</f>
        <v>80.747870983545525</v>
      </c>
      <c r="P9" s="100">
        <f>IF(SER_hh_fech_in!P9=0,0,SER_hh_fech_in!P9/SER_summary!P$27)</f>
        <v>61.133502966348829</v>
      </c>
      <c r="Q9" s="100">
        <f>IF(SER_hh_fech_in!Q9=0,0,SER_hh_fech_in!Q9/SER_summary!Q$27)</f>
        <v>64.898203712286161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113.67222138354856</v>
      </c>
      <c r="D10" s="100">
        <f>IF(SER_hh_fech_in!D10=0,0,SER_hh_fech_in!D10/SER_summary!D$27)</f>
        <v>109.81659051236559</v>
      </c>
      <c r="E10" s="100">
        <f>IF(SER_hh_fech_in!E10=0,0,SER_hh_fech_in!E10/SER_summary!E$27)</f>
        <v>108.37129287632968</v>
      </c>
      <c r="F10" s="100">
        <f>IF(SER_hh_fech_in!F10=0,0,SER_hh_fech_in!F10/SER_summary!F$27)</f>
        <v>121.14940504377438</v>
      </c>
      <c r="G10" s="100">
        <f>IF(SER_hh_fech_in!G10=0,0,SER_hh_fech_in!G10/SER_summary!G$27)</f>
        <v>113.25019712162269</v>
      </c>
      <c r="H10" s="100">
        <f>IF(SER_hh_fech_in!H10=0,0,SER_hh_fech_in!H10/SER_summary!H$27)</f>
        <v>113.45068680425328</v>
      </c>
      <c r="I10" s="100">
        <f>IF(SER_hh_fech_in!I10=0,0,SER_hh_fech_in!I10/SER_summary!I$27)</f>
        <v>100.28637161870573</v>
      </c>
      <c r="J10" s="100">
        <f>IF(SER_hh_fech_in!J10=0,0,SER_hh_fech_in!J10/SER_summary!J$27)</f>
        <v>106.06214646357351</v>
      </c>
      <c r="K10" s="100">
        <f>IF(SER_hh_fech_in!K10=0,0,SER_hh_fech_in!K10/SER_summary!K$27)</f>
        <v>0</v>
      </c>
      <c r="L10" s="100">
        <f>IF(SER_hh_fech_in!L10=0,0,SER_hh_fech_in!L10/SER_summary!L$27)</f>
        <v>121.64060773632366</v>
      </c>
      <c r="M10" s="100">
        <f>IF(SER_hh_fech_in!M10=0,0,SER_hh_fech_in!M10/SER_summary!M$27)</f>
        <v>103.57167774966088</v>
      </c>
      <c r="N10" s="100">
        <f>IF(SER_hh_fech_in!N10=0,0,SER_hh_fech_in!N10/SER_summary!N$27)</f>
        <v>103.6535286185524</v>
      </c>
      <c r="O10" s="100">
        <f>IF(SER_hh_fech_in!O10=0,0,SER_hh_fech_in!O10/SER_summary!O$27)</f>
        <v>0</v>
      </c>
      <c r="P10" s="100">
        <f>IF(SER_hh_fech_in!P10=0,0,SER_hh_fech_in!P10/SER_summary!P$27)</f>
        <v>86.41651795781722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69.88780675434468</v>
      </c>
      <c r="D12" s="100">
        <f>IF(SER_hh_fech_in!D12=0,0,SER_hh_fech_in!D12/SER_summary!D$27)</f>
        <v>72.213822523651828</v>
      </c>
      <c r="E12" s="100">
        <f>IF(SER_hh_fech_in!E12=0,0,SER_hh_fech_in!E12/SER_summary!E$27)</f>
        <v>0</v>
      </c>
      <c r="F12" s="100">
        <f>IF(SER_hh_fech_in!F12=0,0,SER_hh_fech_in!F12/SER_summary!F$27)</f>
        <v>0</v>
      </c>
      <c r="G12" s="100">
        <f>IF(SER_hh_fech_in!G12=0,0,SER_hh_fech_in!G12/SER_summary!G$27)</f>
        <v>0</v>
      </c>
      <c r="H12" s="100">
        <f>IF(SER_hh_fech_in!H12=0,0,SER_hh_fech_in!H12/SER_summary!H$27)</f>
        <v>77.004710042391665</v>
      </c>
      <c r="I12" s="100">
        <f>IF(SER_hh_fech_in!I12=0,0,SER_hh_fech_in!I12/SER_summary!I$27)</f>
        <v>70.485005686683991</v>
      </c>
      <c r="J12" s="100">
        <f>IF(SER_hh_fech_in!J12=0,0,SER_hh_fech_in!J12/SER_summary!J$27)</f>
        <v>65.159109024097248</v>
      </c>
      <c r="K12" s="100">
        <f>IF(SER_hh_fech_in!K12=0,0,SER_hh_fech_in!K12/SER_summary!K$27)</f>
        <v>75.178063932796746</v>
      </c>
      <c r="L12" s="100">
        <f>IF(SER_hh_fech_in!L12=0,0,SER_hh_fech_in!L12/SER_summary!L$27)</f>
        <v>0</v>
      </c>
      <c r="M12" s="100">
        <f>IF(SER_hh_fech_in!M12=0,0,SER_hh_fech_in!M12/SER_summary!M$27)</f>
        <v>67.439862869198691</v>
      </c>
      <c r="N12" s="100">
        <f>IF(SER_hh_fech_in!N12=0,0,SER_hh_fech_in!N12/SER_summary!N$27)</f>
        <v>0</v>
      </c>
      <c r="O12" s="100">
        <f>IF(SER_hh_fech_in!O12=0,0,SER_hh_fech_in!O12/SER_summary!O$27)</f>
        <v>0</v>
      </c>
      <c r="P12" s="100">
        <f>IF(SER_hh_fech_in!P12=0,0,SER_hh_fech_in!P12/SER_summary!P$27)</f>
        <v>54.590285711305953</v>
      </c>
      <c r="Q12" s="100">
        <f>IF(SER_hh_fech_in!Q12=0,0,SER_hh_fech_in!Q12/SER_summary!Q$27)</f>
        <v>57.334801733799083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47.222628297611521</v>
      </c>
      <c r="D13" s="100">
        <f>IF(SER_hh_fech_in!D13=0,0,SER_hh_fech_in!D13/SER_summary!D$27)</f>
        <v>46.412446803912196</v>
      </c>
      <c r="E13" s="100">
        <f>IF(SER_hh_fech_in!E13=0,0,SER_hh_fech_in!E13/SER_summary!E$27)</f>
        <v>50.459350150334004</v>
      </c>
      <c r="F13" s="100">
        <f>IF(SER_hh_fech_in!F13=0,0,SER_hh_fech_in!F13/SER_summary!F$27)</f>
        <v>57.439477574209157</v>
      </c>
      <c r="G13" s="100">
        <f>IF(SER_hh_fech_in!G13=0,0,SER_hh_fech_in!G13/SER_summary!G$27)</f>
        <v>50.584610636670867</v>
      </c>
      <c r="H13" s="100">
        <f>IF(SER_hh_fech_in!H13=0,0,SER_hh_fech_in!H13/SER_summary!H$27)</f>
        <v>50.26216791417793</v>
      </c>
      <c r="I13" s="100">
        <f>IF(SER_hh_fech_in!I13=0,0,SER_hh_fech_in!I13/SER_summary!I$27)</f>
        <v>44.081521943974515</v>
      </c>
      <c r="J13" s="100">
        <f>IF(SER_hh_fech_in!J13=0,0,SER_hh_fech_in!J13/SER_summary!J$27)</f>
        <v>46.424816971430467</v>
      </c>
      <c r="K13" s="100">
        <f>IF(SER_hh_fech_in!K13=0,0,SER_hh_fech_in!K13/SER_summary!K$27)</f>
        <v>49.169164246602605</v>
      </c>
      <c r="L13" s="100">
        <f>IF(SER_hh_fech_in!L13=0,0,SER_hh_fech_in!L13/SER_summary!L$27)</f>
        <v>40.285501079990304</v>
      </c>
      <c r="M13" s="100">
        <f>IF(SER_hh_fech_in!M13=0,0,SER_hh_fech_in!M13/SER_summary!M$27)</f>
        <v>25.455082183373179</v>
      </c>
      <c r="N13" s="100">
        <f>IF(SER_hh_fech_in!N13=0,0,SER_hh_fech_in!N13/SER_summary!N$27)</f>
        <v>24.735540807011066</v>
      </c>
      <c r="O13" s="100">
        <f>IF(SER_hh_fech_in!O13=0,0,SER_hh_fech_in!O13/SER_summary!O$27)</f>
        <v>22.901686754082895</v>
      </c>
      <c r="P13" s="100">
        <f>IF(SER_hh_fech_in!P13=0,0,SER_hh_fech_in!P13/SER_summary!P$27)</f>
        <v>0</v>
      </c>
      <c r="Q13" s="100">
        <f>IF(SER_hh_fech_in!Q13=0,0,SER_hh_fech_in!Q13/SER_summary!Q$27)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78.650175040165735</v>
      </c>
      <c r="D14" s="22">
        <f>IF(SER_hh_fech_in!D14=0,0,SER_hh_fech_in!D14/SER_summary!D$27)</f>
        <v>76.536112649921478</v>
      </c>
      <c r="E14" s="22">
        <f>IF(SER_hh_fech_in!E14=0,0,SER_hh_fech_in!E14/SER_summary!E$27)</f>
        <v>83.015537730249605</v>
      </c>
      <c r="F14" s="22">
        <f>IF(SER_hh_fech_in!F14=0,0,SER_hh_fech_in!F14/SER_summary!F$27)</f>
        <v>93.971025868248347</v>
      </c>
      <c r="G14" s="22">
        <f>IF(SER_hh_fech_in!G14=0,0,SER_hh_fech_in!G14/SER_summary!G$27)</f>
        <v>82.488602870706998</v>
      </c>
      <c r="H14" s="22">
        <f>IF(SER_hh_fech_in!H14=0,0,SER_hh_fech_in!H14/SER_summary!H$27)</f>
        <v>81.45100351308912</v>
      </c>
      <c r="I14" s="22">
        <f>IF(SER_hh_fech_in!I14=0,0,SER_hh_fech_in!I14/SER_summary!I$27)</f>
        <v>0</v>
      </c>
      <c r="J14" s="22">
        <f>IF(SER_hh_fech_in!J14=0,0,SER_hh_fech_in!J14/SER_summary!J$27)</f>
        <v>0</v>
      </c>
      <c r="K14" s="22">
        <f>IF(SER_hh_fech_in!K14=0,0,SER_hh_fech_in!K14/SER_summary!K$27)</f>
        <v>80.201133090368714</v>
      </c>
      <c r="L14" s="22">
        <f>IF(SER_hh_fech_in!L14=0,0,SER_hh_fech_in!L14/SER_summary!L$27)</f>
        <v>0</v>
      </c>
      <c r="M14" s="22">
        <f>IF(SER_hh_fech_in!M14=0,0,SER_hh_fech_in!M14/SER_summary!M$27)</f>
        <v>0</v>
      </c>
      <c r="N14" s="22">
        <f>IF(SER_hh_fech_in!N14=0,0,SER_hh_fech_in!N14/SER_summary!N$27)</f>
        <v>0</v>
      </c>
      <c r="O14" s="22">
        <f>IF(SER_hh_fech_in!O14=0,0,SER_hh_fech_in!O14/SER_summary!O$27)</f>
        <v>72.075638305323636</v>
      </c>
      <c r="P14" s="22">
        <f>IF(SER_hh_fech_in!P14=0,0,SER_hh_fech_in!P14/SER_summary!P$27)</f>
        <v>0</v>
      </c>
      <c r="Q14" s="22">
        <f>IF(SER_hh_fech_in!Q14=0,0,SER_hh_fech_in!Q14/SER_summary!Q$27)</f>
        <v>59.431917903679398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1.0297179605642097</v>
      </c>
      <c r="D15" s="104">
        <f>IF(SER_hh_fech_in!D15=0,0,SER_hh_fech_in!D15/SER_summary!D$27)</f>
        <v>0.49882535804261852</v>
      </c>
      <c r="E15" s="104">
        <f>IF(SER_hh_fech_in!E15=0,0,SER_hh_fech_in!E15/SER_summary!E$27)</f>
        <v>1.1671300221287089</v>
      </c>
      <c r="F15" s="104">
        <f>IF(SER_hh_fech_in!F15=0,0,SER_hh_fech_in!F15/SER_summary!F$27)</f>
        <v>1.3395529442546321</v>
      </c>
      <c r="G15" s="104">
        <f>IF(SER_hh_fech_in!G15=0,0,SER_hh_fech_in!G15/SER_summary!G$27)</f>
        <v>1.1932766457823085</v>
      </c>
      <c r="H15" s="104">
        <f>IF(SER_hh_fech_in!H15=0,0,SER_hh_fech_in!H15/SER_summary!H$27)</f>
        <v>0.99659769496511041</v>
      </c>
      <c r="I15" s="104">
        <f>IF(SER_hh_fech_in!I15=0,0,SER_hh_fech_in!I15/SER_summary!I$27)</f>
        <v>0.8092649125406568</v>
      </c>
      <c r="J15" s="104">
        <f>IF(SER_hh_fech_in!J15=0,0,SER_hh_fech_in!J15/SER_summary!J$27)</f>
        <v>1.131110311772582</v>
      </c>
      <c r="K15" s="104">
        <f>IF(SER_hh_fech_in!K15=0,0,SER_hh_fech_in!K15/SER_summary!K$27)</f>
        <v>1.121843040419094</v>
      </c>
      <c r="L15" s="104">
        <f>IF(SER_hh_fech_in!L15=0,0,SER_hh_fech_in!L15/SER_summary!L$27)</f>
        <v>1.4814839233502628</v>
      </c>
      <c r="M15" s="104">
        <f>IF(SER_hh_fech_in!M15=0,0,SER_hh_fech_in!M15/SER_summary!M$27)</f>
        <v>1.0787163569651921</v>
      </c>
      <c r="N15" s="104">
        <f>IF(SER_hh_fech_in!N15=0,0,SER_hh_fech_in!N15/SER_summary!N$27)</f>
        <v>1.2407986714824586</v>
      </c>
      <c r="O15" s="104">
        <f>IF(SER_hh_fech_in!O15=0,0,SER_hh_fech_in!O15/SER_summary!O$27)</f>
        <v>1.2845148200147254</v>
      </c>
      <c r="P15" s="104">
        <f>IF(SER_hh_fech_in!P15=0,0,SER_hh_fech_in!P15/SER_summary!P$27)</f>
        <v>0.7952467271816086</v>
      </c>
      <c r="Q15" s="104">
        <f>IF(SER_hh_fech_in!Q15=0,0,SER_hh_fech_in!Q15/SER_summary!Q$27)</f>
        <v>1.0372051733156924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17.114397151699727</v>
      </c>
      <c r="D16" s="101">
        <f>IF(SER_hh_fech_in!D16=0,0,SER_hh_fech_in!D16/SER_summary!D$27)</f>
        <v>16.034752613843462</v>
      </c>
      <c r="E16" s="101">
        <f>IF(SER_hh_fech_in!E16=0,0,SER_hh_fech_in!E16/SER_summary!E$27)</f>
        <v>15.365719937211388</v>
      </c>
      <c r="F16" s="101">
        <f>IF(SER_hh_fech_in!F16=0,0,SER_hh_fech_in!F16/SER_summary!F$27)</f>
        <v>14.89281309977139</v>
      </c>
      <c r="G16" s="101">
        <f>IF(SER_hh_fech_in!G16=0,0,SER_hh_fech_in!G16/SER_summary!G$27)</f>
        <v>14.588543592072462</v>
      </c>
      <c r="H16" s="101">
        <f>IF(SER_hh_fech_in!H16=0,0,SER_hh_fech_in!H16/SER_summary!H$27)</f>
        <v>13.985773216271689</v>
      </c>
      <c r="I16" s="101">
        <f>IF(SER_hh_fech_in!I16=0,0,SER_hh_fech_in!I16/SER_summary!I$27)</f>
        <v>13.904045182377804</v>
      </c>
      <c r="J16" s="101">
        <f>IF(SER_hh_fech_in!J16=0,0,SER_hh_fech_in!J16/SER_summary!J$27)</f>
        <v>13.465658162671312</v>
      </c>
      <c r="K16" s="101">
        <f>IF(SER_hh_fech_in!K16=0,0,SER_hh_fech_in!K16/SER_summary!K$27)</f>
        <v>13.341106488476228</v>
      </c>
      <c r="L16" s="101">
        <f>IF(SER_hh_fech_in!L16=0,0,SER_hh_fech_in!L16/SER_summary!L$27)</f>
        <v>12.852734557184203</v>
      </c>
      <c r="M16" s="101">
        <f>IF(SER_hh_fech_in!M16=0,0,SER_hh_fech_in!M16/SER_summary!M$27)</f>
        <v>12.483894669391105</v>
      </c>
      <c r="N16" s="101">
        <f>IF(SER_hh_fech_in!N16=0,0,SER_hh_fech_in!N16/SER_summary!N$27)</f>
        <v>11.095120035187069</v>
      </c>
      <c r="O16" s="101">
        <f>IF(SER_hh_fech_in!O16=0,0,SER_hh_fech_in!O16/SER_summary!O$27)</f>
        <v>9.5159887276446362</v>
      </c>
      <c r="P16" s="101">
        <f>IF(SER_hh_fech_in!P16=0,0,SER_hh_fech_in!P16/SER_summary!P$27)</f>
        <v>10.529181458679602</v>
      </c>
      <c r="Q16" s="101">
        <f>IF(SER_hh_fech_in!Q16=0,0,SER_hh_fech_in!Q16/SER_summary!Q$27)</f>
        <v>9.4660806979826173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1.9071822413281756</v>
      </c>
      <c r="D17" s="103">
        <f>IF(SER_hh_fech_in!D17=0,0,SER_hh_fech_in!D17/SER_summary!D$27)</f>
        <v>2.2082688981322813</v>
      </c>
      <c r="E17" s="103">
        <f>IF(SER_hh_fech_in!E17=0,0,SER_hh_fech_in!E17/SER_summary!E$27)</f>
        <v>2.475826932458447</v>
      </c>
      <c r="F17" s="103">
        <f>IF(SER_hh_fech_in!F17=0,0,SER_hh_fech_in!F17/SER_summary!F$27)</f>
        <v>2.8216489496551356</v>
      </c>
      <c r="G17" s="103">
        <f>IF(SER_hh_fech_in!G17=0,0,SER_hh_fech_in!G17/SER_summary!G$27)</f>
        <v>3.2441003759104614</v>
      </c>
      <c r="H17" s="103">
        <f>IF(SER_hh_fech_in!H17=0,0,SER_hh_fech_in!H17/SER_summary!H$27)</f>
        <v>3.6845280135110761</v>
      </c>
      <c r="I17" s="103">
        <f>IF(SER_hh_fech_in!I17=0,0,SER_hh_fech_in!I17/SER_summary!I$27)</f>
        <v>4.2028845926083953</v>
      </c>
      <c r="J17" s="103">
        <f>IF(SER_hh_fech_in!J17=0,0,SER_hh_fech_in!J17/SER_summary!J$27)</f>
        <v>4.5153592454201323</v>
      </c>
      <c r="K17" s="103">
        <f>IF(SER_hh_fech_in!K17=0,0,SER_hh_fech_in!K17/SER_summary!K$27)</f>
        <v>4.9048960448703012</v>
      </c>
      <c r="L17" s="103">
        <f>IF(SER_hh_fech_in!L17=0,0,SER_hh_fech_in!L17/SER_summary!L$27)</f>
        <v>5.0669147709665916</v>
      </c>
      <c r="M17" s="103">
        <f>IF(SER_hh_fech_in!M17=0,0,SER_hh_fech_in!M17/SER_summary!M$27)</f>
        <v>5.07851970531852</v>
      </c>
      <c r="N17" s="103">
        <f>IF(SER_hh_fech_in!N17=0,0,SER_hh_fech_in!N17/SER_summary!N$27)</f>
        <v>5.1104841603089728</v>
      </c>
      <c r="O17" s="103">
        <f>IF(SER_hh_fech_in!O17=0,0,SER_hh_fech_in!O17/SER_summary!O$27)</f>
        <v>5.2013370648658377</v>
      </c>
      <c r="P17" s="103">
        <f>IF(SER_hh_fech_in!P17=0,0,SER_hh_fech_in!P17/SER_summary!P$27)</f>
        <v>5.392146756355424</v>
      </c>
      <c r="Q17" s="103">
        <f>IF(SER_hh_fech_in!Q17=0,0,SER_hh_fech_in!Q17/SER_summary!Q$27)</f>
        <v>5.3495975451419095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17.129403905743544</v>
      </c>
      <c r="D18" s="103">
        <f>IF(SER_hh_fech_in!D18=0,0,SER_hh_fech_in!D18/SER_summary!D$27)</f>
        <v>16.176020034694144</v>
      </c>
      <c r="E18" s="103">
        <f>IF(SER_hh_fech_in!E18=0,0,SER_hh_fech_in!E18/SER_summary!E$27)</f>
        <v>15.56209927558537</v>
      </c>
      <c r="F18" s="103">
        <f>IF(SER_hh_fech_in!F18=0,0,SER_hh_fech_in!F18/SER_summary!F$27)</f>
        <v>15.076733431866902</v>
      </c>
      <c r="G18" s="103">
        <f>IF(SER_hh_fech_in!G18=0,0,SER_hh_fech_in!G18/SER_summary!G$27)</f>
        <v>14.656190858552891</v>
      </c>
      <c r="H18" s="103">
        <f>IF(SER_hh_fech_in!H18=0,0,SER_hh_fech_in!H18/SER_summary!H$27)</f>
        <v>14.288511855400667</v>
      </c>
      <c r="I18" s="103">
        <f>IF(SER_hh_fech_in!I18=0,0,SER_hh_fech_in!I18/SER_summary!I$27)</f>
        <v>13.993236530249773</v>
      </c>
      <c r="J18" s="103">
        <f>IF(SER_hh_fech_in!J18=0,0,SER_hh_fech_in!J18/SER_summary!J$27)</f>
        <v>13.698111336832788</v>
      </c>
      <c r="K18" s="103">
        <f>IF(SER_hh_fech_in!K18=0,0,SER_hh_fech_in!K18/SER_summary!K$27)</f>
        <v>13.406900413218398</v>
      </c>
      <c r="L18" s="103">
        <f>IF(SER_hh_fech_in!L18=0,0,SER_hh_fech_in!L18/SER_summary!L$27)</f>
        <v>13.054510950820315</v>
      </c>
      <c r="M18" s="103">
        <f>IF(SER_hh_fech_in!M18=0,0,SER_hh_fech_in!M18/SER_summary!M$27)</f>
        <v>12.727363513187841</v>
      </c>
      <c r="N18" s="103">
        <f>IF(SER_hh_fech_in!N18=0,0,SER_hh_fech_in!N18/SER_summary!N$27)</f>
        <v>12.379336474370394</v>
      </c>
      <c r="O18" s="103">
        <f>IF(SER_hh_fech_in!O18=0,0,SER_hh_fech_in!O18/SER_summary!O$27)</f>
        <v>11.992074044019644</v>
      </c>
      <c r="P18" s="103">
        <f>IF(SER_hh_fech_in!P18=0,0,SER_hh_fech_in!P18/SER_summary!P$27)</f>
        <v>11.434145881485104</v>
      </c>
      <c r="Q18" s="103">
        <f>IF(SER_hh_fech_in!Q18=0,0,SER_hh_fech_in!Q18/SER_summary!Q$27)</f>
        <v>10.618508818711737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19.721736353336698</v>
      </c>
      <c r="D19" s="101">
        <f>IF(SER_hh_fech_in!D19=0,0,SER_hh_fech_in!D19/SER_summary!D$27)</f>
        <v>18.942157279996852</v>
      </c>
      <c r="E19" s="101">
        <f>IF(SER_hh_fech_in!E19=0,0,SER_hh_fech_in!E19/SER_summary!E$27)</f>
        <v>19.557051614297997</v>
      </c>
      <c r="F19" s="101">
        <f>IF(SER_hh_fech_in!F19=0,0,SER_hh_fech_in!F19/SER_summary!F$27)</f>
        <v>19.131608395189861</v>
      </c>
      <c r="G19" s="101">
        <f>IF(SER_hh_fech_in!G19=0,0,SER_hh_fech_in!G19/SER_summary!G$27)</f>
        <v>18.198008202200974</v>
      </c>
      <c r="H19" s="101">
        <f>IF(SER_hh_fech_in!H19=0,0,SER_hh_fech_in!H19/SER_summary!H$27)</f>
        <v>18.309842572838001</v>
      </c>
      <c r="I19" s="101">
        <f>IF(SER_hh_fech_in!I19=0,0,SER_hh_fech_in!I19/SER_summary!I$27)</f>
        <v>17.407340682964165</v>
      </c>
      <c r="J19" s="101">
        <f>IF(SER_hh_fech_in!J19=0,0,SER_hh_fech_in!J19/SER_summary!J$27)</f>
        <v>17.14988146337598</v>
      </c>
      <c r="K19" s="101">
        <f>IF(SER_hh_fech_in!K19=0,0,SER_hh_fech_in!K19/SER_summary!K$27)</f>
        <v>17.962826185241795</v>
      </c>
      <c r="L19" s="101">
        <f>IF(SER_hh_fech_in!L19=0,0,SER_hh_fech_in!L19/SER_summary!L$27)</f>
        <v>17.424666898628807</v>
      </c>
      <c r="M19" s="101">
        <f>IF(SER_hh_fech_in!M19=0,0,SER_hh_fech_in!M19/SER_summary!M$27)</f>
        <v>16.983677636675743</v>
      </c>
      <c r="N19" s="101">
        <f>IF(SER_hh_fech_in!N19=0,0,SER_hh_fech_in!N19/SER_summary!N$27)</f>
        <v>16.780241963079916</v>
      </c>
      <c r="O19" s="101">
        <f>IF(SER_hh_fech_in!O19=0,0,SER_hh_fech_in!O19/SER_summary!O$27)</f>
        <v>17.419913058490728</v>
      </c>
      <c r="P19" s="101">
        <f>IF(SER_hh_fech_in!P19=0,0,SER_hh_fech_in!P19/SER_summary!P$27)</f>
        <v>17.073193786551467</v>
      </c>
      <c r="Q19" s="101">
        <f>IF(SER_hh_fech_in!Q19=0,0,SER_hh_fech_in!Q19/SER_summary!Q$27)</f>
        <v>17.200223356360006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22.141097298737872</v>
      </c>
      <c r="D22" s="100">
        <f>IF(SER_hh_fech_in!D22=0,0,SER_hh_fech_in!D22/SER_summary!D$27)</f>
        <v>22.046348033856738</v>
      </c>
      <c r="E22" s="100">
        <f>IF(SER_hh_fech_in!E22=0,0,SER_hh_fech_in!E22/SER_summary!E$27)</f>
        <v>0</v>
      </c>
      <c r="F22" s="100">
        <f>IF(SER_hh_fech_in!F22=0,0,SER_hh_fech_in!F22/SER_summary!F$27)</f>
        <v>21.817908775279552</v>
      </c>
      <c r="G22" s="100">
        <f>IF(SER_hh_fech_in!G22=0,0,SER_hh_fech_in!G22/SER_summary!G$27)</f>
        <v>0</v>
      </c>
      <c r="H22" s="100">
        <f>IF(SER_hh_fech_in!H22=0,0,SER_hh_fech_in!H22/SER_summary!H$27)</f>
        <v>21.225535333924469</v>
      </c>
      <c r="I22" s="100">
        <f>IF(SER_hh_fech_in!I22=0,0,SER_hh_fech_in!I22/SER_summary!I$27)</f>
        <v>20.591954760823072</v>
      </c>
      <c r="J22" s="100">
        <f>IF(SER_hh_fech_in!J22=0,0,SER_hh_fech_in!J22/SER_summary!J$27)</f>
        <v>20.2873494219502</v>
      </c>
      <c r="K22" s="100">
        <f>IF(SER_hh_fech_in!K22=0,0,SER_hh_fech_in!K22/SER_summary!K$27)</f>
        <v>20.326649016256347</v>
      </c>
      <c r="L22" s="100">
        <f>IF(SER_hh_fech_in!L22=0,0,SER_hh_fech_in!L22/SER_summary!L$27)</f>
        <v>20.255939582656858</v>
      </c>
      <c r="M22" s="100">
        <f>IF(SER_hh_fech_in!M22=0,0,SER_hh_fech_in!M22/SER_summary!M$27)</f>
        <v>20.081933522424958</v>
      </c>
      <c r="N22" s="100">
        <f>IF(SER_hh_fech_in!N22=0,0,SER_hh_fech_in!N22/SER_summary!N$27)</f>
        <v>20.297610433756915</v>
      </c>
      <c r="O22" s="100">
        <f>IF(SER_hh_fech_in!O22=0,0,SER_hh_fech_in!O22/SER_summary!O$27)</f>
        <v>20.339479216127916</v>
      </c>
      <c r="P22" s="100">
        <f>IF(SER_hh_fech_in!P22=0,0,SER_hh_fech_in!P22/SER_summary!P$27)</f>
        <v>20.069147846573152</v>
      </c>
      <c r="Q22" s="100">
        <f>IF(SER_hh_fech_in!Q22=0,0,SER_hh_fech_in!Q22/SER_summary!Q$27)</f>
        <v>20.437509232034273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21.193053970086545</v>
      </c>
      <c r="D23" s="100">
        <f>IF(SER_hh_fech_in!D23=0,0,SER_hh_fech_in!D23/SER_summary!D$27)</f>
        <v>20.735426867483461</v>
      </c>
      <c r="E23" s="100">
        <f>IF(SER_hh_fech_in!E23=0,0,SER_hh_fech_in!E23/SER_summary!E$27)</f>
        <v>20.848944364027261</v>
      </c>
      <c r="F23" s="100">
        <f>IF(SER_hh_fech_in!F23=0,0,SER_hh_fech_in!F23/SER_summary!F$27)</f>
        <v>20.503645615391793</v>
      </c>
      <c r="G23" s="100">
        <f>IF(SER_hh_fech_in!G23=0,0,SER_hh_fech_in!G23/SER_summary!G$27)</f>
        <v>20.430097201969001</v>
      </c>
      <c r="H23" s="100">
        <f>IF(SER_hh_fech_in!H23=0,0,SER_hh_fech_in!H23/SER_summary!H$27)</f>
        <v>19.939586753180254</v>
      </c>
      <c r="I23" s="100">
        <f>IF(SER_hh_fech_in!I23=0,0,SER_hh_fech_in!I23/SER_summary!I$27)</f>
        <v>19.187304687197027</v>
      </c>
      <c r="J23" s="100">
        <f>IF(SER_hh_fech_in!J23=0,0,SER_hh_fech_in!J23/SER_summary!J$27)</f>
        <v>18.851640599816626</v>
      </c>
      <c r="K23" s="100">
        <f>IF(SER_hh_fech_in!K23=0,0,SER_hh_fech_in!K23/SER_summary!K$27)</f>
        <v>18.721445724317153</v>
      </c>
      <c r="L23" s="100">
        <f>IF(SER_hh_fech_in!L23=0,0,SER_hh_fech_in!L23/SER_summary!L$27)</f>
        <v>18.586665183448119</v>
      </c>
      <c r="M23" s="100">
        <f>IF(SER_hh_fech_in!M23=0,0,SER_hh_fech_in!M23/SER_summary!M$27)</f>
        <v>18.404255175937354</v>
      </c>
      <c r="N23" s="100">
        <f>IF(SER_hh_fech_in!N23=0,0,SER_hh_fech_in!N23/SER_summary!N$27)</f>
        <v>18.557991978695785</v>
      </c>
      <c r="O23" s="100">
        <f>IF(SER_hh_fech_in!O23=0,0,SER_hh_fech_in!O23/SER_summary!O$27)</f>
        <v>18.523325781709996</v>
      </c>
      <c r="P23" s="100">
        <f>IF(SER_hh_fech_in!P23=0,0,SER_hh_fech_in!P23/SER_summary!P$27)</f>
        <v>18.280029636040567</v>
      </c>
      <c r="Q23" s="100">
        <f>IF(SER_hh_fech_in!Q23=0,0,SER_hh_fech_in!Q23/SER_summary!Q$27)</f>
        <v>18.716824120798009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0</v>
      </c>
      <c r="D24" s="100">
        <f>IF(SER_hh_fech_in!D24=0,0,SER_hh_fech_in!D24/SER_summary!D$27)</f>
        <v>0</v>
      </c>
      <c r="E24" s="100">
        <f>IF(SER_hh_fech_in!E24=0,0,SER_hh_fech_in!E24/SER_summary!E$27)</f>
        <v>0</v>
      </c>
      <c r="F24" s="100">
        <f>IF(SER_hh_fech_in!F24=0,0,SER_hh_fech_in!F24/SER_summary!F$27)</f>
        <v>0</v>
      </c>
      <c r="G24" s="100">
        <f>IF(SER_hh_fech_in!G24=0,0,SER_hh_fech_in!G24/SER_summary!G$27)</f>
        <v>0</v>
      </c>
      <c r="H24" s="100">
        <f>IF(SER_hh_fech_in!H24=0,0,SER_hh_fech_in!H24/SER_summary!H$27)</f>
        <v>0</v>
      </c>
      <c r="I24" s="100">
        <f>IF(SER_hh_fech_in!I24=0,0,SER_hh_fech_in!I24/SER_summary!I$27)</f>
        <v>0</v>
      </c>
      <c r="J24" s="100">
        <f>IF(SER_hh_fech_in!J24=0,0,SER_hh_fech_in!J24/SER_summary!J$27)</f>
        <v>0</v>
      </c>
      <c r="K24" s="100">
        <f>IF(SER_hh_fech_in!K24=0,0,SER_hh_fech_in!K24/SER_summary!K$27)</f>
        <v>0</v>
      </c>
      <c r="L24" s="100">
        <f>IF(SER_hh_fech_in!L24=0,0,SER_hh_fech_in!L24/SER_summary!L$27)</f>
        <v>0</v>
      </c>
      <c r="M24" s="100">
        <f>IF(SER_hh_fech_in!M24=0,0,SER_hh_fech_in!M24/SER_summary!M$27)</f>
        <v>0</v>
      </c>
      <c r="N24" s="100">
        <f>IF(SER_hh_fech_in!N24=0,0,SER_hh_fech_in!N24/SER_summary!N$27)</f>
        <v>0</v>
      </c>
      <c r="O24" s="100">
        <f>IF(SER_hh_fech_in!O24=0,0,SER_hh_fech_in!O24/SER_summary!O$27)</f>
        <v>0</v>
      </c>
      <c r="P24" s="100">
        <f>IF(SER_hh_fech_in!P24=0,0,SER_hh_fech_in!P24/SER_summary!P$27)</f>
        <v>0</v>
      </c>
      <c r="Q24" s="100">
        <f>IF(SER_hh_fech_in!Q24=0,0,SER_hh_fech_in!Q24/SER_summary!Q$27)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16.60531776159748</v>
      </c>
      <c r="D25" s="100">
        <f>IF(SER_hh_fech_in!D25=0,0,SER_hh_fech_in!D25/SER_summary!D$27)</f>
        <v>16.278051187734452</v>
      </c>
      <c r="E25" s="100">
        <f>IF(SER_hh_fech_in!E25=0,0,SER_hh_fech_in!E25/SER_summary!E$27)</f>
        <v>16.289006160035783</v>
      </c>
      <c r="F25" s="100">
        <f>IF(SER_hh_fech_in!F25=0,0,SER_hh_fech_in!F25/SER_summary!F$27)</f>
        <v>16.079809135316918</v>
      </c>
      <c r="G25" s="100">
        <f>IF(SER_hh_fech_in!G25=0,0,SER_hh_fech_in!G25/SER_summary!G$27)</f>
        <v>0</v>
      </c>
      <c r="H25" s="100">
        <f>IF(SER_hh_fech_in!H25=0,0,SER_hh_fech_in!H25/SER_summary!H$27)</f>
        <v>15.677015154865501</v>
      </c>
      <c r="I25" s="100">
        <f>IF(SER_hh_fech_in!I25=0,0,SER_hh_fech_in!I25/SER_summary!I$27)</f>
        <v>15.113032071412935</v>
      </c>
      <c r="J25" s="100">
        <f>IF(SER_hh_fech_in!J25=0,0,SER_hh_fech_in!J25/SER_summary!J$27)</f>
        <v>14.856833062188068</v>
      </c>
      <c r="K25" s="100">
        <f>IF(SER_hh_fech_in!K25=0,0,SER_hh_fech_in!K25/SER_summary!K$27)</f>
        <v>14.801071562184061</v>
      </c>
      <c r="L25" s="100">
        <f>IF(SER_hh_fech_in!L25=0,0,SER_hh_fech_in!L25/SER_summary!L$27)</f>
        <v>14.682814243438447</v>
      </c>
      <c r="M25" s="100">
        <f>IF(SER_hh_fech_in!M25=0,0,SER_hh_fech_in!M25/SER_summary!M$27)</f>
        <v>14.49240858515264</v>
      </c>
      <c r="N25" s="100">
        <f>IF(SER_hh_fech_in!N25=0,0,SER_hh_fech_in!N25/SER_summary!N$27)</f>
        <v>0</v>
      </c>
      <c r="O25" s="100">
        <f>IF(SER_hh_fech_in!O25=0,0,SER_hh_fech_in!O25/SER_summary!O$27)</f>
        <v>14.970705162553525</v>
      </c>
      <c r="P25" s="100">
        <f>IF(SER_hh_fech_in!P25=0,0,SER_hh_fech_in!P25/SER_summary!P$27)</f>
        <v>14.689508246783708</v>
      </c>
      <c r="Q25" s="100">
        <f>IF(SER_hh_fech_in!Q25=0,0,SER_hh_fech_in!Q25/SER_summary!Q$27)</f>
        <v>14.996969079835717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17.230288334909005</v>
      </c>
      <c r="D26" s="22">
        <f>IF(SER_hh_fech_in!D26=0,0,SER_hh_fech_in!D26/SER_summary!D$27)</f>
        <v>16.903462785925218</v>
      </c>
      <c r="E26" s="22">
        <f>IF(SER_hh_fech_in!E26=0,0,SER_hh_fech_in!E26/SER_summary!E$27)</f>
        <v>16.919575948652962</v>
      </c>
      <c r="F26" s="22">
        <f>IF(SER_hh_fech_in!F26=0,0,SER_hh_fech_in!F26/SER_summary!F$27)</f>
        <v>16.644366474748097</v>
      </c>
      <c r="G26" s="22">
        <f>IF(SER_hh_fech_in!G26=0,0,SER_hh_fech_in!G26/SER_summary!G$27)</f>
        <v>16.687640718254393</v>
      </c>
      <c r="H26" s="22">
        <f>IF(SER_hh_fech_in!H26=0,0,SER_hh_fech_in!H26/SER_summary!H$27)</f>
        <v>16.249775771259298</v>
      </c>
      <c r="I26" s="22">
        <f>IF(SER_hh_fech_in!I26=0,0,SER_hh_fech_in!I26/SER_summary!I$27)</f>
        <v>15.676234117114573</v>
      </c>
      <c r="J26" s="22">
        <f>IF(SER_hh_fech_in!J26=0,0,SER_hh_fech_in!J26/SER_summary!J$27)</f>
        <v>15.404987512669573</v>
      </c>
      <c r="K26" s="22">
        <f>IF(SER_hh_fech_in!K26=0,0,SER_hh_fech_in!K26/SER_summary!K$27)</f>
        <v>15.033116236956699</v>
      </c>
      <c r="L26" s="22">
        <f>IF(SER_hh_fech_in!L26=0,0,SER_hh_fech_in!L26/SER_summary!L$27)</f>
        <v>15.12724883519142</v>
      </c>
      <c r="M26" s="22">
        <f>IF(SER_hh_fech_in!M26=0,0,SER_hh_fech_in!M26/SER_summary!M$27)</f>
        <v>15.01049166068497</v>
      </c>
      <c r="N26" s="22">
        <f>IF(SER_hh_fech_in!N26=0,0,SER_hh_fech_in!N26/SER_summary!N$27)</f>
        <v>15.197298956721461</v>
      </c>
      <c r="O26" s="22">
        <f>IF(SER_hh_fech_in!O26=0,0,SER_hh_fech_in!O26/SER_summary!O$27)</f>
        <v>15.389388037933294</v>
      </c>
      <c r="P26" s="22">
        <f>IF(SER_hh_fech_in!P26=0,0,SER_hh_fech_in!P26/SER_summary!P$27)</f>
        <v>15.063766865816682</v>
      </c>
      <c r="Q26" s="22">
        <f>IF(SER_hh_fech_in!Q26=0,0,SER_hh_fech_in!Q26/SER_summary!Q$27)</f>
        <v>15.398079273833565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0.14018073594950636</v>
      </c>
      <c r="D27" s="116">
        <f>IF(SER_hh_fech_in!D27=0,0,SER_hh_fech_in!D27/SER_summary!D$27)</f>
        <v>0.18194173859708715</v>
      </c>
      <c r="E27" s="116">
        <f>IF(SER_hh_fech_in!E27=0,0,SER_hh_fech_in!E27/SER_summary!E$27)</f>
        <v>0.16214014389782025</v>
      </c>
      <c r="F27" s="116">
        <f>IF(SER_hh_fech_in!F27=0,0,SER_hh_fech_in!F27/SER_summary!F$27)</f>
        <v>0.16541702087778706</v>
      </c>
      <c r="G27" s="116">
        <f>IF(SER_hh_fech_in!G27=0,0,SER_hh_fech_in!G27/SER_summary!G$27)</f>
        <v>0.12077673551641131</v>
      </c>
      <c r="H27" s="116">
        <f>IF(SER_hh_fech_in!H27=0,0,SER_hh_fech_in!H27/SER_summary!H$27)</f>
        <v>0.10465204296881528</v>
      </c>
      <c r="I27" s="116">
        <f>IF(SER_hh_fech_in!I27=0,0,SER_hh_fech_in!I27/SER_summary!I$27)</f>
        <v>0.1222947316278281</v>
      </c>
      <c r="J27" s="116">
        <f>IF(SER_hh_fech_in!J27=0,0,SER_hh_fech_in!J27/SER_summary!J$27)</f>
        <v>0.11159233005720105</v>
      </c>
      <c r="K27" s="116">
        <f>IF(SER_hh_fech_in!K27=0,0,SER_hh_fech_in!K27/SER_summary!K$27)</f>
        <v>0.23394372886155529</v>
      </c>
      <c r="L27" s="116">
        <f>IF(SER_hh_fech_in!L27=0,0,SER_hh_fech_in!L27/SER_summary!L$27)</f>
        <v>0.1767980767626855</v>
      </c>
      <c r="M27" s="116">
        <f>IF(SER_hh_fech_in!M27=0,0,SER_hh_fech_in!M27/SER_summary!M$27)</f>
        <v>0.1416452248192186</v>
      </c>
      <c r="N27" s="116">
        <f>IF(SER_hh_fech_in!N27=0,0,SER_hh_fech_in!N27/SER_summary!N$27)</f>
        <v>0.10828011735372613</v>
      </c>
      <c r="O27" s="116">
        <f>IF(SER_hh_fech_in!O27=0,0,SER_hh_fech_in!O27/SER_summary!O$27)</f>
        <v>0.13666213691827667</v>
      </c>
      <c r="P27" s="116">
        <f>IF(SER_hh_fech_in!P27=0,0,SER_hh_fech_in!P27/SER_summary!P$27)</f>
        <v>0.13802073602583884</v>
      </c>
      <c r="Q27" s="116">
        <f>IF(SER_hh_fech_in!Q27=0,0,SER_hh_fech_in!Q27/SER_summary!Q$27)</f>
        <v>2.8631189302054862E-2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5.4552646191969316</v>
      </c>
      <c r="D28" s="117">
        <f>IF(SER_hh_fech_in!D28=0,0,SER_hh_fech_in!D28/SER_summary!D$27)</f>
        <v>5.3029951457169178</v>
      </c>
      <c r="E28" s="117">
        <f>IF(SER_hh_fech_in!E28=0,0,SER_hh_fech_in!E28/SER_summary!E$27)</f>
        <v>5.2972377177128891</v>
      </c>
      <c r="F28" s="117">
        <f>IF(SER_hh_fech_in!F28=0,0,SER_hh_fech_in!F28/SER_summary!F$27)</f>
        <v>5.2124947787199885</v>
      </c>
      <c r="G28" s="117">
        <f>IF(SER_hh_fech_in!G28=0,0,SER_hh_fech_in!G28/SER_summary!G$27)</f>
        <v>5.1754708422232536</v>
      </c>
      <c r="H28" s="117">
        <f>IF(SER_hh_fech_in!H28=0,0,SER_hh_fech_in!H28/SER_summary!H$27)</f>
        <v>5.0623453406955141</v>
      </c>
      <c r="I28" s="117">
        <f>IF(SER_hh_fech_in!I28=0,0,SER_hh_fech_in!I28/SER_summary!I$27)</f>
        <v>4.8977935388764431</v>
      </c>
      <c r="J28" s="117">
        <f>IF(SER_hh_fech_in!J28=0,0,SER_hh_fech_in!J28/SER_summary!J$27)</f>
        <v>4.820028264439439</v>
      </c>
      <c r="K28" s="117">
        <f>IF(SER_hh_fech_in!K28=0,0,SER_hh_fech_in!K28/SER_summary!K$27)</f>
        <v>4.8350228314991011</v>
      </c>
      <c r="L28" s="117">
        <f>IF(SER_hh_fech_in!L28=0,0,SER_hh_fech_in!L28/SER_summary!L$27)</f>
        <v>4.7985844776009596</v>
      </c>
      <c r="M28" s="117">
        <f>IF(SER_hh_fech_in!M28=0,0,SER_hh_fech_in!M28/SER_summary!M$27)</f>
        <v>4.7152058288405643</v>
      </c>
      <c r="N28" s="117">
        <f>IF(SER_hh_fech_in!N28=0,0,SER_hh_fech_in!N28/SER_summary!N$27)</f>
        <v>4.7211795083711889</v>
      </c>
      <c r="O28" s="117">
        <f>IF(SER_hh_fech_in!O28=0,0,SER_hh_fech_in!O28/SER_summary!O$27)</f>
        <v>4.7091181021356112</v>
      </c>
      <c r="P28" s="117">
        <f>IF(SER_hh_fech_in!P28=0,0,SER_hh_fech_in!P28/SER_summary!P$27)</f>
        <v>4.6420270706974121</v>
      </c>
      <c r="Q28" s="117">
        <f>IF(SER_hh_fech_in!Q28=0,0,SER_hh_fech_in!Q28/SER_summary!Q$27)</f>
        <v>4.6968593968516608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22.233142411640436</v>
      </c>
      <c r="D29" s="101">
        <f>IF(SER_hh_fech_in!D29=0,0,SER_hh_fech_in!D29/SER_summary!D$27)</f>
        <v>21.741356087060591</v>
      </c>
      <c r="E29" s="101">
        <f>IF(SER_hh_fech_in!E29=0,0,SER_hh_fech_in!E29/SER_summary!E$27)</f>
        <v>23.612048286774201</v>
      </c>
      <c r="F29" s="101">
        <f>IF(SER_hh_fech_in!F29=0,0,SER_hh_fech_in!F29/SER_summary!F$27)</f>
        <v>20.378913198282671</v>
      </c>
      <c r="G29" s="101">
        <f>IF(SER_hh_fech_in!G29=0,0,SER_hh_fech_in!G29/SER_summary!G$27)</f>
        <v>21.523100930452479</v>
      </c>
      <c r="H29" s="101">
        <f>IF(SER_hh_fech_in!H29=0,0,SER_hh_fech_in!H29/SER_summary!H$27)</f>
        <v>20.292639580964902</v>
      </c>
      <c r="I29" s="101">
        <f>IF(SER_hh_fech_in!I29=0,0,SER_hh_fech_in!I29/SER_summary!I$27)</f>
        <v>18.400003771370198</v>
      </c>
      <c r="J29" s="101">
        <f>IF(SER_hh_fech_in!J29=0,0,SER_hh_fech_in!J29/SER_summary!J$27)</f>
        <v>20.577329446983487</v>
      </c>
      <c r="K29" s="101">
        <f>IF(SER_hh_fech_in!K29=0,0,SER_hh_fech_in!K29/SER_summary!K$27)</f>
        <v>21.042556137244926</v>
      </c>
      <c r="L29" s="101">
        <f>IF(SER_hh_fech_in!L29=0,0,SER_hh_fech_in!L29/SER_summary!L$27)</f>
        <v>19.527713712180102</v>
      </c>
      <c r="M29" s="101">
        <f>IF(SER_hh_fech_in!M29=0,0,SER_hh_fech_in!M29/SER_summary!M$27)</f>
        <v>17.443349870168991</v>
      </c>
      <c r="N29" s="101">
        <f>IF(SER_hh_fech_in!N29=0,0,SER_hh_fech_in!N29/SER_summary!N$27)</f>
        <v>22.299007742035617</v>
      </c>
      <c r="O29" s="101">
        <f>IF(SER_hh_fech_in!O29=0,0,SER_hh_fech_in!O29/SER_summary!O$27)</f>
        <v>21.932692566962913</v>
      </c>
      <c r="P29" s="101">
        <f>IF(SER_hh_fech_in!P29=0,0,SER_hh_fech_in!P29/SER_summary!P$27)</f>
        <v>17.436356112279377</v>
      </c>
      <c r="Q29" s="101">
        <f>IF(SER_hh_fech_in!Q29=0,0,SER_hh_fech_in!Q29/SER_summary!Q$27)</f>
        <v>22.624061692370244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26.417007700505824</v>
      </c>
      <c r="D30" s="100">
        <f>IF(SER_hh_fech_in!D30=0,0,SER_hh_fech_in!D30/SER_summary!D$27)</f>
        <v>26.417360733388787</v>
      </c>
      <c r="E30" s="100">
        <f>IF(SER_hh_fech_in!E30=0,0,SER_hh_fech_in!E30/SER_summary!E$27)</f>
        <v>25.673920882344952</v>
      </c>
      <c r="F30" s="100">
        <f>IF(SER_hh_fech_in!F30=0,0,SER_hh_fech_in!F30/SER_summary!F$27)</f>
        <v>25.89745882181521</v>
      </c>
      <c r="G30" s="100">
        <f>IF(SER_hh_fech_in!G30=0,0,SER_hh_fech_in!G30/SER_summary!G$27)</f>
        <v>25.33826575459133</v>
      </c>
      <c r="H30" s="100">
        <f>IF(SER_hh_fech_in!H30=0,0,SER_hh_fech_in!H30/SER_summary!H$27)</f>
        <v>25.158435375646334</v>
      </c>
      <c r="I30" s="100">
        <f>IF(SER_hh_fech_in!I30=0,0,SER_hh_fech_in!I30/SER_summary!I$27)</f>
        <v>0</v>
      </c>
      <c r="J30" s="100">
        <f>IF(SER_hh_fech_in!J30=0,0,SER_hh_fech_in!J30/SER_summary!J$27)</f>
        <v>0</v>
      </c>
      <c r="K30" s="100">
        <f>IF(SER_hh_fech_in!K30=0,0,SER_hh_fech_in!K30/SER_summary!K$27)</f>
        <v>25.253659174481129</v>
      </c>
      <c r="L30" s="100">
        <f>IF(SER_hh_fech_in!L30=0,0,SER_hh_fech_in!L30/SER_summary!L$27)</f>
        <v>25.106928277252361</v>
      </c>
      <c r="M30" s="100">
        <f>IF(SER_hh_fech_in!M30=0,0,SER_hh_fech_in!M30/SER_summary!M$27)</f>
        <v>0</v>
      </c>
      <c r="N30" s="100">
        <f>IF(SER_hh_fech_in!N30=0,0,SER_hh_fech_in!N30/SER_summary!N$27)</f>
        <v>25.095354109541219</v>
      </c>
      <c r="O30" s="100">
        <f>IF(SER_hh_fech_in!O30=0,0,SER_hh_fech_in!O30/SER_summary!O$27)</f>
        <v>0</v>
      </c>
      <c r="P30" s="100">
        <f>IF(SER_hh_fech_in!P30=0,0,SER_hh_fech_in!P30/SER_summary!P$27)</f>
        <v>0</v>
      </c>
      <c r="Q30" s="100">
        <f>IF(SER_hh_fech_in!Q30=0,0,SER_hh_fech_in!Q30/SER_summary!Q$27)</f>
        <v>24.083643860947547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24.126066113910269</v>
      </c>
      <c r="D31" s="100">
        <f>IF(SER_hh_fech_in!D31=0,0,SER_hh_fech_in!D31/SER_summary!D$27)</f>
        <v>24.024997356955694</v>
      </c>
      <c r="E31" s="100">
        <f>IF(SER_hh_fech_in!E31=0,0,SER_hh_fech_in!E31/SER_summary!E$27)</f>
        <v>23.602432675471089</v>
      </c>
      <c r="F31" s="100">
        <f>IF(SER_hh_fech_in!F31=0,0,SER_hh_fech_in!F31/SER_summary!F$27)</f>
        <v>23.676740718359731</v>
      </c>
      <c r="G31" s="100">
        <f>IF(SER_hh_fech_in!G31=0,0,SER_hh_fech_in!G31/SER_summary!G$27)</f>
        <v>23.274163565328358</v>
      </c>
      <c r="H31" s="100">
        <f>IF(SER_hh_fech_in!H31=0,0,SER_hh_fech_in!H31/SER_summary!H$27)</f>
        <v>22.905832301137067</v>
      </c>
      <c r="I31" s="100">
        <f>IF(SER_hh_fech_in!I31=0,0,SER_hh_fech_in!I31/SER_summary!I$27)</f>
        <v>22.759522755794166</v>
      </c>
      <c r="J31" s="100">
        <f>IF(SER_hh_fech_in!J31=0,0,SER_hh_fech_in!J31/SER_summary!J$27)</f>
        <v>22.666867777165255</v>
      </c>
      <c r="K31" s="100">
        <f>IF(SER_hh_fech_in!K31=0,0,SER_hh_fech_in!K31/SER_summary!K$27)</f>
        <v>22.617142887091454</v>
      </c>
      <c r="L31" s="100">
        <f>IF(SER_hh_fech_in!L31=0,0,SER_hh_fech_in!L31/SER_summary!L$27)</f>
        <v>22.545217991316164</v>
      </c>
      <c r="M31" s="100">
        <f>IF(SER_hh_fech_in!M31=0,0,SER_hh_fech_in!M31/SER_summary!M$27)</f>
        <v>22.596616008022323</v>
      </c>
      <c r="N31" s="100">
        <f>IF(SER_hh_fech_in!N31=0,0,SER_hh_fech_in!N31/SER_summary!N$27)</f>
        <v>22.673128852279472</v>
      </c>
      <c r="O31" s="100">
        <f>IF(SER_hh_fech_in!O31=0,0,SER_hh_fech_in!O31/SER_summary!O$27)</f>
        <v>22.210060296299705</v>
      </c>
      <c r="P31" s="100">
        <f>IF(SER_hh_fech_in!P31=0,0,SER_hh_fech_in!P31/SER_summary!P$27)</f>
        <v>22.377756179231731</v>
      </c>
      <c r="Q31" s="100">
        <f>IF(SER_hh_fech_in!Q31=0,0,SER_hh_fech_in!Q31/SER_summary!Q$27)</f>
        <v>22.119177853367628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18.397854314409688</v>
      </c>
      <c r="D33" s="18">
        <f>IF(SER_hh_fech_in!D33=0,0,SER_hh_fech_in!D33/SER_summary!D$27)</f>
        <v>18.254894268631752</v>
      </c>
      <c r="E33" s="18">
        <f>IF(SER_hh_fech_in!E33=0,0,SER_hh_fech_in!E33/SER_summary!E$27)</f>
        <v>0</v>
      </c>
      <c r="F33" s="18">
        <f>IF(SER_hh_fech_in!F33=0,0,SER_hh_fech_in!F33/SER_summary!F$27)</f>
        <v>17.769909945194179</v>
      </c>
      <c r="G33" s="18">
        <f>IF(SER_hh_fech_in!G33=0,0,SER_hh_fech_in!G33/SER_summary!G$27)</f>
        <v>17.364581465716764</v>
      </c>
      <c r="H33" s="18">
        <f>IF(SER_hh_fech_in!H33=0,0,SER_hh_fech_in!H33/SER_summary!H$27)</f>
        <v>17.093180504147565</v>
      </c>
      <c r="I33" s="18">
        <f>IF(SER_hh_fech_in!I33=0,0,SER_hh_fech_in!I33/SER_summary!I$27)</f>
        <v>17.063799264209528</v>
      </c>
      <c r="J33" s="18">
        <f>IF(SER_hh_fech_in!J33=0,0,SER_hh_fech_in!J33/SER_summary!J$27)</f>
        <v>16.913031575269613</v>
      </c>
      <c r="K33" s="18">
        <f>IF(SER_hh_fech_in!K33=0,0,SER_hh_fech_in!K33/SER_summary!K$27)</f>
        <v>16.843404756829649</v>
      </c>
      <c r="L33" s="18">
        <f>IF(SER_hh_fech_in!L33=0,0,SER_hh_fech_in!L33/SER_summary!L$27)</f>
        <v>16.767495689889447</v>
      </c>
      <c r="M33" s="18">
        <f>IF(SER_hh_fech_in!M33=0,0,SER_hh_fech_in!M33/SER_summary!M$27)</f>
        <v>16.887503899874307</v>
      </c>
      <c r="N33" s="18">
        <f>IF(SER_hh_fech_in!N33=0,0,SER_hh_fech_in!N33/SER_summary!N$27)</f>
        <v>16.928005704796259</v>
      </c>
      <c r="O33" s="18">
        <f>IF(SER_hh_fech_in!O33=0,0,SER_hh_fech_in!O33/SER_summary!O$27)</f>
        <v>16.789761439882117</v>
      </c>
      <c r="P33" s="18">
        <f>IF(SER_hh_fech_in!P33=0,0,SER_hh_fech_in!P33/SER_summary!P$27)</f>
        <v>16.831040977640452</v>
      </c>
      <c r="Q33" s="18">
        <f>IF(SER_hh_fech_in!Q33=0,0,SER_hh_fech_in!Q33/SER_summary!Q$27)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103.21141729735253</v>
      </c>
      <c r="D3" s="106">
        <f>IF(SER_hh_tesh_in!D3=0,0,SER_hh_tesh_in!D3/SER_summary!D$27)</f>
        <v>105.78880491673948</v>
      </c>
      <c r="E3" s="106">
        <f>IF(SER_hh_tesh_in!E3=0,0,SER_hh_tesh_in!E3/SER_summary!E$27)</f>
        <v>108.63065160081511</v>
      </c>
      <c r="F3" s="106">
        <f>IF(SER_hh_tesh_in!F3=0,0,SER_hh_tesh_in!F3/SER_summary!F$27)</f>
        <v>127.40791587621145</v>
      </c>
      <c r="G3" s="106">
        <f>IF(SER_hh_tesh_in!G3=0,0,SER_hh_tesh_in!G3/SER_summary!G$27)</f>
        <v>121.87635913510682</v>
      </c>
      <c r="H3" s="106">
        <f>IF(SER_hh_tesh_in!H3=0,0,SER_hh_tesh_in!H3/SER_summary!H$27)</f>
        <v>116.38431561253296</v>
      </c>
      <c r="I3" s="106">
        <f>IF(SER_hh_tesh_in!I3=0,0,SER_hh_tesh_in!I3/SER_summary!I$27)</f>
        <v>109.69697683723386</v>
      </c>
      <c r="J3" s="106">
        <f>IF(SER_hh_tesh_in!J3=0,0,SER_hh_tesh_in!J3/SER_summary!J$27)</f>
        <v>108.56212399406927</v>
      </c>
      <c r="K3" s="106">
        <f>IF(SER_hh_tesh_in!K3=0,0,SER_hh_tesh_in!K3/SER_summary!K$27)</f>
        <v>122.42234972511223</v>
      </c>
      <c r="L3" s="106">
        <f>IF(SER_hh_tesh_in!L3=0,0,SER_hh_tesh_in!L3/SER_summary!L$27)</f>
        <v>124.80931914632066</v>
      </c>
      <c r="M3" s="106">
        <f>IF(SER_hh_tesh_in!M3=0,0,SER_hh_tesh_in!M3/SER_summary!M$27)</f>
        <v>94.915724072479577</v>
      </c>
      <c r="N3" s="106">
        <f>IF(SER_hh_tesh_in!N3=0,0,SER_hh_tesh_in!N3/SER_summary!N$27)</f>
        <v>96.359980856643716</v>
      </c>
      <c r="O3" s="106">
        <f>IF(SER_hh_tesh_in!O3=0,0,SER_hh_tesh_in!O3/SER_summary!O$27)</f>
        <v>97.832674554102738</v>
      </c>
      <c r="P3" s="106">
        <f>IF(SER_hh_tesh_in!P3=0,0,SER_hh_tesh_in!P3/SER_summary!P$27)</f>
        <v>92.756425784231595</v>
      </c>
      <c r="Q3" s="106">
        <f>IF(SER_hh_tesh_in!Q3=0,0,SER_hh_tesh_in!Q3/SER_summary!Q$27)</f>
        <v>94.041318233540366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63.479055834393918</v>
      </c>
      <c r="D4" s="101">
        <f>IF(SER_hh_tesh_in!D4=0,0,SER_hh_tesh_in!D4/SER_summary!D$27)</f>
        <v>61.962214681707664</v>
      </c>
      <c r="E4" s="101">
        <f>IF(SER_hh_tesh_in!E4=0,0,SER_hh_tesh_in!E4/SER_summary!E$27)</f>
        <v>67.509718980808287</v>
      </c>
      <c r="F4" s="101">
        <f>IF(SER_hh_tesh_in!F4=0,0,SER_hh_tesh_in!F4/SER_summary!F$27)</f>
        <v>77.263049496982831</v>
      </c>
      <c r="G4" s="101">
        <f>IF(SER_hh_tesh_in!G4=0,0,SER_hh_tesh_in!G4/SER_summary!G$27)</f>
        <v>68.415011177257099</v>
      </c>
      <c r="H4" s="101">
        <f>IF(SER_hh_tesh_in!H4=0,0,SER_hh_tesh_in!H4/SER_summary!H$27)</f>
        <v>68.527158778802161</v>
      </c>
      <c r="I4" s="101">
        <f>IF(SER_hh_tesh_in!I4=0,0,SER_hh_tesh_in!I4/SER_summary!I$27)</f>
        <v>60.988962277828008</v>
      </c>
      <c r="J4" s="101">
        <f>IF(SER_hh_tesh_in!J4=0,0,SER_hh_tesh_in!J4/SER_summary!J$27)</f>
        <v>65.780648412495566</v>
      </c>
      <c r="K4" s="101">
        <f>IF(SER_hh_tesh_in!K4=0,0,SER_hh_tesh_in!K4/SER_summary!K$27)</f>
        <v>69.078135060632292</v>
      </c>
      <c r="L4" s="101">
        <f>IF(SER_hh_tesh_in!L4=0,0,SER_hh_tesh_in!L4/SER_summary!L$27)</f>
        <v>81.574759758173116</v>
      </c>
      <c r="M4" s="101">
        <f>IF(SER_hh_tesh_in!M4=0,0,SER_hh_tesh_in!M4/SER_summary!M$27)</f>
        <v>61.579839388758117</v>
      </c>
      <c r="N4" s="101">
        <f>IF(SER_hh_tesh_in!N4=0,0,SER_hh_tesh_in!N4/SER_summary!N$27)</f>
        <v>67.917135701694548</v>
      </c>
      <c r="O4" s="101">
        <f>IF(SER_hh_tesh_in!O4=0,0,SER_hh_tesh_in!O4/SER_summary!O$27)</f>
        <v>69.993271522038185</v>
      </c>
      <c r="P4" s="101">
        <f>IF(SER_hh_tesh_in!P4=0,0,SER_hh_tesh_in!P4/SER_summary!P$27)</f>
        <v>51.983780468610647</v>
      </c>
      <c r="Q4" s="101">
        <f>IF(SER_hh_tesh_in!Q4=0,0,SER_hh_tesh_in!Q4/SER_summary!Q$27)</f>
        <v>55.297860428877129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61.026934029537927</v>
      </c>
      <c r="D5" s="100">
        <f>IF(SER_hh_tesh_in!D5=0,0,SER_hh_tesh_in!D5/SER_summary!D$27)</f>
        <v>60.697888142826578</v>
      </c>
      <c r="E5" s="100">
        <f>IF(SER_hh_tesh_in!E5=0,0,SER_hh_tesh_in!E5/SER_summary!E$27)</f>
        <v>87.193371559622875</v>
      </c>
      <c r="F5" s="100">
        <f>IF(SER_hh_tesh_in!F5=0,0,SER_hh_tesh_in!F5/SER_summary!F$27)</f>
        <v>0</v>
      </c>
      <c r="G5" s="100">
        <f>IF(SER_hh_tesh_in!G5=0,0,SER_hh_tesh_in!G5/SER_summary!G$27)</f>
        <v>67.539707589519779</v>
      </c>
      <c r="H5" s="100">
        <f>IF(SER_hh_tesh_in!H5=0,0,SER_hh_tesh_in!H5/SER_summary!H$27)</f>
        <v>66.239519440409268</v>
      </c>
      <c r="I5" s="100">
        <f>IF(SER_hh_tesh_in!I5=0,0,SER_hh_tesh_in!I5/SER_summary!I$27)</f>
        <v>59.92342182031269</v>
      </c>
      <c r="J5" s="100">
        <f>IF(SER_hh_tesh_in!J5=0,0,SER_hh_tesh_in!J5/SER_summary!J$27)</f>
        <v>63.377114124239839</v>
      </c>
      <c r="K5" s="100">
        <f>IF(SER_hh_tesh_in!K5=0,0,SER_hh_tesh_in!K5/SER_summary!K$27)</f>
        <v>69.801923378878882</v>
      </c>
      <c r="L5" s="100">
        <f>IF(SER_hh_tesh_in!L5=0,0,SER_hh_tesh_in!L5/SER_summary!L$27)</f>
        <v>0</v>
      </c>
      <c r="M5" s="100">
        <f>IF(SER_hh_tesh_in!M5=0,0,SER_hh_tesh_in!M5/SER_summary!M$27)</f>
        <v>59.030410955846008</v>
      </c>
      <c r="N5" s="100">
        <f>IF(SER_hh_tesh_in!N5=0,0,SER_hh_tesh_in!N5/SER_summary!N$27)</f>
        <v>0</v>
      </c>
      <c r="O5" s="100">
        <f>IF(SER_hh_tesh_in!O5=0,0,SER_hh_tesh_in!O5/SER_summary!O$27)</f>
        <v>0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0</v>
      </c>
      <c r="D7" s="100">
        <f>IF(SER_hh_tesh_in!D7=0,0,SER_hh_tesh_in!D7/SER_summary!D$27)</f>
        <v>60.408856509568047</v>
      </c>
      <c r="E7" s="100">
        <f>IF(SER_hh_tesh_in!E7=0,0,SER_hh_tesh_in!E7/SER_summary!E$27)</f>
        <v>64.863735684523121</v>
      </c>
      <c r="F7" s="100">
        <f>IF(SER_hh_tesh_in!F7=0,0,SER_hh_tesh_in!F7/SER_summary!F$27)</f>
        <v>0</v>
      </c>
      <c r="G7" s="100">
        <f>IF(SER_hh_tesh_in!G7=0,0,SER_hh_tesh_in!G7/SER_summary!G$27)</f>
        <v>66.997301686695494</v>
      </c>
      <c r="H7" s="100">
        <f>IF(SER_hh_tesh_in!H7=0,0,SER_hh_tesh_in!H7/SER_summary!H$27)</f>
        <v>63.731171724605133</v>
      </c>
      <c r="I7" s="100">
        <f>IF(SER_hh_tesh_in!I7=0,0,SER_hh_tesh_in!I7/SER_summary!I$27)</f>
        <v>58.155030395172588</v>
      </c>
      <c r="J7" s="100">
        <f>IF(SER_hh_tesh_in!J7=0,0,SER_hh_tesh_in!J7/SER_summary!J$27)</f>
        <v>0</v>
      </c>
      <c r="K7" s="100">
        <f>IF(SER_hh_tesh_in!K7=0,0,SER_hh_tesh_in!K7/SER_summary!K$27)</f>
        <v>0</v>
      </c>
      <c r="L7" s="100">
        <f>IF(SER_hh_tesh_in!L7=0,0,SER_hh_tesh_in!L7/SER_summary!L$27)</f>
        <v>74.800997981770408</v>
      </c>
      <c r="M7" s="100">
        <f>IF(SER_hh_tesh_in!M7=0,0,SER_hh_tesh_in!M7/SER_summary!M$27)</f>
        <v>60.014587163658838</v>
      </c>
      <c r="N7" s="100">
        <f>IF(SER_hh_tesh_in!N7=0,0,SER_hh_tesh_in!N7/SER_summary!N$27)</f>
        <v>0</v>
      </c>
      <c r="O7" s="100">
        <f>IF(SER_hh_tesh_in!O7=0,0,SER_hh_tesh_in!O7/SER_summary!O$27)</f>
        <v>63.017501661806705</v>
      </c>
      <c r="P7" s="100">
        <f>IF(SER_hh_tesh_in!P7=0,0,SER_hh_tesh_in!P7/SER_summary!P$27)</f>
        <v>48.080922750345245</v>
      </c>
      <c r="Q7" s="100">
        <f>IF(SER_hh_tesh_in!Q7=0,0,SER_hh_tesh_in!Q7/SER_summary!Q$27)</f>
        <v>50.423291614708027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62.541738539216347</v>
      </c>
      <c r="D8" s="100">
        <f>IF(SER_hh_tesh_in!D8=0,0,SER_hh_tesh_in!D8/SER_summary!D$27)</f>
        <v>61.186272310477491</v>
      </c>
      <c r="E8" s="100">
        <f>IF(SER_hh_tesh_in!E8=0,0,SER_hh_tesh_in!E8/SER_summary!E$27)</f>
        <v>66.235347329064254</v>
      </c>
      <c r="F8" s="100">
        <f>IF(SER_hh_tesh_in!F8=0,0,SER_hh_tesh_in!F8/SER_summary!F$27)</f>
        <v>75.522186057872972</v>
      </c>
      <c r="G8" s="100">
        <f>IF(SER_hh_tesh_in!G8=0,0,SER_hh_tesh_in!G8/SER_summary!G$27)</f>
        <v>66.652069029004281</v>
      </c>
      <c r="H8" s="100">
        <f>IF(SER_hh_tesh_in!H8=0,0,SER_hh_tesh_in!H8/SER_summary!H$27)</f>
        <v>66.463380667233253</v>
      </c>
      <c r="I8" s="100">
        <f>IF(SER_hh_tesh_in!I8=0,0,SER_hh_tesh_in!I8/SER_summary!I$27)</f>
        <v>58.558253490181805</v>
      </c>
      <c r="J8" s="100">
        <f>IF(SER_hh_tesh_in!J8=0,0,SER_hh_tesh_in!J8/SER_summary!J$27)</f>
        <v>61.911366159593548</v>
      </c>
      <c r="K8" s="100">
        <f>IF(SER_hh_tesh_in!K8=0,0,SER_hh_tesh_in!K8/SER_summary!K$27)</f>
        <v>65.870583223136407</v>
      </c>
      <c r="L8" s="100">
        <f>IF(SER_hh_tesh_in!L8=0,0,SER_hh_tesh_in!L8/SER_summary!L$27)</f>
        <v>74.580290806511712</v>
      </c>
      <c r="M8" s="100">
        <f>IF(SER_hh_tesh_in!M8=0,0,SER_hh_tesh_in!M8/SER_summary!M$27)</f>
        <v>58.204258163296835</v>
      </c>
      <c r="N8" s="100">
        <f>IF(SER_hh_tesh_in!N8=0,0,SER_hh_tesh_in!N8/SER_summary!N$27)</f>
        <v>61.948200651129341</v>
      </c>
      <c r="O8" s="100">
        <f>IF(SER_hh_tesh_in!O8=0,0,SER_hh_tesh_in!O8/SER_summary!O$27)</f>
        <v>63.783584103504268</v>
      </c>
      <c r="P8" s="100">
        <f>IF(SER_hh_tesh_in!P8=0,0,SER_hh_tesh_in!P8/SER_summary!P$27)</f>
        <v>48.753818017639404</v>
      </c>
      <c r="Q8" s="100">
        <f>IF(SER_hh_tesh_in!Q8=0,0,SER_hh_tesh_in!Q8/SER_summary!Q$27)</f>
        <v>51.371864198583225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62.188627068044887</v>
      </c>
      <c r="D9" s="100">
        <f>IF(SER_hh_tesh_in!D9=0,0,SER_hh_tesh_in!D9/SER_summary!D$27)</f>
        <v>60.460434711834118</v>
      </c>
      <c r="E9" s="100">
        <f>IF(SER_hh_tesh_in!E9=0,0,SER_hh_tesh_in!E9/SER_summary!E$27)</f>
        <v>65.984937688904097</v>
      </c>
      <c r="F9" s="100">
        <f>IF(SER_hh_tesh_in!F9=0,0,SER_hh_tesh_in!F9/SER_summary!F$27)</f>
        <v>75.798098401384934</v>
      </c>
      <c r="G9" s="100">
        <f>IF(SER_hh_tesh_in!G9=0,0,SER_hh_tesh_in!G9/SER_summary!G$27)</f>
        <v>67.190567670204999</v>
      </c>
      <c r="H9" s="100">
        <f>IF(SER_hh_tesh_in!H9=0,0,SER_hh_tesh_in!H9/SER_summary!H$27)</f>
        <v>67.660579563484859</v>
      </c>
      <c r="I9" s="100">
        <f>IF(SER_hh_tesh_in!I9=0,0,SER_hh_tesh_in!I9/SER_summary!I$27)</f>
        <v>59.522809436519843</v>
      </c>
      <c r="J9" s="100">
        <f>IF(SER_hh_tesh_in!J9=0,0,SER_hh_tesh_in!J9/SER_summary!J$27)</f>
        <v>64.812596066064344</v>
      </c>
      <c r="K9" s="100">
        <f>IF(SER_hh_tesh_in!K9=0,0,SER_hh_tesh_in!K9/SER_summary!K$27)</f>
        <v>68.333895965052363</v>
      </c>
      <c r="L9" s="100">
        <f>IF(SER_hh_tesh_in!L9=0,0,SER_hh_tesh_in!L9/SER_summary!L$27)</f>
        <v>80.526489863008393</v>
      </c>
      <c r="M9" s="100">
        <f>IF(SER_hh_tesh_in!M9=0,0,SER_hh_tesh_in!M9/SER_summary!M$27)</f>
        <v>60.227179167207169</v>
      </c>
      <c r="N9" s="100">
        <f>IF(SER_hh_tesh_in!N9=0,0,SER_hh_tesh_in!N9/SER_summary!N$27)</f>
        <v>66.129054165243218</v>
      </c>
      <c r="O9" s="100">
        <f>IF(SER_hh_tesh_in!O9=0,0,SER_hh_tesh_in!O9/SER_summary!O$27)</f>
        <v>68.441391445330197</v>
      </c>
      <c r="P9" s="100">
        <f>IF(SER_hh_tesh_in!P9=0,0,SER_hh_tesh_in!P9/SER_summary!P$27)</f>
        <v>52.059913775041352</v>
      </c>
      <c r="Q9" s="100">
        <f>IF(SER_hh_tesh_in!Q9=0,0,SER_hh_tesh_in!Q9/SER_summary!Q$27)</f>
        <v>55.51864701014938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66.327461849434343</v>
      </c>
      <c r="D10" s="100">
        <f>IF(SER_hh_tesh_in!D10=0,0,SER_hh_tesh_in!D10/SER_summary!D$27)</f>
        <v>64.425060017019348</v>
      </c>
      <c r="E10" s="100">
        <f>IF(SER_hh_tesh_in!E10=0,0,SER_hh_tesh_in!E10/SER_summary!E$27)</f>
        <v>63.90079350078738</v>
      </c>
      <c r="F10" s="100">
        <f>IF(SER_hh_tesh_in!F10=0,0,SER_hh_tesh_in!F10/SER_summary!F$27)</f>
        <v>71.873278477927357</v>
      </c>
      <c r="G10" s="100">
        <f>IF(SER_hh_tesh_in!G10=0,0,SER_hh_tesh_in!G10/SER_summary!G$27)</f>
        <v>67.632554124107713</v>
      </c>
      <c r="H10" s="100">
        <f>IF(SER_hh_tesh_in!H10=0,0,SER_hh_tesh_in!H10/SER_summary!H$27)</f>
        <v>68.283011617670567</v>
      </c>
      <c r="I10" s="100">
        <f>IF(SER_hh_tesh_in!I10=0,0,SER_hh_tesh_in!I10/SER_summary!I$27)</f>
        <v>60.833860138741542</v>
      </c>
      <c r="J10" s="100">
        <f>IF(SER_hh_tesh_in!J10=0,0,SER_hh_tesh_in!J10/SER_summary!J$27)</f>
        <v>64.726265406562376</v>
      </c>
      <c r="K10" s="100">
        <f>IF(SER_hh_tesh_in!K10=0,0,SER_hh_tesh_in!K10/SER_summary!K$27)</f>
        <v>0</v>
      </c>
      <c r="L10" s="100">
        <f>IF(SER_hh_tesh_in!L10=0,0,SER_hh_tesh_in!L10/SER_summary!L$27)</f>
        <v>74.940603103243348</v>
      </c>
      <c r="M10" s="100">
        <f>IF(SER_hh_tesh_in!M10=0,0,SER_hh_tesh_in!M10/SER_summary!M$27)</f>
        <v>64.057625255452209</v>
      </c>
      <c r="N10" s="100">
        <f>IF(SER_hh_tesh_in!N10=0,0,SER_hh_tesh_in!N10/SER_summary!N$27)</f>
        <v>64.298892073374347</v>
      </c>
      <c r="O10" s="100">
        <f>IF(SER_hh_tesh_in!O10=0,0,SER_hh_tesh_in!O10/SER_summary!O$27)</f>
        <v>0</v>
      </c>
      <c r="P10" s="100">
        <f>IF(SER_hh_tesh_in!P10=0,0,SER_hh_tesh_in!P10/SER_summary!P$27)</f>
        <v>53.827452243862837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59.306109347632514</v>
      </c>
      <c r="D12" s="100">
        <f>IF(SER_hh_tesh_in!D12=0,0,SER_hh_tesh_in!D12/SER_summary!D$27)</f>
        <v>61.610967367923287</v>
      </c>
      <c r="E12" s="100">
        <f>IF(SER_hh_tesh_in!E12=0,0,SER_hh_tesh_in!E12/SER_summary!E$27)</f>
        <v>0</v>
      </c>
      <c r="F12" s="100">
        <f>IF(SER_hh_tesh_in!F12=0,0,SER_hh_tesh_in!F12/SER_summary!F$27)</f>
        <v>0</v>
      </c>
      <c r="G12" s="100">
        <f>IF(SER_hh_tesh_in!G12=0,0,SER_hh_tesh_in!G12/SER_summary!G$27)</f>
        <v>0</v>
      </c>
      <c r="H12" s="100">
        <f>IF(SER_hh_tesh_in!H12=0,0,SER_hh_tesh_in!H12/SER_summary!H$27)</f>
        <v>67.252286872411275</v>
      </c>
      <c r="I12" s="100">
        <f>IF(SER_hh_tesh_in!I12=0,0,SER_hh_tesh_in!I12/SER_summary!I$27)</f>
        <v>62.005482326602333</v>
      </c>
      <c r="J12" s="100">
        <f>IF(SER_hh_tesh_in!J12=0,0,SER_hh_tesh_in!J12/SER_summary!J$27)</f>
        <v>57.649078078829113</v>
      </c>
      <c r="K12" s="100">
        <f>IF(SER_hh_tesh_in!K12=0,0,SER_hh_tesh_in!K12/SER_summary!K$27)</f>
        <v>66.830531626496395</v>
      </c>
      <c r="L12" s="100">
        <f>IF(SER_hh_tesh_in!L12=0,0,SER_hh_tesh_in!L12/SER_summary!L$27)</f>
        <v>0</v>
      </c>
      <c r="M12" s="100">
        <f>IF(SER_hh_tesh_in!M12=0,0,SER_hh_tesh_in!M12/SER_summary!M$27)</f>
        <v>60.487522848319209</v>
      </c>
      <c r="N12" s="100">
        <f>IF(SER_hh_tesh_in!N12=0,0,SER_hh_tesh_in!N12/SER_summary!N$27)</f>
        <v>0</v>
      </c>
      <c r="O12" s="100">
        <f>IF(SER_hh_tesh_in!O12=0,0,SER_hh_tesh_in!O12/SER_summary!O$27)</f>
        <v>0</v>
      </c>
      <c r="P12" s="100">
        <f>IF(SER_hh_tesh_in!P12=0,0,SER_hh_tesh_in!P12/SER_summary!P$27)</f>
        <v>49.337007504179638</v>
      </c>
      <c r="Q12" s="100">
        <f>IF(SER_hh_tesh_in!Q12=0,0,SER_hh_tesh_in!Q12/SER_summary!Q$27)</f>
        <v>51.901949577220172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64.383475015078176</v>
      </c>
      <c r="D13" s="100">
        <f>IF(SER_hh_tesh_in!D13=0,0,SER_hh_tesh_in!D13/SER_summary!D$27)</f>
        <v>63.272365233735854</v>
      </c>
      <c r="E13" s="100">
        <f>IF(SER_hh_tesh_in!E13=0,0,SER_hh_tesh_in!E13/SER_summary!E$27)</f>
        <v>68.774810290545147</v>
      </c>
      <c r="F13" s="100">
        <f>IF(SER_hh_tesh_in!F13=0,0,SER_hh_tesh_in!F13/SER_summary!F$27)</f>
        <v>78.282326776449423</v>
      </c>
      <c r="G13" s="100">
        <f>IF(SER_hh_tesh_in!G13=0,0,SER_hh_tesh_in!G13/SER_summary!G$27)</f>
        <v>68.935618042589425</v>
      </c>
      <c r="H13" s="100">
        <f>IF(SER_hh_tesh_in!H13=0,0,SER_hh_tesh_in!H13/SER_summary!H$27)</f>
        <v>68.494114591399423</v>
      </c>
      <c r="I13" s="100">
        <f>IF(SER_hh_tesh_in!I13=0,0,SER_hh_tesh_in!I13/SER_summary!I$27)</f>
        <v>60.070370797873295</v>
      </c>
      <c r="J13" s="100">
        <f>IF(SER_hh_tesh_in!J13=0,0,SER_hh_tesh_in!J13/SER_summary!J$27)</f>
        <v>63.262368127133712</v>
      </c>
      <c r="K13" s="100">
        <f>IF(SER_hh_tesh_in!K13=0,0,SER_hh_tesh_in!K13/SER_summary!K$27)</f>
        <v>67.001123339311818</v>
      </c>
      <c r="L13" s="100">
        <f>IF(SER_hh_tesh_in!L13=0,0,SER_hh_tesh_in!L13/SER_summary!L$27)</f>
        <v>79.557085323059823</v>
      </c>
      <c r="M13" s="100">
        <f>IF(SER_hh_tesh_in!M13=0,0,SER_hh_tesh_in!M13/SER_summary!M$27)</f>
        <v>63.17693619332848</v>
      </c>
      <c r="N13" s="100">
        <f>IF(SER_hh_tesh_in!N13=0,0,SER_hh_tesh_in!N13/SER_summary!N$27)</f>
        <v>73.701079176739768</v>
      </c>
      <c r="O13" s="100">
        <f>IF(SER_hh_tesh_in!O13=0,0,SER_hh_tesh_in!O13/SER_summary!O$27)</f>
        <v>76.406209046377697</v>
      </c>
      <c r="P13" s="100">
        <f>IF(SER_hh_tesh_in!P13=0,0,SER_hh_tesh_in!P13/SER_summary!P$27)</f>
        <v>0</v>
      </c>
      <c r="Q13" s="100">
        <f>IF(SER_hh_tesh_in!Q13=0,0,SER_hh_tesh_in!Q13/SER_summary!Q$27)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63.470598927000736</v>
      </c>
      <c r="D14" s="22">
        <f>IF(SER_hh_tesh_in!D14=0,0,SER_hh_tesh_in!D14/SER_summary!D$27)</f>
        <v>62.064415770616293</v>
      </c>
      <c r="E14" s="22">
        <f>IF(SER_hh_tesh_in!E14=0,0,SER_hh_tesh_in!E14/SER_summary!E$27)</f>
        <v>67.644474805513539</v>
      </c>
      <c r="F14" s="22">
        <f>IF(SER_hh_tesh_in!F14=0,0,SER_hh_tesh_in!F14/SER_summary!F$27)</f>
        <v>77.007580096493925</v>
      </c>
      <c r="G14" s="22">
        <f>IF(SER_hh_tesh_in!G14=0,0,SER_hh_tesh_in!G14/SER_summary!G$27)</f>
        <v>67.991797072895466</v>
      </c>
      <c r="H14" s="22">
        <f>IF(SER_hh_tesh_in!H14=0,0,SER_hh_tesh_in!H14/SER_summary!H$27)</f>
        <v>67.586571761208262</v>
      </c>
      <c r="I14" s="22">
        <f>IF(SER_hh_tesh_in!I14=0,0,SER_hh_tesh_in!I14/SER_summary!I$27)</f>
        <v>0</v>
      </c>
      <c r="J14" s="22">
        <f>IF(SER_hh_tesh_in!J14=0,0,SER_hh_tesh_in!J14/SER_summary!J$27)</f>
        <v>0</v>
      </c>
      <c r="K14" s="22">
        <f>IF(SER_hh_tesh_in!K14=0,0,SER_hh_tesh_in!K14/SER_summary!K$27)</f>
        <v>67.726577026179598</v>
      </c>
      <c r="L14" s="22">
        <f>IF(SER_hh_tesh_in!L14=0,0,SER_hh_tesh_in!L14/SER_summary!L$27)</f>
        <v>0</v>
      </c>
      <c r="M14" s="22">
        <f>IF(SER_hh_tesh_in!M14=0,0,SER_hh_tesh_in!M14/SER_summary!M$27)</f>
        <v>0</v>
      </c>
      <c r="N14" s="22">
        <f>IF(SER_hh_tesh_in!N14=0,0,SER_hh_tesh_in!N14/SER_summary!N$27)</f>
        <v>0</v>
      </c>
      <c r="O14" s="22">
        <f>IF(SER_hh_tesh_in!O14=0,0,SER_hh_tesh_in!O14/SER_summary!O$27)</f>
        <v>61.997376478874855</v>
      </c>
      <c r="P14" s="22">
        <f>IF(SER_hh_tesh_in!P14=0,0,SER_hh_tesh_in!P14/SER_summary!P$27)</f>
        <v>0</v>
      </c>
      <c r="Q14" s="22">
        <f>IF(SER_hh_tesh_in!Q14=0,0,SER_hh_tesh_in!Q14/SER_summary!Q$27)</f>
        <v>51.542603606284374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1.1558815939323561</v>
      </c>
      <c r="D15" s="104">
        <f>IF(SER_hh_tesh_in!D15=0,0,SER_hh_tesh_in!D15/SER_summary!D$27)</f>
        <v>0.53159482786250667</v>
      </c>
      <c r="E15" s="104">
        <f>IF(SER_hh_tesh_in!E15=0,0,SER_hh_tesh_in!E15/SER_summary!E$27)</f>
        <v>1.3101407260186804</v>
      </c>
      <c r="F15" s="104">
        <f>IF(SER_hh_tesh_in!F15=0,0,SER_hh_tesh_in!F15/SER_summary!F$27)</f>
        <v>1.5015780748215739</v>
      </c>
      <c r="G15" s="104">
        <f>IF(SER_hh_tesh_in!G15=0,0,SER_hh_tesh_in!G15/SER_summary!G$27)</f>
        <v>1.3189709670399092</v>
      </c>
      <c r="H15" s="104">
        <f>IF(SER_hh_tesh_in!H15=0,0,SER_hh_tesh_in!H15/SER_summary!H$27)</f>
        <v>1.0975290738581391</v>
      </c>
      <c r="I15" s="104">
        <f>IF(SER_hh_tesh_in!I15=0,0,SER_hh_tesh_in!I15/SER_summary!I$27)</f>
        <v>0.87250486275649108</v>
      </c>
      <c r="J15" s="104">
        <f>IF(SER_hh_tesh_in!J15=0,0,SER_hh_tesh_in!J15/SER_summary!J$27)</f>
        <v>1.2426662252457688</v>
      </c>
      <c r="K15" s="104">
        <f>IF(SER_hh_tesh_in!K15=0,0,SER_hh_tesh_in!K15/SER_summary!K$27)</f>
        <v>1.2242279859532339</v>
      </c>
      <c r="L15" s="104">
        <f>IF(SER_hh_tesh_in!L15=0,0,SER_hh_tesh_in!L15/SER_summary!L$27)</f>
        <v>1.6006477925721581</v>
      </c>
      <c r="M15" s="104">
        <f>IF(SER_hh_tesh_in!M15=0,0,SER_hh_tesh_in!M15/SER_summary!M$27)</f>
        <v>1.157954440066693</v>
      </c>
      <c r="N15" s="104">
        <f>IF(SER_hh_tesh_in!N15=0,0,SER_hh_tesh_in!N15/SER_summary!N$27)</f>
        <v>1.3213446365557697</v>
      </c>
      <c r="O15" s="104">
        <f>IF(SER_hh_tesh_in!O15=0,0,SER_hh_tesh_in!O15/SER_summary!O$27)</f>
        <v>1.3570352952531621</v>
      </c>
      <c r="P15" s="104">
        <f>IF(SER_hh_tesh_in!P15=0,0,SER_hh_tesh_in!P15/SER_summary!P$27)</f>
        <v>0.83108602271107435</v>
      </c>
      <c r="Q15" s="104">
        <f>IF(SER_hh_tesh_in!Q15=0,0,SER_hh_tesh_in!Q15/SER_summary!Q$27)</f>
        <v>1.0847686866505835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27.478272105305095</v>
      </c>
      <c r="D16" s="101">
        <f>IF(SER_hh_tesh_in!D16=0,0,SER_hh_tesh_in!D16/SER_summary!D$27)</f>
        <v>27.370350535891987</v>
      </c>
      <c r="E16" s="101">
        <f>IF(SER_hh_tesh_in!E16=0,0,SER_hh_tesh_in!E16/SER_summary!E$27)</f>
        <v>27.38920352460989</v>
      </c>
      <c r="F16" s="101">
        <f>IF(SER_hh_tesh_in!F16=0,0,SER_hh_tesh_in!F16/SER_summary!F$27)</f>
        <v>27.585593730407421</v>
      </c>
      <c r="G16" s="101">
        <f>IF(SER_hh_tesh_in!G16=0,0,SER_hh_tesh_in!G16/SER_summary!G$27)</f>
        <v>28.030842286270616</v>
      </c>
      <c r="H16" s="101">
        <f>IF(SER_hh_tesh_in!H16=0,0,SER_hh_tesh_in!H16/SER_summary!H$27)</f>
        <v>27.742105575204686</v>
      </c>
      <c r="I16" s="101">
        <f>IF(SER_hh_tesh_in!I16=0,0,SER_hh_tesh_in!I16/SER_summary!I$27)</f>
        <v>28.415748800996123</v>
      </c>
      <c r="J16" s="101">
        <f>IF(SER_hh_tesh_in!J16=0,0,SER_hh_tesh_in!J16/SER_summary!J$27)</f>
        <v>28.209282313647606</v>
      </c>
      <c r="K16" s="101">
        <f>IF(SER_hh_tesh_in!K16=0,0,SER_hh_tesh_in!K16/SER_summary!K$27)</f>
        <v>28.652054218440949</v>
      </c>
      <c r="L16" s="101">
        <f>IF(SER_hh_tesh_in!L16=0,0,SER_hh_tesh_in!L16/SER_summary!L$27)</f>
        <v>28.302441954362408</v>
      </c>
      <c r="M16" s="101">
        <f>IF(SER_hh_tesh_in!M16=0,0,SER_hh_tesh_in!M16/SER_summary!M$27)</f>
        <v>28.457217409993905</v>
      </c>
      <c r="N16" s="101">
        <f>IF(SER_hh_tesh_in!N16=0,0,SER_hh_tesh_in!N16/SER_summary!N$27)</f>
        <v>26.547661497443784</v>
      </c>
      <c r="O16" s="101">
        <f>IF(SER_hh_tesh_in!O16=0,0,SER_hh_tesh_in!O16/SER_summary!O$27)</f>
        <v>24.329988147311933</v>
      </c>
      <c r="P16" s="101">
        <f>IF(SER_hh_tesh_in!P16=0,0,SER_hh_tesh_in!P16/SER_summary!P$27)</f>
        <v>28.824319548953454</v>
      </c>
      <c r="Q16" s="101">
        <f>IF(SER_hh_tesh_in!Q16=0,0,SER_hh_tesh_in!Q16/SER_summary!Q$27)</f>
        <v>29.324412961630784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3.8344445638684954</v>
      </c>
      <c r="D17" s="103">
        <f>IF(SER_hh_tesh_in!D17=0,0,SER_hh_tesh_in!D17/SER_summary!D$27)</f>
        <v>4.4853369994640646</v>
      </c>
      <c r="E17" s="103">
        <f>IF(SER_hh_tesh_in!E17=0,0,SER_hh_tesh_in!E17/SER_summary!E$27)</f>
        <v>5.0836132563078769</v>
      </c>
      <c r="F17" s="103">
        <f>IF(SER_hh_tesh_in!F17=0,0,SER_hh_tesh_in!F17/SER_summary!F$27)</f>
        <v>5.8626257431483877</v>
      </c>
      <c r="G17" s="103">
        <f>IF(SER_hh_tesh_in!G17=0,0,SER_hh_tesh_in!G17/SER_summary!G$27)</f>
        <v>6.8305346327229781</v>
      </c>
      <c r="H17" s="103">
        <f>IF(SER_hh_tesh_in!H17=0,0,SER_hh_tesh_in!H17/SER_summary!H$27)</f>
        <v>7.8770273034862424</v>
      </c>
      <c r="I17" s="103">
        <f>IF(SER_hh_tesh_in!I17=0,0,SER_hh_tesh_in!I17/SER_summary!I$27)</f>
        <v>9.1457237842706363</v>
      </c>
      <c r="J17" s="103">
        <f>IF(SER_hh_tesh_in!J17=0,0,SER_hh_tesh_in!J17/SER_summary!J$27)</f>
        <v>10.033636209329959</v>
      </c>
      <c r="K17" s="103">
        <f>IF(SER_hh_tesh_in!K17=0,0,SER_hh_tesh_in!K17/SER_summary!K$27)</f>
        <v>11.170589178057934</v>
      </c>
      <c r="L17" s="103">
        <f>IF(SER_hh_tesh_in!L17=0,0,SER_hh_tesh_in!L17/SER_summary!L$27)</f>
        <v>11.882077360912032</v>
      </c>
      <c r="M17" s="103">
        <f>IF(SER_hh_tesh_in!M17=0,0,SER_hh_tesh_in!M17/SER_summary!M$27)</f>
        <v>12.397208013211536</v>
      </c>
      <c r="N17" s="103">
        <f>IF(SER_hh_tesh_in!N17=0,0,SER_hh_tesh_in!N17/SER_summary!N$27)</f>
        <v>13.160473177499183</v>
      </c>
      <c r="O17" s="103">
        <f>IF(SER_hh_tesh_in!O17=0,0,SER_hh_tesh_in!O17/SER_summary!O$27)</f>
        <v>14.364544460205638</v>
      </c>
      <c r="P17" s="103">
        <f>IF(SER_hh_tesh_in!P17=0,0,SER_hh_tesh_in!P17/SER_summary!P$27)</f>
        <v>16.312918439155016</v>
      </c>
      <c r="Q17" s="103">
        <f>IF(SER_hh_tesh_in!Q17=0,0,SER_hh_tesh_in!Q17/SER_summary!Q$27)</f>
        <v>18.23895701928852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27.501604260907545</v>
      </c>
      <c r="D18" s="103">
        <f>IF(SER_hh_tesh_in!D18=0,0,SER_hh_tesh_in!D18/SER_summary!D$27)</f>
        <v>27.604170421330444</v>
      </c>
      <c r="E18" s="103">
        <f>IF(SER_hh_tesh_in!E18=0,0,SER_hh_tesh_in!E18/SER_summary!E$27)</f>
        <v>27.729032339117129</v>
      </c>
      <c r="F18" s="103">
        <f>IF(SER_hh_tesh_in!F18=0,0,SER_hh_tesh_in!F18/SER_summary!F$27)</f>
        <v>27.916572204118125</v>
      </c>
      <c r="G18" s="103">
        <f>IF(SER_hh_tesh_in!G18=0,0,SER_hh_tesh_in!G18/SER_summary!G$27)</f>
        <v>28.157260377840196</v>
      </c>
      <c r="H18" s="103">
        <f>IF(SER_hh_tesh_in!H18=0,0,SER_hh_tesh_in!H18/SER_summary!H$27)</f>
        <v>28.325911381570609</v>
      </c>
      <c r="I18" s="103">
        <f>IF(SER_hh_tesh_in!I18=0,0,SER_hh_tesh_in!I18/SER_summary!I$27)</f>
        <v>28.592915181128092</v>
      </c>
      <c r="J18" s="103">
        <f>IF(SER_hh_tesh_in!J18=0,0,SER_hh_tesh_in!J18/SER_summary!J$27)</f>
        <v>28.681332093039988</v>
      </c>
      <c r="K18" s="103">
        <f>IF(SER_hh_tesh_in!K18=0,0,SER_hh_tesh_in!K18/SER_summary!K$27)</f>
        <v>28.788391997463712</v>
      </c>
      <c r="L18" s="103">
        <f>IF(SER_hh_tesh_in!L18=0,0,SER_hh_tesh_in!L18/SER_summary!L$27)</f>
        <v>28.727990199869144</v>
      </c>
      <c r="M18" s="103">
        <f>IF(SER_hh_tesh_in!M18=0,0,SER_hh_tesh_in!M18/SER_summary!M$27)</f>
        <v>28.985227394386229</v>
      </c>
      <c r="N18" s="103">
        <f>IF(SER_hh_tesh_in!N18=0,0,SER_hh_tesh_in!N18/SER_summary!N$27)</f>
        <v>29.420358796720329</v>
      </c>
      <c r="O18" s="103">
        <f>IF(SER_hh_tesh_in!O18=0,0,SER_hh_tesh_in!O18/SER_summary!O$27)</f>
        <v>30.048940849258233</v>
      </c>
      <c r="P18" s="103">
        <f>IF(SER_hh_tesh_in!P18=0,0,SER_hh_tesh_in!P18/SER_summary!P$27)</f>
        <v>31.028387370160537</v>
      </c>
      <c r="Q18" s="103">
        <f>IF(SER_hh_tesh_in!Q18=0,0,SER_hh_tesh_in!Q18/SER_summary!Q$27)</f>
        <v>32.427836608644377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13.637893547202017</v>
      </c>
      <c r="D19" s="101">
        <f>IF(SER_hh_tesh_in!D19=0,0,SER_hh_tesh_in!D19/SER_summary!D$27)</f>
        <v>13.46442204693783</v>
      </c>
      <c r="E19" s="101">
        <f>IF(SER_hh_tesh_in!E19=0,0,SER_hh_tesh_in!E19/SER_summary!E$27)</f>
        <v>13.573208932555303</v>
      </c>
      <c r="F19" s="101">
        <f>IF(SER_hh_tesh_in!F19=0,0,SER_hh_tesh_in!F19/SER_summary!F$27)</f>
        <v>13.433426559906001</v>
      </c>
      <c r="G19" s="101">
        <f>IF(SER_hh_tesh_in!G19=0,0,SER_hh_tesh_in!G19/SER_summary!G$27)</f>
        <v>13.470914937120645</v>
      </c>
      <c r="H19" s="101">
        <f>IF(SER_hh_tesh_in!H19=0,0,SER_hh_tesh_in!H19/SER_summary!H$27)</f>
        <v>13.203843959449866</v>
      </c>
      <c r="I19" s="101">
        <f>IF(SER_hh_tesh_in!I19=0,0,SER_hh_tesh_in!I19/SER_summary!I$27)</f>
        <v>12.840831858225481</v>
      </c>
      <c r="J19" s="101">
        <f>IF(SER_hh_tesh_in!J19=0,0,SER_hh_tesh_in!J19/SER_summary!J$27)</f>
        <v>12.685621156564295</v>
      </c>
      <c r="K19" s="101">
        <f>IF(SER_hh_tesh_in!K19=0,0,SER_hh_tesh_in!K19/SER_summary!K$27)</f>
        <v>12.743898204201184</v>
      </c>
      <c r="L19" s="101">
        <f>IF(SER_hh_tesh_in!L19=0,0,SER_hh_tesh_in!L19/SER_summary!L$27)</f>
        <v>12.691622141436886</v>
      </c>
      <c r="M19" s="101">
        <f>IF(SER_hh_tesh_in!M19=0,0,SER_hh_tesh_in!M19/SER_summary!M$27)</f>
        <v>12.568224650291578</v>
      </c>
      <c r="N19" s="101">
        <f>IF(SER_hh_tesh_in!N19=0,0,SER_hh_tesh_in!N19/SER_summary!N$27)</f>
        <v>12.685012696250986</v>
      </c>
      <c r="O19" s="101">
        <f>IF(SER_hh_tesh_in!O19=0,0,SER_hh_tesh_in!O19/SER_summary!O$27)</f>
        <v>12.772421634446413</v>
      </c>
      <c r="P19" s="101">
        <f>IF(SER_hh_tesh_in!P19=0,0,SER_hh_tesh_in!P19/SER_summary!P$27)</f>
        <v>12.584546772556125</v>
      </c>
      <c r="Q19" s="101">
        <f>IF(SER_hh_tesh_in!Q19=0,0,SER_hh_tesh_in!Q19/SER_summary!Q$27)</f>
        <v>12.75223832255657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13.060292440041668</v>
      </c>
      <c r="D22" s="100">
        <f>IF(SER_hh_tesh_in!D22=0,0,SER_hh_tesh_in!D22/SER_summary!D$27)</f>
        <v>13.159443888721059</v>
      </c>
      <c r="E22" s="100">
        <f>IF(SER_hh_tesh_in!E22=0,0,SER_hh_tesh_in!E22/SER_summary!E$27)</f>
        <v>0</v>
      </c>
      <c r="F22" s="100">
        <f>IF(SER_hh_tesh_in!F22=0,0,SER_hh_tesh_in!F22/SER_summary!F$27)</f>
        <v>13.191973315295462</v>
      </c>
      <c r="G22" s="100">
        <f>IF(SER_hh_tesh_in!G22=0,0,SER_hh_tesh_in!G22/SER_summary!G$27)</f>
        <v>0</v>
      </c>
      <c r="H22" s="100">
        <f>IF(SER_hh_tesh_in!H22=0,0,SER_hh_tesh_in!H22/SER_summary!H$27)</f>
        <v>13.015532727413857</v>
      </c>
      <c r="I22" s="100">
        <f>IF(SER_hh_tesh_in!I22=0,0,SER_hh_tesh_in!I22/SER_summary!I$27)</f>
        <v>12.72391399116794</v>
      </c>
      <c r="J22" s="100">
        <f>IF(SER_hh_tesh_in!J22=0,0,SER_hh_tesh_in!J22/SER_summary!J$27)</f>
        <v>12.61271075549319</v>
      </c>
      <c r="K22" s="100">
        <f>IF(SER_hh_tesh_in!K22=0,0,SER_hh_tesh_in!K22/SER_summary!K$27)</f>
        <v>12.698256301668453</v>
      </c>
      <c r="L22" s="100">
        <f>IF(SER_hh_tesh_in!L22=0,0,SER_hh_tesh_in!L22/SER_summary!L$27)</f>
        <v>12.719321926367298</v>
      </c>
      <c r="M22" s="100">
        <f>IF(SER_hh_tesh_in!M22=0,0,SER_hh_tesh_in!M22/SER_summary!M$27)</f>
        <v>12.640906069505712</v>
      </c>
      <c r="N22" s="100">
        <f>IF(SER_hh_tesh_in!N22=0,0,SER_hh_tesh_in!N22/SER_summary!N$27)</f>
        <v>12.790614621100412</v>
      </c>
      <c r="O22" s="100">
        <f>IF(SER_hh_tesh_in!O22=0,0,SER_hh_tesh_in!O22/SER_summary!O$27)</f>
        <v>12.821183968902703</v>
      </c>
      <c r="P22" s="100">
        <f>IF(SER_hh_tesh_in!P22=0,0,SER_hh_tesh_in!P22/SER_summary!P$27)</f>
        <v>12.65384256583077</v>
      </c>
      <c r="Q22" s="100">
        <f>IF(SER_hh_tesh_in!Q22=0,0,SER_hh_tesh_in!Q22/SER_summary!Q$27)</f>
        <v>12.887654396516993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13.52456950643429</v>
      </c>
      <c r="D23" s="100">
        <f>IF(SER_hh_tesh_in!D23=0,0,SER_hh_tesh_in!D23/SER_summary!D$27)</f>
        <v>13.291227532978503</v>
      </c>
      <c r="E23" s="100">
        <f>IF(SER_hh_tesh_in!E23=0,0,SER_hh_tesh_in!E23/SER_summary!E$27)</f>
        <v>13.441312179046605</v>
      </c>
      <c r="F23" s="100">
        <f>IF(SER_hh_tesh_in!F23=0,0,SER_hh_tesh_in!F23/SER_summary!F$27)</f>
        <v>13.2967044445705</v>
      </c>
      <c r="G23" s="100">
        <f>IF(SER_hh_tesh_in!G23=0,0,SER_hh_tesh_in!G23/SER_summary!G$27)</f>
        <v>13.331409007389567</v>
      </c>
      <c r="H23" s="100">
        <f>IF(SER_hh_tesh_in!H23=0,0,SER_hh_tesh_in!H23/SER_summary!H$27)</f>
        <v>13.104813742141813</v>
      </c>
      <c r="I23" s="100">
        <f>IF(SER_hh_tesh_in!I23=0,0,SER_hh_tesh_in!I23/SER_summary!I$27)</f>
        <v>12.701172896804062</v>
      </c>
      <c r="J23" s="100">
        <f>IF(SER_hh_tesh_in!J23=0,0,SER_hh_tesh_in!J23/SER_summary!J$27)</f>
        <v>12.554701571982948</v>
      </c>
      <c r="K23" s="100">
        <f>IF(SER_hh_tesh_in!K23=0,0,SER_hh_tesh_in!K23/SER_summary!K$27)</f>
        <v>12.525515289406853</v>
      </c>
      <c r="L23" s="100">
        <f>IF(SER_hh_tesh_in!L23=0,0,SER_hh_tesh_in!L23/SER_summary!L$27)</f>
        <v>12.50111978668404</v>
      </c>
      <c r="M23" s="100">
        <f>IF(SER_hh_tesh_in!M23=0,0,SER_hh_tesh_in!M23/SER_summary!M$27)</f>
        <v>12.411747483147456</v>
      </c>
      <c r="N23" s="100">
        <f>IF(SER_hh_tesh_in!N23=0,0,SER_hh_tesh_in!N23/SER_summary!N$27)</f>
        <v>12.532614919387695</v>
      </c>
      <c r="O23" s="100">
        <f>IF(SER_hh_tesh_in!O23=0,0,SER_hh_tesh_in!O23/SER_summary!O$27)</f>
        <v>12.516334210615106</v>
      </c>
      <c r="P23" s="100">
        <f>IF(SER_hh_tesh_in!P23=0,0,SER_hh_tesh_in!P23/SER_summary!P$27)</f>
        <v>12.355357206423914</v>
      </c>
      <c r="Q23" s="100">
        <f>IF(SER_hh_tesh_in!Q23=0,0,SER_hh_tesh_in!Q23/SER_summary!Q$27)</f>
        <v>12.652263778563281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0</v>
      </c>
      <c r="D24" s="100">
        <f>IF(SER_hh_tesh_in!D24=0,0,SER_hh_tesh_in!D24/SER_summary!D$27)</f>
        <v>0</v>
      </c>
      <c r="E24" s="100">
        <f>IF(SER_hh_tesh_in!E24=0,0,SER_hh_tesh_in!E24/SER_summary!E$27)</f>
        <v>0</v>
      </c>
      <c r="F24" s="100">
        <f>IF(SER_hh_tesh_in!F24=0,0,SER_hh_tesh_in!F24/SER_summary!F$27)</f>
        <v>0</v>
      </c>
      <c r="G24" s="100">
        <f>IF(SER_hh_tesh_in!G24=0,0,SER_hh_tesh_in!G24/SER_summary!G$27)</f>
        <v>0</v>
      </c>
      <c r="H24" s="100">
        <f>IF(SER_hh_tesh_in!H24=0,0,SER_hh_tesh_in!H24/SER_summary!H$27)</f>
        <v>0</v>
      </c>
      <c r="I24" s="100">
        <f>IF(SER_hh_tesh_in!I24=0,0,SER_hh_tesh_in!I24/SER_summary!I$27)</f>
        <v>0</v>
      </c>
      <c r="J24" s="100">
        <f>IF(SER_hh_tesh_in!J24=0,0,SER_hh_tesh_in!J24/SER_summary!J$27)</f>
        <v>0</v>
      </c>
      <c r="K24" s="100">
        <f>IF(SER_hh_tesh_in!K24=0,0,SER_hh_tesh_in!K24/SER_summary!K$27)</f>
        <v>0</v>
      </c>
      <c r="L24" s="100">
        <f>IF(SER_hh_tesh_in!L24=0,0,SER_hh_tesh_in!L24/SER_summary!L$27)</f>
        <v>0</v>
      </c>
      <c r="M24" s="100">
        <f>IF(SER_hh_tesh_in!M24=0,0,SER_hh_tesh_in!M24/SER_summary!M$27)</f>
        <v>0</v>
      </c>
      <c r="N24" s="100">
        <f>IF(SER_hh_tesh_in!N24=0,0,SER_hh_tesh_in!N24/SER_summary!N$27)</f>
        <v>0</v>
      </c>
      <c r="O24" s="100">
        <f>IF(SER_hh_tesh_in!O24=0,0,SER_hh_tesh_in!O24/SER_summary!O$27)</f>
        <v>0</v>
      </c>
      <c r="P24" s="100">
        <f>IF(SER_hh_tesh_in!P24=0,0,SER_hh_tesh_in!P24/SER_summary!P$27)</f>
        <v>0</v>
      </c>
      <c r="Q24" s="100">
        <f>IF(SER_hh_tesh_in!Q24=0,0,SER_hh_tesh_in!Q24/SER_summary!Q$27)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13.461830778778898</v>
      </c>
      <c r="D25" s="100">
        <f>IF(SER_hh_tesh_in!D25=0,0,SER_hh_tesh_in!D25/SER_summary!D$27)</f>
        <v>13.262012913170267</v>
      </c>
      <c r="E25" s="100">
        <f>IF(SER_hh_tesh_in!E25=0,0,SER_hh_tesh_in!E25/SER_summary!E$27)</f>
        <v>13.33682170193816</v>
      </c>
      <c r="F25" s="100">
        <f>IF(SER_hh_tesh_in!F25=0,0,SER_hh_tesh_in!F25/SER_summary!F$27)</f>
        <v>13.247580083771149</v>
      </c>
      <c r="G25" s="100">
        <f>IF(SER_hh_tesh_in!G25=0,0,SER_hh_tesh_in!G25/SER_summary!G$27)</f>
        <v>0</v>
      </c>
      <c r="H25" s="100">
        <f>IF(SER_hh_tesh_in!H25=0,0,SER_hh_tesh_in!H25/SER_summary!H$27)</f>
        <v>13.087916165417896</v>
      </c>
      <c r="I25" s="100">
        <f>IF(SER_hh_tesh_in!I25=0,0,SER_hh_tesh_in!I25/SER_summary!I$27)</f>
        <v>12.709098971083247</v>
      </c>
      <c r="J25" s="100">
        <f>IF(SER_hh_tesh_in!J25=0,0,SER_hh_tesh_in!J25/SER_summary!J$27)</f>
        <v>12.56851850130775</v>
      </c>
      <c r="K25" s="100">
        <f>IF(SER_hh_tesh_in!K25=0,0,SER_hh_tesh_in!K25/SER_summary!K$27)</f>
        <v>12.581245305171551</v>
      </c>
      <c r="L25" s="100">
        <f>IF(SER_hh_tesh_in!L25=0,0,SER_hh_tesh_in!L25/SER_summary!L$27)</f>
        <v>12.544524433313885</v>
      </c>
      <c r="M25" s="100">
        <f>IF(SER_hh_tesh_in!M25=0,0,SER_hh_tesh_in!M25/SER_summary!M$27)</f>
        <v>12.41283844370902</v>
      </c>
      <c r="N25" s="100">
        <f>IF(SER_hh_tesh_in!N25=0,0,SER_hh_tesh_in!N25/SER_summary!N$27)</f>
        <v>0</v>
      </c>
      <c r="O25" s="100">
        <f>IF(SER_hh_tesh_in!O25=0,0,SER_hh_tesh_in!O25/SER_summary!O$27)</f>
        <v>12.839867781893895</v>
      </c>
      <c r="P25" s="100">
        <f>IF(SER_hh_tesh_in!P25=0,0,SER_hh_tesh_in!P25/SER_summary!P$27)</f>
        <v>12.602087821689176</v>
      </c>
      <c r="Q25" s="100">
        <f>IF(SER_hh_tesh_in!Q25=0,0,SER_hh_tesh_in!Q25/SER_summary!Q$27)</f>
        <v>12.867228771605067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13.494576417082751</v>
      </c>
      <c r="D26" s="22">
        <f>IF(SER_hh_tesh_in!D26=0,0,SER_hh_tesh_in!D26/SER_summary!D$27)</f>
        <v>13.304786096438674</v>
      </c>
      <c r="E26" s="22">
        <f>IF(SER_hh_tesh_in!E26=0,0,SER_hh_tesh_in!E26/SER_summary!E$27)</f>
        <v>13.383489669582753</v>
      </c>
      <c r="F26" s="22">
        <f>IF(SER_hh_tesh_in!F26=0,0,SER_hh_tesh_in!F26/SER_summary!F$27)</f>
        <v>13.244012313724495</v>
      </c>
      <c r="G26" s="22">
        <f>IF(SER_hh_tesh_in!G26=0,0,SER_hh_tesh_in!G26/SER_summary!G$27)</f>
        <v>13.365033133733215</v>
      </c>
      <c r="H26" s="22">
        <f>IF(SER_hh_tesh_in!H26=0,0,SER_hh_tesh_in!H26/SER_summary!H$27)</f>
        <v>13.104039594687579</v>
      </c>
      <c r="I26" s="22">
        <f>IF(SER_hh_tesh_in!I26=0,0,SER_hh_tesh_in!I26/SER_summary!I$27)</f>
        <v>12.734153736079955</v>
      </c>
      <c r="J26" s="22">
        <f>IF(SER_hh_tesh_in!J26=0,0,SER_hh_tesh_in!J26/SER_summary!J$27)</f>
        <v>12.588566748085565</v>
      </c>
      <c r="K26" s="22">
        <f>IF(SER_hh_tesh_in!K26=0,0,SER_hh_tesh_in!K26/SER_summary!K$27)</f>
        <v>12.335100810680249</v>
      </c>
      <c r="L26" s="22">
        <f>IF(SER_hh_tesh_in!L26=0,0,SER_hh_tesh_in!L26/SER_summary!L$27)</f>
        <v>12.482331469164118</v>
      </c>
      <c r="M26" s="22">
        <f>IF(SER_hh_tesh_in!M26=0,0,SER_hh_tesh_in!M26/SER_summary!M$27)</f>
        <v>12.419184929323798</v>
      </c>
      <c r="N26" s="22">
        <f>IF(SER_hh_tesh_in!N26=0,0,SER_hh_tesh_in!N26/SER_summary!N$27)</f>
        <v>12.590471001821383</v>
      </c>
      <c r="O26" s="22">
        <f>IF(SER_hh_tesh_in!O26=0,0,SER_hh_tesh_in!O26/SER_summary!O$27)</f>
        <v>12.756655067048216</v>
      </c>
      <c r="P26" s="22">
        <f>IF(SER_hh_tesh_in!P26=0,0,SER_hh_tesh_in!P26/SER_summary!P$27)</f>
        <v>12.48961417726486</v>
      </c>
      <c r="Q26" s="22">
        <f>IF(SER_hh_tesh_in!Q26=0,0,SER_hh_tesh_in!Q26/SER_summary!Q$27)</f>
        <v>12.767901498981345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0.12958492529813567</v>
      </c>
      <c r="D27" s="116">
        <f>IF(SER_hh_tesh_in!D27=0,0,SER_hh_tesh_in!D27/SER_summary!D$27)</f>
        <v>0.17158597551807989</v>
      </c>
      <c r="E27" s="116">
        <f>IF(SER_hh_tesh_in!E27=0,0,SER_hh_tesh_in!E27/SER_summary!E$27)</f>
        <v>0.15492146559484143</v>
      </c>
      <c r="F27" s="116">
        <f>IF(SER_hh_tesh_in!F27=0,0,SER_hh_tesh_in!F27/SER_summary!F$27)</f>
        <v>0.15983810490939787</v>
      </c>
      <c r="G27" s="116">
        <f>IF(SER_hh_tesh_in!G27=0,0,SER_hh_tesh_in!G27/SER_summary!G$27)</f>
        <v>0.1183665911450153</v>
      </c>
      <c r="H27" s="116">
        <f>IF(SER_hh_tesh_in!H27=0,0,SER_hh_tesh_in!H27/SER_summary!H$27)</f>
        <v>0.10329707426160183</v>
      </c>
      <c r="I27" s="116">
        <f>IF(SER_hh_tesh_in!I27=0,0,SER_hh_tesh_in!I27/SER_summary!I$27)</f>
        <v>0.12193533886173104</v>
      </c>
      <c r="J27" s="116">
        <f>IF(SER_hh_tesh_in!J27=0,0,SER_hh_tesh_in!J27/SER_summary!J$27)</f>
        <v>0.11206782659168911</v>
      </c>
      <c r="K27" s="116">
        <f>IF(SER_hh_tesh_in!K27=0,0,SER_hh_tesh_in!K27/SER_summary!K$27)</f>
        <v>0.23588179287453928</v>
      </c>
      <c r="L27" s="116">
        <f>IF(SER_hh_tesh_in!L27=0,0,SER_hh_tesh_in!L27/SER_summary!L$27)</f>
        <v>0.17923829848790163</v>
      </c>
      <c r="M27" s="116">
        <f>IF(SER_hh_tesh_in!M27=0,0,SER_hh_tesh_in!M27/SER_summary!M$27)</f>
        <v>0.14402038758724967</v>
      </c>
      <c r="N27" s="116">
        <f>IF(SER_hh_tesh_in!N27=0,0,SER_hh_tesh_in!N27/SER_summary!N$27)</f>
        <v>0.11029342372899086</v>
      </c>
      <c r="O27" s="116">
        <f>IF(SER_hh_tesh_in!O27=0,0,SER_hh_tesh_in!O27/SER_summary!O$27)</f>
        <v>0.13922856482794838</v>
      </c>
      <c r="P27" s="116">
        <f>IF(SER_hh_tesh_in!P27=0,0,SER_hh_tesh_in!P27/SER_summary!P$27)</f>
        <v>0.1405812705695238</v>
      </c>
      <c r="Q27" s="116">
        <f>IF(SER_hh_tesh_in!Q27=0,0,SER_hh_tesh_in!Q27/SER_summary!Q$27)</f>
        <v>2.919552365384688E-2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5.0429187246871932</v>
      </c>
      <c r="D28" s="117">
        <f>IF(SER_hh_tesh_in!D28=0,0,SER_hh_tesh_in!D28/SER_summary!D$27)</f>
        <v>5.0011591746988353</v>
      </c>
      <c r="E28" s="117">
        <f>IF(SER_hh_tesh_in!E28=0,0,SER_hh_tesh_in!E28/SER_summary!E$27)</f>
        <v>5.0613981898864351</v>
      </c>
      <c r="F28" s="117">
        <f>IF(SER_hh_tesh_in!F28=0,0,SER_hh_tesh_in!F28/SER_summary!F$27)</f>
        <v>5.0366962411702705</v>
      </c>
      <c r="G28" s="117">
        <f>IF(SER_hh_tesh_in!G28=0,0,SER_hh_tesh_in!G28/SER_summary!G$27)</f>
        <v>5.0721924097803299</v>
      </c>
      <c r="H28" s="117">
        <f>IF(SER_hh_tesh_in!H28=0,0,SER_hh_tesh_in!H28/SER_summary!H$27)</f>
        <v>4.9968012831963762</v>
      </c>
      <c r="I28" s="117">
        <f>IF(SER_hh_tesh_in!I28=0,0,SER_hh_tesh_in!I28/SER_summary!I$27)</f>
        <v>4.8834001832160707</v>
      </c>
      <c r="J28" s="117">
        <f>IF(SER_hh_tesh_in!J28=0,0,SER_hh_tesh_in!J28/SER_summary!J$27)</f>
        <v>4.8405664746793429</v>
      </c>
      <c r="K28" s="117">
        <f>IF(SER_hh_tesh_in!K28=0,0,SER_hh_tesh_in!K28/SER_summary!K$27)</f>
        <v>4.8750776933980919</v>
      </c>
      <c r="L28" s="117">
        <f>IF(SER_hh_tesh_in!L28=0,0,SER_hh_tesh_in!L28/SER_summary!L$27)</f>
        <v>4.8648160243855108</v>
      </c>
      <c r="M28" s="117">
        <f>IF(SER_hh_tesh_in!M28=0,0,SER_hh_tesh_in!M28/SER_summary!M$27)</f>
        <v>4.7942722523120143</v>
      </c>
      <c r="N28" s="117">
        <f>IF(SER_hh_tesh_in!N28=0,0,SER_hh_tesh_in!N28/SER_summary!N$27)</f>
        <v>4.8089627601377307</v>
      </c>
      <c r="O28" s="117">
        <f>IF(SER_hh_tesh_in!O28=0,0,SER_hh_tesh_in!O28/SER_summary!O$27)</f>
        <v>4.7975523414925467</v>
      </c>
      <c r="P28" s="117">
        <f>IF(SER_hh_tesh_in!P28=0,0,SER_hh_tesh_in!P28/SER_summary!P$27)</f>
        <v>4.7281450773787865</v>
      </c>
      <c r="Q28" s="117">
        <f>IF(SER_hh_tesh_in!Q28=0,0,SER_hh_tesh_in!Q28/SER_summary!Q$27)</f>
        <v>4.7894367283490391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12.209987812549745</v>
      </c>
      <c r="D29" s="101">
        <f>IF(SER_hh_tesh_in!D29=0,0,SER_hh_tesh_in!D29/SER_summary!D$27)</f>
        <v>12.201551955386657</v>
      </c>
      <c r="E29" s="101">
        <f>IF(SER_hh_tesh_in!E29=0,0,SER_hh_tesh_in!E29/SER_summary!E$27)</f>
        <v>12.094762583427411</v>
      </c>
      <c r="F29" s="101">
        <f>IF(SER_hh_tesh_in!F29=0,0,SER_hh_tesh_in!F29/SER_summary!F$27)</f>
        <v>12.038153373699455</v>
      </c>
      <c r="G29" s="101">
        <f>IF(SER_hh_tesh_in!G29=0,0,SER_hh_tesh_in!G29/SER_summary!G$27)</f>
        <v>11.959590734458455</v>
      </c>
      <c r="H29" s="101">
        <f>IF(SER_hh_tesh_in!H29=0,0,SER_hh_tesh_in!H29/SER_summary!H$27)</f>
        <v>11.796162379304276</v>
      </c>
      <c r="I29" s="101">
        <f>IF(SER_hh_tesh_in!I29=0,0,SER_hh_tesh_in!I29/SER_summary!I$27)</f>
        <v>11.745887770451239</v>
      </c>
      <c r="J29" s="101">
        <f>IF(SER_hh_tesh_in!J29=0,0,SER_hh_tesh_in!J29/SER_summary!J$27)</f>
        <v>11.861762816709296</v>
      </c>
      <c r="K29" s="101">
        <f>IF(SER_hh_tesh_in!K29=0,0,SER_hh_tesh_in!K29/SER_summary!K$27)</f>
        <v>11.948262241837806</v>
      </c>
      <c r="L29" s="101">
        <f>IF(SER_hh_tesh_in!L29=0,0,SER_hh_tesh_in!L29/SER_summary!L$27)</f>
        <v>11.847698009538453</v>
      </c>
      <c r="M29" s="101">
        <f>IF(SER_hh_tesh_in!M29=0,0,SER_hh_tesh_in!M29/SER_summary!M$27)</f>
        <v>11.794877571868033</v>
      </c>
      <c r="N29" s="101">
        <f>IF(SER_hh_tesh_in!N29=0,0,SER_hh_tesh_in!N29/SER_summary!N$27)</f>
        <v>12.122126711705437</v>
      </c>
      <c r="O29" s="101">
        <f>IF(SER_hh_tesh_in!O29=0,0,SER_hh_tesh_in!O29/SER_summary!O$27)</f>
        <v>11.883901679539264</v>
      </c>
      <c r="P29" s="101">
        <f>IF(SER_hh_tesh_in!P29=0,0,SER_hh_tesh_in!P29/SER_summary!P$27)</f>
        <v>11.771940914039057</v>
      </c>
      <c r="Q29" s="101">
        <f>IF(SER_hh_tesh_in!Q29=0,0,SER_hh_tesh_in!Q29/SER_summary!Q$27)</f>
        <v>11.846291267889374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12.303439012016792</v>
      </c>
      <c r="D30" s="100">
        <f>IF(SER_hh_tesh_in!D30=0,0,SER_hh_tesh_in!D30/SER_summary!D$27)</f>
        <v>12.367124354468018</v>
      </c>
      <c r="E30" s="100">
        <f>IF(SER_hh_tesh_in!E30=0,0,SER_hh_tesh_in!E30/SER_summary!E$27)</f>
        <v>12.077228499701217</v>
      </c>
      <c r="F30" s="100">
        <f>IF(SER_hh_tesh_in!F30=0,0,SER_hh_tesh_in!F30/SER_summary!F$27)</f>
        <v>12.25406303024638</v>
      </c>
      <c r="G30" s="100">
        <f>IF(SER_hh_tesh_in!G30=0,0,SER_hh_tesh_in!G30/SER_summary!G$27)</f>
        <v>12.059461478684737</v>
      </c>
      <c r="H30" s="100">
        <f>IF(SER_hh_tesh_in!H30=0,0,SER_hh_tesh_in!H30/SER_summary!H$27)</f>
        <v>12.055133073152902</v>
      </c>
      <c r="I30" s="100">
        <f>IF(SER_hh_tesh_in!I30=0,0,SER_hh_tesh_in!I30/SER_summary!I$27)</f>
        <v>0</v>
      </c>
      <c r="J30" s="100">
        <f>IF(SER_hh_tesh_in!J30=0,0,SER_hh_tesh_in!J30/SER_summary!J$27)</f>
        <v>0</v>
      </c>
      <c r="K30" s="100">
        <f>IF(SER_hh_tesh_in!K30=0,0,SER_hh_tesh_in!K30/SER_summary!K$27)</f>
        <v>12.301481654061009</v>
      </c>
      <c r="L30" s="100">
        <f>IF(SER_hh_tesh_in!L30=0,0,SER_hh_tesh_in!L30/SER_summary!L$27)</f>
        <v>12.290547125573854</v>
      </c>
      <c r="M30" s="100">
        <f>IF(SER_hh_tesh_in!M30=0,0,SER_hh_tesh_in!M30/SER_summary!M$27)</f>
        <v>0</v>
      </c>
      <c r="N30" s="100">
        <f>IF(SER_hh_tesh_in!N30=0,0,SER_hh_tesh_in!N30/SER_summary!N$27)</f>
        <v>12.329123584677582</v>
      </c>
      <c r="O30" s="100">
        <f>IF(SER_hh_tesh_in!O30=0,0,SER_hh_tesh_in!O30/SER_summary!O$27)</f>
        <v>0</v>
      </c>
      <c r="P30" s="100">
        <f>IF(SER_hh_tesh_in!P30=0,0,SER_hh_tesh_in!P30/SER_summary!P$27)</f>
        <v>0</v>
      </c>
      <c r="Q30" s="100">
        <f>IF(SER_hh_tesh_in!Q30=0,0,SER_hh_tesh_in!Q30/SER_summary!Q$27)</f>
        <v>11.844737204742986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12.233641924141272</v>
      </c>
      <c r="D31" s="100">
        <f>IF(SER_hh_tesh_in!D31=0,0,SER_hh_tesh_in!D31/SER_summary!D$27)</f>
        <v>12.245848041713128</v>
      </c>
      <c r="E31" s="100">
        <f>IF(SER_hh_tesh_in!E31=0,0,SER_hh_tesh_in!E31/SER_summary!E$27)</f>
        <v>12.094844354208993</v>
      </c>
      <c r="F31" s="100">
        <f>IF(SER_hh_tesh_in!F31=0,0,SER_hh_tesh_in!F31/SER_summary!F$27)</f>
        <v>12.203575794533327</v>
      </c>
      <c r="G31" s="100">
        <f>IF(SER_hh_tesh_in!G31=0,0,SER_hh_tesh_in!G31/SER_summary!G$27)</f>
        <v>12.068441744610119</v>
      </c>
      <c r="H31" s="100">
        <f>IF(SER_hh_tesh_in!H31=0,0,SER_hh_tesh_in!H31/SER_summary!H$27)</f>
        <v>11.957955250851246</v>
      </c>
      <c r="I31" s="100">
        <f>IF(SER_hh_tesh_in!I31=0,0,SER_hh_tesh_in!I31/SER_summary!I$27)</f>
        <v>11.966911640933827</v>
      </c>
      <c r="J31" s="100">
        <f>IF(SER_hh_tesh_in!J31=0,0,SER_hh_tesh_in!J31/SER_summary!J$27)</f>
        <v>11.987106322358537</v>
      </c>
      <c r="K31" s="100">
        <f>IF(SER_hh_tesh_in!K31=0,0,SER_hh_tesh_in!K31/SER_summary!K$27)</f>
        <v>12.015484828867184</v>
      </c>
      <c r="L31" s="100">
        <f>IF(SER_hh_tesh_in!L31=0,0,SER_hh_tesh_in!L31/SER_summary!L$27)</f>
        <v>12.033042237761418</v>
      </c>
      <c r="M31" s="100">
        <f>IF(SER_hh_tesh_in!M31=0,0,SER_hh_tesh_in!M31/SER_summary!M$27)</f>
        <v>12.084872532154973</v>
      </c>
      <c r="N31" s="100">
        <f>IF(SER_hh_tesh_in!N31=0,0,SER_hh_tesh_in!N31/SER_summary!N$27)</f>
        <v>12.133801120192665</v>
      </c>
      <c r="O31" s="100">
        <f>IF(SER_hh_tesh_in!O31=0,0,SER_hh_tesh_in!O31/SER_summary!O$27)</f>
        <v>11.893059657710682</v>
      </c>
      <c r="P31" s="100">
        <f>IF(SER_hh_tesh_in!P31=0,0,SER_hh_tesh_in!P31/SER_summary!P$27)</f>
        <v>11.986033392586723</v>
      </c>
      <c r="Q31" s="100">
        <f>IF(SER_hh_tesh_in!Q31=0,0,SER_hh_tesh_in!Q31/SER_summary!Q$27)</f>
        <v>11.846828833628591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12.150617165889116</v>
      </c>
      <c r="D33" s="18">
        <f>IF(SER_hh_tesh_in!D33=0,0,SER_hh_tesh_in!D33/SER_summary!D$27)</f>
        <v>12.115449987301519</v>
      </c>
      <c r="E33" s="18">
        <f>IF(SER_hh_tesh_in!E33=0,0,SER_hh_tesh_in!E33/SER_summary!E$27)</f>
        <v>0</v>
      </c>
      <c r="F33" s="18">
        <f>IF(SER_hh_tesh_in!F33=0,0,SER_hh_tesh_in!F33/SER_summary!F$27)</f>
        <v>11.919586469176078</v>
      </c>
      <c r="G33" s="18">
        <f>IF(SER_hh_tesh_in!G33=0,0,SER_hh_tesh_in!G33/SER_summary!G$27)</f>
        <v>11.716539379662096</v>
      </c>
      <c r="H33" s="18">
        <f>IF(SER_hh_tesh_in!H33=0,0,SER_hh_tesh_in!H33/SER_summary!H$27)</f>
        <v>11.612772851852778</v>
      </c>
      <c r="I33" s="18">
        <f>IF(SER_hh_tesh_in!I33=0,0,SER_hh_tesh_in!I33/SER_summary!I$27)</f>
        <v>11.678143348879935</v>
      </c>
      <c r="J33" s="18">
        <f>IF(SER_hh_tesh_in!J33=0,0,SER_hh_tesh_in!J33/SER_summary!J$27)</f>
        <v>11.641955438998393</v>
      </c>
      <c r="K33" s="18">
        <f>IF(SER_hh_tesh_in!K33=0,0,SER_hh_tesh_in!K33/SER_summary!K$27)</f>
        <v>11.648796891484116</v>
      </c>
      <c r="L33" s="18">
        <f>IF(SER_hh_tesh_in!L33=0,0,SER_hh_tesh_in!L33/SER_summary!L$27)</f>
        <v>11.652919309025611</v>
      </c>
      <c r="M33" s="18">
        <f>IF(SER_hh_tesh_in!M33=0,0,SER_hh_tesh_in!M33/SER_summary!M$27)</f>
        <v>11.763597889086421</v>
      </c>
      <c r="N33" s="18">
        <f>IF(SER_hh_tesh_in!N33=0,0,SER_hh_tesh_in!N33/SER_summary!N$27)</f>
        <v>11.803802547323889</v>
      </c>
      <c r="O33" s="18">
        <f>IF(SER_hh_tesh_in!O33=0,0,SER_hh_tesh_in!O33/SER_summary!O$27)</f>
        <v>11.714095151896235</v>
      </c>
      <c r="P33" s="18">
        <f>IF(SER_hh_tesh_in!P33=0,0,SER_hh_tesh_in!P33/SER_summary!P$27)</f>
        <v>11.745714861559726</v>
      </c>
      <c r="Q33" s="18">
        <f>IF(SER_hh_tesh_in!Q33=0,0,SER_hh_tesh_in!Q33/SER_summary!Q$27)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16.013744788161144</v>
      </c>
      <c r="D3" s="106">
        <f>IF(SER_hh_emih_in!D3=0,0,SER_hh_emih_in!D3/SER_summary!D$27)</f>
        <v>8.9183809922412696</v>
      </c>
      <c r="E3" s="106">
        <f>IF(SER_hh_emih_in!E3=0,0,SER_hh_emih_in!E3/SER_summary!E$27)</f>
        <v>16.060889857377312</v>
      </c>
      <c r="F3" s="106">
        <f>IF(SER_hh_emih_in!F3=0,0,SER_hh_emih_in!F3/SER_summary!F$27)</f>
        <v>19.887500693288786</v>
      </c>
      <c r="G3" s="106">
        <f>IF(SER_hh_emih_in!G3=0,0,SER_hh_emih_in!G3/SER_summary!G$27)</f>
        <v>17.555945974673541</v>
      </c>
      <c r="H3" s="106">
        <f>IF(SER_hh_emih_in!H3=0,0,SER_hh_emih_in!H3/SER_summary!H$27)</f>
        <v>17.036293707203797</v>
      </c>
      <c r="I3" s="106">
        <f>IF(SER_hh_emih_in!I3=0,0,SER_hh_emih_in!I3/SER_summary!I$27)</f>
        <v>14.046178059502044</v>
      </c>
      <c r="J3" s="106">
        <f>IF(SER_hh_emih_in!J3=0,0,SER_hh_emih_in!J3/SER_summary!J$27)</f>
        <v>19.465045480301701</v>
      </c>
      <c r="K3" s="106">
        <f>IF(SER_hh_emih_in!K3=0,0,SER_hh_emih_in!K3/SER_summary!K$27)</f>
        <v>18.055250257503932</v>
      </c>
      <c r="L3" s="106">
        <f>IF(SER_hh_emih_in!L3=0,0,SER_hh_emih_in!L3/SER_summary!L$27)</f>
        <v>23.106576104954147</v>
      </c>
      <c r="M3" s="106">
        <f>IF(SER_hh_emih_in!M3=0,0,SER_hh_emih_in!M3/SER_summary!M$27)</f>
        <v>16.361803959573376</v>
      </c>
      <c r="N3" s="106">
        <f>IF(SER_hh_emih_in!N3=0,0,SER_hh_emih_in!N3/SER_summary!N$27)</f>
        <v>20.205525258704352</v>
      </c>
      <c r="O3" s="106">
        <f>IF(SER_hh_emih_in!O3=0,0,SER_hh_emih_in!O3/SER_summary!O$27)</f>
        <v>17.617370567724052</v>
      </c>
      <c r="P3" s="106">
        <f>IF(SER_hh_emih_in!P3=0,0,SER_hh_emih_in!P3/SER_summary!P$27)</f>
        <v>13.353965350094894</v>
      </c>
      <c r="Q3" s="106">
        <f>IF(SER_hh_emih_in!Q3=0,0,SER_hh_emih_in!Q3/SER_summary!Q$27)</f>
        <v>16.916563868736453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10.314771953095063</v>
      </c>
      <c r="D4" s="101">
        <f>IF(SER_hh_emih_in!D4=0,0,SER_hh_emih_in!D4/SER_summary!D$27)</f>
        <v>4.0466272157267813</v>
      </c>
      <c r="E4" s="101">
        <f>IF(SER_hh_emih_in!E4=0,0,SER_hh_emih_in!E4/SER_summary!E$27)</f>
        <v>8.6734543503337527</v>
      </c>
      <c r="F4" s="101">
        <f>IF(SER_hh_emih_in!F4=0,0,SER_hh_emih_in!F4/SER_summary!F$27)</f>
        <v>15.347061638456688</v>
      </c>
      <c r="G4" s="101">
        <f>IF(SER_hh_emih_in!G4=0,0,SER_hh_emih_in!G4/SER_summary!G$27)</f>
        <v>12.775093267600164</v>
      </c>
      <c r="H4" s="101">
        <f>IF(SER_hh_emih_in!H4=0,0,SER_hh_emih_in!H4/SER_summary!H$27)</f>
        <v>12.426662345677487</v>
      </c>
      <c r="I4" s="101">
        <f>IF(SER_hh_emih_in!I4=0,0,SER_hh_emih_in!I4/SER_summary!I$27)</f>
        <v>11.168010763186066</v>
      </c>
      <c r="J4" s="101">
        <f>IF(SER_hh_emih_in!J4=0,0,SER_hh_emih_in!J4/SER_summary!J$27)</f>
        <v>14.734211814554406</v>
      </c>
      <c r="K4" s="101">
        <f>IF(SER_hh_emih_in!K4=0,0,SER_hh_emih_in!K4/SER_summary!K$27)</f>
        <v>12.229507713691795</v>
      </c>
      <c r="L4" s="101">
        <f>IF(SER_hh_emih_in!L4=0,0,SER_hh_emih_in!L4/SER_summary!L$27)</f>
        <v>18.748852296782381</v>
      </c>
      <c r="M4" s="101">
        <f>IF(SER_hh_emih_in!M4=0,0,SER_hh_emih_in!M4/SER_summary!M$27)</f>
        <v>13.921401434156182</v>
      </c>
      <c r="N4" s="101">
        <f>IF(SER_hh_emih_in!N4=0,0,SER_hh_emih_in!N4/SER_summary!N$27)</f>
        <v>14.453898627097272</v>
      </c>
      <c r="O4" s="101">
        <f>IF(SER_hh_emih_in!O4=0,0,SER_hh_emih_in!O4/SER_summary!O$27)</f>
        <v>11.138918539057167</v>
      </c>
      <c r="P4" s="101">
        <f>IF(SER_hh_emih_in!P4=0,0,SER_hh_emih_in!P4/SER_summary!P$27)</f>
        <v>10.611621413070432</v>
      </c>
      <c r="Q4" s="101">
        <f>IF(SER_hh_emih_in!Q4=0,0,SER_hh_emih_in!Q4/SER_summary!Q$27)</f>
        <v>10.115704896756451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37.113985425001324</v>
      </c>
      <c r="D5" s="100">
        <f>IF(SER_hh_emih_in!D5=0,0,SER_hh_emih_in!D5/SER_summary!D$27)</f>
        <v>36.722422439104228</v>
      </c>
      <c r="E5" s="100">
        <f>IF(SER_hh_emih_in!E5=0,0,SER_hh_emih_in!E5/SER_summary!E$27)</f>
        <v>52.427387343876411</v>
      </c>
      <c r="F5" s="100">
        <f>IF(SER_hh_emih_in!F5=0,0,SER_hh_emih_in!F5/SER_summary!F$27)</f>
        <v>0</v>
      </c>
      <c r="G5" s="100">
        <f>IF(SER_hh_emih_in!G5=0,0,SER_hh_emih_in!G5/SER_summary!G$27)</f>
        <v>40.097885482754492</v>
      </c>
      <c r="H5" s="100">
        <f>IF(SER_hh_emih_in!H5=0,0,SER_hh_emih_in!H5/SER_summary!H$27)</f>
        <v>39.058158592018906</v>
      </c>
      <c r="I5" s="100">
        <f>IF(SER_hh_emih_in!I5=0,0,SER_hh_emih_in!I5/SER_summary!I$27)</f>
        <v>35.050496956893518</v>
      </c>
      <c r="J5" s="100">
        <f>IF(SER_hh_emih_in!J5=0,0,SER_hh_emih_in!J5/SER_summary!J$27)</f>
        <v>36.854721505966381</v>
      </c>
      <c r="K5" s="100">
        <f>IF(SER_hh_emih_in!K5=0,0,SER_hh_emih_in!K5/SER_summary!K$27)</f>
        <v>40.397580034472014</v>
      </c>
      <c r="L5" s="100">
        <f>IF(SER_hh_emih_in!L5=0,0,SER_hh_emih_in!L5/SER_summary!L$27)</f>
        <v>0</v>
      </c>
      <c r="M5" s="100">
        <f>IF(SER_hh_emih_in!M5=0,0,SER_hh_emih_in!M5/SER_summary!M$27)</f>
        <v>33.908168310686499</v>
      </c>
      <c r="N5" s="100">
        <f>IF(SER_hh_emih_in!N5=0,0,SER_hh_emih_in!N5/SER_summary!N$27)</f>
        <v>0</v>
      </c>
      <c r="O5" s="100">
        <f>IF(SER_hh_emih_in!O5=0,0,SER_hh_emih_in!O5/SER_summary!O$27)</f>
        <v>0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0</v>
      </c>
      <c r="D7" s="100">
        <f>IF(SER_hh_emih_in!D7=0,0,SER_hh_emih_in!D7/SER_summary!D$27)</f>
        <v>23.941560998633665</v>
      </c>
      <c r="E7" s="100">
        <f>IF(SER_hh_emih_in!E7=0,0,SER_hh_emih_in!E7/SER_summary!E$27)</f>
        <v>25.599281431608681</v>
      </c>
      <c r="F7" s="100">
        <f>IF(SER_hh_emih_in!F7=0,0,SER_hh_emih_in!F7/SER_summary!F$27)</f>
        <v>0</v>
      </c>
      <c r="G7" s="100">
        <f>IF(SER_hh_emih_in!G7=0,0,SER_hh_emih_in!G7/SER_summary!G$27)</f>
        <v>26.058074057391707</v>
      </c>
      <c r="H7" s="100">
        <f>IF(SER_hh_emih_in!H7=0,0,SER_hh_emih_in!H7/SER_summary!H$27)</f>
        <v>24.67210976447269</v>
      </c>
      <c r="I7" s="100">
        <f>IF(SER_hh_emih_in!I7=0,0,SER_hh_emih_in!I7/SER_summary!I$27)</f>
        <v>22.327810006654389</v>
      </c>
      <c r="J7" s="100">
        <f>IF(SER_hh_emih_in!J7=0,0,SER_hh_emih_in!J7/SER_summary!J$27)</f>
        <v>0</v>
      </c>
      <c r="K7" s="100">
        <f>IF(SER_hh_emih_in!K7=0,0,SER_hh_emih_in!K7/SER_summary!K$27)</f>
        <v>0</v>
      </c>
      <c r="L7" s="100">
        <f>IF(SER_hh_emih_in!L7=0,0,SER_hh_emih_in!L7/SER_summary!L$27)</f>
        <v>28.164048845215675</v>
      </c>
      <c r="M7" s="100">
        <f>IF(SER_hh_emih_in!M7=0,0,SER_hh_emih_in!M7/SER_summary!M$27)</f>
        <v>22.515170709953644</v>
      </c>
      <c r="N7" s="100">
        <f>IF(SER_hh_emih_in!N7=0,0,SER_hh_emih_in!N7/SER_summary!N$27)</f>
        <v>0</v>
      </c>
      <c r="O7" s="100">
        <f>IF(SER_hh_emih_in!O7=0,0,SER_hh_emih_in!O7/SER_summary!O$27)</f>
        <v>23.476889463624925</v>
      </c>
      <c r="P7" s="100">
        <f>IF(SER_hh_emih_in!P7=0,0,SER_hh_emih_in!P7/SER_summary!P$27)</f>
        <v>17.835857849289582</v>
      </c>
      <c r="Q7" s="100">
        <f>IF(SER_hh_emih_in!Q7=0,0,SER_hh_emih_in!Q7/SER_summary!Q$27)</f>
        <v>18.68326262056425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11.491968315675672</v>
      </c>
      <c r="D8" s="100">
        <f>IF(SER_hh_emih_in!D8=0,0,SER_hh_emih_in!D8/SER_summary!D$27)</f>
        <v>11.186741728398848</v>
      </c>
      <c r="E8" s="100">
        <f>IF(SER_hh_emih_in!E8=0,0,SER_hh_emih_in!E8/SER_summary!E$27)</f>
        <v>12.066638589919551</v>
      </c>
      <c r="F8" s="100">
        <f>IF(SER_hh_emih_in!F8=0,0,SER_hh_emih_in!F8/SER_summary!F$27)</f>
        <v>13.688735803135435</v>
      </c>
      <c r="G8" s="100">
        <f>IF(SER_hh_emih_in!G8=0,0,SER_hh_emih_in!G8/SER_summary!G$27)</f>
        <v>12.006223478175109</v>
      </c>
      <c r="H8" s="100">
        <f>IF(SER_hh_emih_in!H8=0,0,SER_hh_emih_in!H8/SER_summary!H$27)</f>
        <v>11.89483402505069</v>
      </c>
      <c r="I8" s="100">
        <f>IF(SER_hh_emih_in!I8=0,0,SER_hh_emih_in!I8/SER_summary!I$27)</f>
        <v>10.398565819623986</v>
      </c>
      <c r="J8" s="100">
        <f>IF(SER_hh_emih_in!J8=0,0,SER_hh_emih_in!J8/SER_summary!J$27)</f>
        <v>10.935867750185423</v>
      </c>
      <c r="K8" s="100">
        <f>IF(SER_hh_emih_in!K8=0,0,SER_hh_emih_in!K8/SER_summary!K$27)</f>
        <v>11.576952415531284</v>
      </c>
      <c r="L8" s="100">
        <f>IF(SER_hh_emih_in!L8=0,0,SER_hh_emih_in!L8/SER_summary!L$27)</f>
        <v>13.050215776373832</v>
      </c>
      <c r="M8" s="100">
        <f>IF(SER_hh_emih_in!M8=0,0,SER_hh_emih_in!M8/SER_summary!M$27)</f>
        <v>10.092492087841071</v>
      </c>
      <c r="N8" s="100">
        <f>IF(SER_hh_emih_in!N8=0,0,SER_hh_emih_in!N8/SER_summary!N$27)</f>
        <v>10.661942269582502</v>
      </c>
      <c r="O8" s="100">
        <f>IF(SER_hh_emih_in!O8=0,0,SER_hh_emih_in!O8/SER_summary!O$27)</f>
        <v>10.851250490106947</v>
      </c>
      <c r="P8" s="100">
        <f>IF(SER_hh_emih_in!P8=0,0,SER_hh_emih_in!P8/SER_summary!P$27)</f>
        <v>8.1407899678589999</v>
      </c>
      <c r="Q8" s="100">
        <f>IF(SER_hh_emih_in!Q8=0,0,SER_hh_emih_in!Q8/SER_summary!Q$27)</f>
        <v>8.4291091176473945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15.782963374459023</v>
      </c>
      <c r="D9" s="100">
        <f>IF(SER_hh_emih_in!D9=0,0,SER_hh_emih_in!D9/SER_summary!D$27)</f>
        <v>15.26264655048446</v>
      </c>
      <c r="E9" s="100">
        <f>IF(SER_hh_emih_in!E9=0,0,SER_hh_emih_in!E9/SER_summary!E$27)</f>
        <v>16.577643630570087</v>
      </c>
      <c r="F9" s="100">
        <f>IF(SER_hh_emih_in!F9=0,0,SER_hh_emih_in!F9/SER_summary!F$27)</f>
        <v>18.921113587715595</v>
      </c>
      <c r="G9" s="100">
        <f>IF(SER_hh_emih_in!G9=0,0,SER_hh_emih_in!G9/SER_summary!G$27)</f>
        <v>16.648515170363055</v>
      </c>
      <c r="H9" s="100">
        <f>IF(SER_hh_emih_in!H9=0,0,SER_hh_emih_in!H9/SER_summary!H$27)</f>
        <v>16.637980468143233</v>
      </c>
      <c r="I9" s="100">
        <f>IF(SER_hh_emih_in!I9=0,0,SER_hh_emih_in!I9/SER_summary!I$27)</f>
        <v>14.511643457284265</v>
      </c>
      <c r="J9" s="100">
        <f>IF(SER_hh_emih_in!J9=0,0,SER_hh_emih_in!J9/SER_summary!J$27)</f>
        <v>15.701381312326028</v>
      </c>
      <c r="K9" s="100">
        <f>IF(SER_hh_emih_in!K9=0,0,SER_hh_emih_in!K9/SER_summary!K$27)</f>
        <v>16.463691100560862</v>
      </c>
      <c r="L9" s="100">
        <f>IF(SER_hh_emih_in!L9=0,0,SER_hh_emih_in!L9/SER_summary!L$27)</f>
        <v>19.309206012982941</v>
      </c>
      <c r="M9" s="100">
        <f>IF(SER_hh_emih_in!M9=0,0,SER_hh_emih_in!M9/SER_summary!M$27)</f>
        <v>14.329693339928326</v>
      </c>
      <c r="N9" s="100">
        <f>IF(SER_hh_emih_in!N9=0,0,SER_hh_emih_in!N9/SER_summary!N$27)</f>
        <v>15.669815165864868</v>
      </c>
      <c r="O9" s="100">
        <f>IF(SER_hh_emih_in!O9=0,0,SER_hh_emih_in!O9/SER_summary!O$27)</f>
        <v>16.129014498656069</v>
      </c>
      <c r="P9" s="100">
        <f>IF(SER_hh_emih_in!P9=0,0,SER_hh_emih_in!P9/SER_summary!P$27)</f>
        <v>12.15764229841878</v>
      </c>
      <c r="Q9" s="100">
        <f>IF(SER_hh_emih_in!Q9=0,0,SER_hh_emih_in!Q9/SER_summary!Q$27)</f>
        <v>12.919492683521408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17.060178477080019</v>
      </c>
      <c r="D10" s="100">
        <f>IF(SER_hh_emih_in!D10=0,0,SER_hh_emih_in!D10/SER_summary!D$27)</f>
        <v>16.688523494667752</v>
      </c>
      <c r="E10" s="100">
        <f>IF(SER_hh_emih_in!E10=0,0,SER_hh_emih_in!E10/SER_summary!E$27)</f>
        <v>17.22469872074176</v>
      </c>
      <c r="F10" s="100">
        <f>IF(SER_hh_emih_in!F10=0,0,SER_hh_emih_in!F10/SER_summary!F$27)</f>
        <v>19.430869205322484</v>
      </c>
      <c r="G10" s="100">
        <f>IF(SER_hh_emih_in!G10=0,0,SER_hh_emih_in!G10/SER_summary!G$27)</f>
        <v>18.190368208172767</v>
      </c>
      <c r="H10" s="100">
        <f>IF(SER_hh_emih_in!H10=0,0,SER_hh_emih_in!H10/SER_summary!H$27)</f>
        <v>18.149579795267343</v>
      </c>
      <c r="I10" s="100">
        <f>IF(SER_hh_emih_in!I10=0,0,SER_hh_emih_in!I10/SER_summary!I$27)</f>
        <v>15.96164411574199</v>
      </c>
      <c r="J10" s="100">
        <f>IF(SER_hh_emih_in!J10=0,0,SER_hh_emih_in!J10/SER_summary!J$27)</f>
        <v>16.675805041175536</v>
      </c>
      <c r="K10" s="100">
        <f>IF(SER_hh_emih_in!K10=0,0,SER_hh_emih_in!K10/SER_summary!K$27)</f>
        <v>0</v>
      </c>
      <c r="L10" s="100">
        <f>IF(SER_hh_emih_in!L10=0,0,SER_hh_emih_in!L10/SER_summary!L$27)</f>
        <v>17.504629988081664</v>
      </c>
      <c r="M10" s="100">
        <f>IF(SER_hh_emih_in!M10=0,0,SER_hh_emih_in!M10/SER_summary!M$27)</f>
        <v>14.373055360542532</v>
      </c>
      <c r="N10" s="100">
        <f>IF(SER_hh_emih_in!N10=0,0,SER_hh_emih_in!N10/SER_summary!N$27)</f>
        <v>12.00381910161474</v>
      </c>
      <c r="O10" s="100">
        <f>IF(SER_hh_emih_in!O10=0,0,SER_hh_emih_in!O10/SER_summary!O$27)</f>
        <v>0</v>
      </c>
      <c r="P10" s="100">
        <f>IF(SER_hh_emih_in!P10=0,0,SER_hh_emih_in!P10/SER_summary!P$27)</f>
        <v>10.408453925346048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3.7569229700651753E-4</v>
      </c>
      <c r="D16" s="101">
        <f>IF(SER_hh_emih_in!D16=0,0,SER_hh_emih_in!D16/SER_summary!D$27)</f>
        <v>4.4621324284749271E-3</v>
      </c>
      <c r="E16" s="101">
        <f>IF(SER_hh_emih_in!E16=0,0,SER_hh_emih_in!E16/SER_summary!E$27)</f>
        <v>7.4323892614420002E-3</v>
      </c>
      <c r="F16" s="101">
        <f>IF(SER_hh_emih_in!F16=0,0,SER_hh_emih_in!F16/SER_summary!F$27)</f>
        <v>8.4768324986496061E-3</v>
      </c>
      <c r="G16" s="101">
        <f>IF(SER_hh_emih_in!G16=0,0,SER_hh_emih_in!G16/SER_summary!G$27)</f>
        <v>3.8480764566252825E-3</v>
      </c>
      <c r="H16" s="101">
        <f>IF(SER_hh_emih_in!H16=0,0,SER_hh_emih_in!H16/SER_summary!H$27)</f>
        <v>2.1055397008597036E-2</v>
      </c>
      <c r="I16" s="101">
        <f>IF(SER_hh_emih_in!I16=0,0,SER_hh_emih_in!I16/SER_summary!I$27)</f>
        <v>7.6593758690739989E-3</v>
      </c>
      <c r="J16" s="101">
        <f>IF(SER_hh_emih_in!J16=0,0,SER_hh_emih_in!J16/SER_summary!J$27)</f>
        <v>2.2877266033296633E-2</v>
      </c>
      <c r="K16" s="101">
        <f>IF(SER_hh_emih_in!K16=0,0,SER_hh_emih_in!K16/SER_summary!K$27)</f>
        <v>7.5954165016088602E-3</v>
      </c>
      <c r="L16" s="101">
        <f>IF(SER_hh_emih_in!L16=0,0,SER_hh_emih_in!L16/SER_summary!L$27)</f>
        <v>2.562819555376834E-2</v>
      </c>
      <c r="M16" s="101">
        <f>IF(SER_hh_emih_in!M16=0,0,SER_hh_emih_in!M16/SER_summary!M$27)</f>
        <v>3.2282076086498253E-2</v>
      </c>
      <c r="N16" s="101">
        <f>IF(SER_hh_emih_in!N16=0,0,SER_hh_emih_in!N16/SER_summary!N$27)</f>
        <v>0.18047413160688433</v>
      </c>
      <c r="O16" s="101">
        <f>IF(SER_hh_emih_in!O16=0,0,SER_hh_emih_in!O16/SER_summary!O$27)</f>
        <v>0.3788265819637433</v>
      </c>
      <c r="P16" s="101">
        <f>IF(SER_hh_emih_in!P16=0,0,SER_hh_emih_in!P16/SER_summary!P$27)</f>
        <v>0.16061371645969066</v>
      </c>
      <c r="Q16" s="101">
        <f>IF(SER_hh_emih_in!Q16=0,0,SER_hh_emih_in!Q16/SER_summary!Q$27)</f>
        <v>0.23293076697443857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0.38108650318049192</v>
      </c>
      <c r="D17" s="103">
        <f>IF(SER_hh_emih_in!D17=0,0,SER_hh_emih_in!D17/SER_summary!D$27)</f>
        <v>0.4411912875877872</v>
      </c>
      <c r="E17" s="103">
        <f>IF(SER_hh_emih_in!E17=0,0,SER_hh_emih_in!E17/SER_summary!E$27)</f>
        <v>0.49527751157881839</v>
      </c>
      <c r="F17" s="103">
        <f>IF(SER_hh_emih_in!F17=0,0,SER_hh_emih_in!F17/SER_summary!F$27)</f>
        <v>0.56483313850565253</v>
      </c>
      <c r="G17" s="103">
        <f>IF(SER_hh_emih_in!G17=0,0,SER_hh_emih_in!G17/SER_summary!G$27)</f>
        <v>0.64917030638389561</v>
      </c>
      <c r="H17" s="103">
        <f>IF(SER_hh_emih_in!H17=0,0,SER_hh_emih_in!H17/SER_summary!H$27)</f>
        <v>0.73750443718090819</v>
      </c>
      <c r="I17" s="103">
        <f>IF(SER_hh_emih_in!I17=0,0,SER_hh_emih_in!I17/SER_summary!I$27)</f>
        <v>0.84075403242648561</v>
      </c>
      <c r="J17" s="103">
        <f>IF(SER_hh_emih_in!J17=0,0,SER_hh_emih_in!J17/SER_summary!J$27)</f>
        <v>0.90373583097267818</v>
      </c>
      <c r="K17" s="103">
        <f>IF(SER_hh_emih_in!K17=0,0,SER_hh_emih_in!K17/SER_summary!K$27)</f>
        <v>0.98149281303948699</v>
      </c>
      <c r="L17" s="103">
        <f>IF(SER_hh_emih_in!L17=0,0,SER_hh_emih_in!L17/SER_summary!L$27)</f>
        <v>1.0145273845611236</v>
      </c>
      <c r="M17" s="103">
        <f>IF(SER_hh_emih_in!M17=0,0,SER_hh_emih_in!M17/SER_summary!M$27)</f>
        <v>1.0141772307652028</v>
      </c>
      <c r="N17" s="103">
        <f>IF(SER_hh_emih_in!N17=0,0,SER_hh_emih_in!N17/SER_summary!N$27)</f>
        <v>1.0215099021728549</v>
      </c>
      <c r="O17" s="103">
        <f>IF(SER_hh_emih_in!O17=0,0,SER_hh_emih_in!O17/SER_summary!O$27)</f>
        <v>1.0389430694552129</v>
      </c>
      <c r="P17" s="103">
        <f>IF(SER_hh_emih_in!P17=0,0,SER_hh_emih_in!P17/SER_summary!P$27)</f>
        <v>1.0723382156005972</v>
      </c>
      <c r="Q17" s="103">
        <f>IF(SER_hh_emih_in!Q17=0,0,SER_hh_emih_in!Q17/SER_summary!Q$27)</f>
        <v>1.0649614687434057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2.5482451881444619</v>
      </c>
      <c r="D19" s="101">
        <f>IF(SER_hh_emih_in!D19=0,0,SER_hh_emih_in!D19/SER_summary!D$27)</f>
        <v>2.0542445004695766</v>
      </c>
      <c r="E19" s="101">
        <f>IF(SER_hh_emih_in!E19=0,0,SER_hh_emih_in!E19/SER_summary!E$27)</f>
        <v>2.6565268825454567</v>
      </c>
      <c r="F19" s="101">
        <f>IF(SER_hh_emih_in!F19=0,0,SER_hh_emih_in!F19/SER_summary!F$27)</f>
        <v>2.5172334503343423</v>
      </c>
      <c r="G19" s="101">
        <f>IF(SER_hh_emih_in!G19=0,0,SER_hh_emih_in!G19/SER_summary!G$27)</f>
        <v>1.5179761603671642</v>
      </c>
      <c r="H19" s="101">
        <f>IF(SER_hh_emih_in!H19=0,0,SER_hh_emih_in!H19/SER_summary!H$27)</f>
        <v>2.1852433605048316</v>
      </c>
      <c r="I19" s="101">
        <f>IF(SER_hh_emih_in!I19=0,0,SER_hh_emih_in!I19/SER_summary!I$27)</f>
        <v>1.8035734333335374</v>
      </c>
      <c r="J19" s="101">
        <f>IF(SER_hh_emih_in!J19=0,0,SER_hh_emih_in!J19/SER_summary!J$27)</f>
        <v>1.8268702413245426</v>
      </c>
      <c r="K19" s="101">
        <f>IF(SER_hh_emih_in!K19=0,0,SER_hh_emih_in!K19/SER_summary!K$27)</f>
        <v>2.7629494639246848</v>
      </c>
      <c r="L19" s="101">
        <f>IF(SER_hh_emih_in!L19=0,0,SER_hh_emih_in!L19/SER_summary!L$27)</f>
        <v>2.3044309800394789</v>
      </c>
      <c r="M19" s="101">
        <f>IF(SER_hh_emih_in!M19=0,0,SER_hh_emih_in!M19/SER_summary!M$27)</f>
        <v>1.9908784097439065</v>
      </c>
      <c r="N19" s="101">
        <f>IF(SER_hh_emih_in!N19=0,0,SER_hh_emih_in!N19/SER_summary!N$27)</f>
        <v>1.619464227983259</v>
      </c>
      <c r="O19" s="101">
        <f>IF(SER_hh_emih_in!O19=0,0,SER_hh_emih_in!O19/SER_summary!O$27)</f>
        <v>2.2195507427748269</v>
      </c>
      <c r="P19" s="101">
        <f>IF(SER_hh_emih_in!P19=0,0,SER_hh_emih_in!P19/SER_summary!P$27)</f>
        <v>2.1652105415527565</v>
      </c>
      <c r="Q19" s="101">
        <f>IF(SER_hh_emih_in!Q19=0,0,SER_hh_emih_in!Q19/SER_summary!Q$27)</f>
        <v>2.0105564227409918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5.8708814546895089</v>
      </c>
      <c r="D22" s="100">
        <f>IF(SER_hh_emih_in!D22=0,0,SER_hh_emih_in!D22/SER_summary!D$27)</f>
        <v>5.8355264454225493</v>
      </c>
      <c r="E22" s="100">
        <f>IF(SER_hh_emih_in!E22=0,0,SER_hh_emih_in!E22/SER_summary!E$27)</f>
        <v>0</v>
      </c>
      <c r="F22" s="100">
        <f>IF(SER_hh_emih_in!F22=0,0,SER_hh_emih_in!F22/SER_summary!F$27)</f>
        <v>5.7786042319237172</v>
      </c>
      <c r="G22" s="100">
        <f>IF(SER_hh_emih_in!G22=0,0,SER_hh_emih_in!G22/SER_summary!G$27)</f>
        <v>0</v>
      </c>
      <c r="H22" s="100">
        <f>IF(SER_hh_emih_in!H22=0,0,SER_hh_emih_in!H22/SER_summary!H$27)</f>
        <v>5.6298671274416208</v>
      </c>
      <c r="I22" s="100">
        <f>IF(SER_hh_emih_in!I22=0,0,SER_hh_emih_in!I22/SER_summary!I$27)</f>
        <v>5.4648059512169356</v>
      </c>
      <c r="J22" s="100">
        <f>IF(SER_hh_emih_in!J22=0,0,SER_hh_emih_in!J22/SER_summary!J$27)</f>
        <v>5.3760441159085781</v>
      </c>
      <c r="K22" s="100">
        <f>IF(SER_hh_emih_in!K22=0,0,SER_hh_emih_in!K22/SER_summary!K$27)</f>
        <v>5.3766813041295993</v>
      </c>
      <c r="L22" s="100">
        <f>IF(SER_hh_emih_in!L22=0,0,SER_hh_emih_in!L22/SER_summary!L$27)</f>
        <v>5.3652369093304131</v>
      </c>
      <c r="M22" s="100">
        <f>IF(SER_hh_emih_in!M22=0,0,SER_hh_emih_in!M22/SER_summary!M$27)</f>
        <v>5.3237594925995824</v>
      </c>
      <c r="N22" s="100">
        <f>IF(SER_hh_emih_in!N22=0,0,SER_hh_emih_in!N22/SER_summary!N$27)</f>
        <v>5.3833829200108596</v>
      </c>
      <c r="O22" s="100">
        <f>IF(SER_hh_emih_in!O22=0,0,SER_hh_emih_in!O22/SER_summary!O$27)</f>
        <v>5.3956403745651995</v>
      </c>
      <c r="P22" s="100">
        <f>IF(SER_hh_emih_in!P22=0,0,SER_hh_emih_in!P22/SER_summary!P$27)</f>
        <v>5.3189988854484236</v>
      </c>
      <c r="Q22" s="100">
        <f>IF(SER_hh_emih_in!Q22=0,0,SER_hh_emih_in!Q22/SER_summary!Q$27)</f>
        <v>5.4263163109852162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4.2347221225965619</v>
      </c>
      <c r="D23" s="100">
        <f>IF(SER_hh_emih_in!D23=0,0,SER_hh_emih_in!D23/SER_summary!D$27)</f>
        <v>4.1427426189287475</v>
      </c>
      <c r="E23" s="100">
        <f>IF(SER_hh_emih_in!E23=0,0,SER_hh_emih_in!E23/SER_summary!E$27)</f>
        <v>4.1707330784252861</v>
      </c>
      <c r="F23" s="100">
        <f>IF(SER_hh_emih_in!F23=0,0,SER_hh_emih_in!F23/SER_summary!F$27)</f>
        <v>4.1043867293147382</v>
      </c>
      <c r="G23" s="100">
        <f>IF(SER_hh_emih_in!G23=0,0,SER_hh_emih_in!G23/SER_summary!G$27)</f>
        <v>4.088225061881082</v>
      </c>
      <c r="H23" s="100">
        <f>IF(SER_hh_emih_in!H23=0,0,SER_hh_emih_in!H23/SER_summary!H$27)</f>
        <v>3.9911580674917539</v>
      </c>
      <c r="I23" s="100">
        <f>IF(SER_hh_emih_in!I23=0,0,SER_hh_emih_in!I23/SER_summary!I$27)</f>
        <v>3.8382695103090585</v>
      </c>
      <c r="J23" s="100">
        <f>IF(SER_hh_emih_in!J23=0,0,SER_hh_emih_in!J23/SER_summary!J$27)</f>
        <v>3.7731002466645056</v>
      </c>
      <c r="K23" s="100">
        <f>IF(SER_hh_emih_in!K23=0,0,SER_hh_emih_in!K23/SER_summary!K$27)</f>
        <v>3.7462495147768209</v>
      </c>
      <c r="L23" s="100">
        <f>IF(SER_hh_emih_in!L23=0,0,SER_hh_emih_in!L23/SER_summary!L$27)</f>
        <v>3.7215310832393795</v>
      </c>
      <c r="M23" s="100">
        <f>IF(SER_hh_emih_in!M23=0,0,SER_hh_emih_in!M23/SER_summary!M$27)</f>
        <v>3.6753183273230277</v>
      </c>
      <c r="N23" s="100">
        <f>IF(SER_hh_emih_in!N23=0,0,SER_hh_emih_in!N23/SER_summary!N$27)</f>
        <v>3.7094670438301556</v>
      </c>
      <c r="O23" s="100">
        <f>IF(SER_hh_emih_in!O23=0,0,SER_hh_emih_in!O23/SER_summary!O$27)</f>
        <v>3.699948821652661</v>
      </c>
      <c r="P23" s="100">
        <f>IF(SER_hh_emih_in!P23=0,0,SER_hh_emih_in!P23/SER_summary!P$27)</f>
        <v>3.6353562406166975</v>
      </c>
      <c r="Q23" s="100">
        <f>IF(SER_hh_emih_in!Q23=0,0,SER_hh_emih_in!Q23/SER_summary!Q$27)</f>
        <v>3.7260179551260606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3.1505378135797417</v>
      </c>
      <c r="D29" s="101">
        <f>IF(SER_hh_emih_in!D29=0,0,SER_hh_emih_in!D29/SER_summary!D$27)</f>
        <v>2.8145485878174528</v>
      </c>
      <c r="E29" s="101">
        <f>IF(SER_hh_emih_in!E29=0,0,SER_hh_emih_in!E29/SER_summary!E$27)</f>
        <v>4.726715277945913</v>
      </c>
      <c r="F29" s="101">
        <f>IF(SER_hh_emih_in!F29=0,0,SER_hh_emih_in!F29/SER_summary!F$27)</f>
        <v>2.015623700753542</v>
      </c>
      <c r="G29" s="101">
        <f>IF(SER_hh_emih_in!G29=0,0,SER_hh_emih_in!G29/SER_summary!G$27)</f>
        <v>3.2590284702495884</v>
      </c>
      <c r="H29" s="101">
        <f>IF(SER_hh_emih_in!H29=0,0,SER_hh_emih_in!H29/SER_summary!H$27)</f>
        <v>2.4070401332883553</v>
      </c>
      <c r="I29" s="101">
        <f>IF(SER_hh_emih_in!I29=0,0,SER_hh_emih_in!I29/SER_summary!I$27)</f>
        <v>1.0680920436702994</v>
      </c>
      <c r="J29" s="101">
        <f>IF(SER_hh_emih_in!J29=0,0,SER_hh_emih_in!J29/SER_summary!J$27)</f>
        <v>2.8891758747091383</v>
      </c>
      <c r="K29" s="101">
        <f>IF(SER_hh_emih_in!K29=0,0,SER_hh_emih_in!K29/SER_summary!K$27)</f>
        <v>3.055197663385846</v>
      </c>
      <c r="L29" s="101">
        <f>IF(SER_hh_emih_in!L29=0,0,SER_hh_emih_in!L29/SER_summary!L$27)</f>
        <v>2.0363640681381043</v>
      </c>
      <c r="M29" s="101">
        <f>IF(SER_hh_emih_in!M29=0,0,SER_hh_emih_in!M29/SER_summary!M$27)</f>
        <v>0.43934532545783994</v>
      </c>
      <c r="N29" s="101">
        <f>IF(SER_hh_emih_in!N29=0,0,SER_hh_emih_in!N29/SER_summary!N$27)</f>
        <v>4.1074464474734169</v>
      </c>
      <c r="O29" s="101">
        <f>IF(SER_hh_emih_in!O29=0,0,SER_hh_emih_in!O29/SER_summary!O$27)</f>
        <v>4.2093396008465538</v>
      </c>
      <c r="P29" s="101">
        <f>IF(SER_hh_emih_in!P29=0,0,SER_hh_emih_in!P29/SER_summary!P$27)</f>
        <v>0.48565994083185121</v>
      </c>
      <c r="Q29" s="101">
        <f>IF(SER_hh_emih_in!Q29=0,0,SER_hh_emih_in!Q29/SER_summary!Q$27)</f>
        <v>4.6779460297053719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6.0019676289913697</v>
      </c>
      <c r="D30" s="100">
        <f>IF(SER_hh_emih_in!D30=0,0,SER_hh_emih_in!D30/SER_summary!D$27)</f>
        <v>6.0020478383761535</v>
      </c>
      <c r="E30" s="100">
        <f>IF(SER_hh_emih_in!E30=0,0,SER_hh_emih_in!E30/SER_summary!E$27)</f>
        <v>5.8331376434496551</v>
      </c>
      <c r="F30" s="100">
        <f>IF(SER_hh_emih_in!F30=0,0,SER_hh_emih_in!F30/SER_summary!F$27)</f>
        <v>5.8839256619778189</v>
      </c>
      <c r="G30" s="100">
        <f>IF(SER_hh_emih_in!G30=0,0,SER_hh_emih_in!G30/SER_summary!G$27)</f>
        <v>5.756876500093755</v>
      </c>
      <c r="H30" s="100">
        <f>IF(SER_hh_emih_in!H30=0,0,SER_hh_emih_in!H30/SER_summary!H$27)</f>
        <v>5.7160188781642107</v>
      </c>
      <c r="I30" s="100">
        <f>IF(SER_hh_emih_in!I30=0,0,SER_hh_emih_in!I30/SER_summary!I$27)</f>
        <v>0</v>
      </c>
      <c r="J30" s="100">
        <f>IF(SER_hh_emih_in!J30=0,0,SER_hh_emih_in!J30/SER_summary!J$27)</f>
        <v>0</v>
      </c>
      <c r="K30" s="100">
        <f>IF(SER_hh_emih_in!K30=0,0,SER_hh_emih_in!K30/SER_summary!K$27)</f>
        <v>5.7376538098943888</v>
      </c>
      <c r="L30" s="100">
        <f>IF(SER_hh_emih_in!L30=0,0,SER_hh_emih_in!L30/SER_summary!L$27)</f>
        <v>5.704316419629591</v>
      </c>
      <c r="M30" s="100">
        <f>IF(SER_hh_emih_in!M30=0,0,SER_hh_emih_in!M30/SER_summary!M$27)</f>
        <v>0</v>
      </c>
      <c r="N30" s="100">
        <f>IF(SER_hh_emih_in!N30=0,0,SER_hh_emih_in!N30/SER_summary!N$27)</f>
        <v>5.7016867584384983</v>
      </c>
      <c r="O30" s="100">
        <f>IF(SER_hh_emih_in!O30=0,0,SER_hh_emih_in!O30/SER_summary!O$27)</f>
        <v>0</v>
      </c>
      <c r="P30" s="100">
        <f>IF(SER_hh_emih_in!P30=0,0,SER_hh_emih_in!P30/SER_summary!P$27)</f>
        <v>0</v>
      </c>
      <c r="Q30" s="100">
        <f>IF(SER_hh_emih_in!Q30=0,0,SER_hh_emih_in!Q30/SER_summary!Q$27)</f>
        <v>5.4718252907499476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4.8207863787828558</v>
      </c>
      <c r="D31" s="100">
        <f>IF(SER_hh_emih_in!D31=0,0,SER_hh_emih_in!D31/SER_summary!D$27)</f>
        <v>4.7999677607982694</v>
      </c>
      <c r="E31" s="100">
        <f>IF(SER_hh_emih_in!E31=0,0,SER_hh_emih_in!E31/SER_summary!E$27)</f>
        <v>4.7215554405114339</v>
      </c>
      <c r="F31" s="100">
        <f>IF(SER_hh_emih_in!F31=0,0,SER_hh_emih_in!F31/SER_summary!F$27)</f>
        <v>4.7395717922919562</v>
      </c>
      <c r="G31" s="100">
        <f>IF(SER_hh_emih_in!G31=0,0,SER_hh_emih_in!G31/SER_summary!G$27)</f>
        <v>4.6573453783139422</v>
      </c>
      <c r="H31" s="100">
        <f>IF(SER_hh_emih_in!H31=0,0,SER_hh_emih_in!H31/SER_summary!H$27)</f>
        <v>4.5848892714246094</v>
      </c>
      <c r="I31" s="100">
        <f>IF(SER_hh_emih_in!I31=0,0,SER_hh_emih_in!I31/SER_summary!I$27)</f>
        <v>4.5528636609935171</v>
      </c>
      <c r="J31" s="100">
        <f>IF(SER_hh_emih_in!J31=0,0,SER_hh_emih_in!J31/SER_summary!J$27)</f>
        <v>4.5367067098640677</v>
      </c>
      <c r="K31" s="100">
        <f>IF(SER_hh_emih_in!K31=0,0,SER_hh_emih_in!K31/SER_summary!K$27)</f>
        <v>4.5257968756307054</v>
      </c>
      <c r="L31" s="100">
        <f>IF(SER_hh_emih_in!L31=0,0,SER_hh_emih_in!L31/SER_summary!L$27)</f>
        <v>4.5141357368296617</v>
      </c>
      <c r="M31" s="100">
        <f>IF(SER_hh_emih_in!M31=0,0,SER_hh_emih_in!M31/SER_summary!M$27)</f>
        <v>4.5125301815174117</v>
      </c>
      <c r="N31" s="100">
        <f>IF(SER_hh_emih_in!N31=0,0,SER_hh_emih_in!N31/SER_summary!N$27)</f>
        <v>4.5320218024987033</v>
      </c>
      <c r="O31" s="100">
        <f>IF(SER_hh_emih_in!O31=0,0,SER_hh_emih_in!O31/SER_summary!O$27)</f>
        <v>4.4363570230606015</v>
      </c>
      <c r="P31" s="100">
        <f>IF(SER_hh_emih_in!P31=0,0,SER_hh_emih_in!P31/SER_summary!P$27)</f>
        <v>4.4502726306733438</v>
      </c>
      <c r="Q31" s="100">
        <f>IF(SER_hh_emih_in!Q31=0,0,SER_hh_emih_in!Q31/SER_summary!Q$27)</f>
        <v>4.4033353790344094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1664.4999563149636</v>
      </c>
      <c r="C3" s="129">
        <f t="shared" ref="C3" si="1">SUM(C4:C9)</f>
        <v>1692.5240434045631</v>
      </c>
      <c r="D3" s="129">
        <f t="shared" ref="D3:Q3" si="2">SUM(D4:D9)</f>
        <v>1708.4512921772846</v>
      </c>
      <c r="E3" s="129">
        <f t="shared" si="2"/>
        <v>1719.1135115146344</v>
      </c>
      <c r="F3" s="129">
        <f t="shared" si="2"/>
        <v>1725.3144317268116</v>
      </c>
      <c r="G3" s="129">
        <f t="shared" si="2"/>
        <v>1759.8489169717941</v>
      </c>
      <c r="H3" s="129">
        <f t="shared" si="2"/>
        <v>1811.1653895580616</v>
      </c>
      <c r="I3" s="129">
        <f t="shared" si="2"/>
        <v>1867.3378181750954</v>
      </c>
      <c r="J3" s="129">
        <f t="shared" si="2"/>
        <v>1903.6518235899307</v>
      </c>
      <c r="K3" s="129">
        <f t="shared" si="2"/>
        <v>1909.5311092379111</v>
      </c>
      <c r="L3" s="129">
        <f t="shared" si="2"/>
        <v>1930.3076801658094</v>
      </c>
      <c r="M3" s="129">
        <f t="shared" si="2"/>
        <v>1951.4026662251267</v>
      </c>
      <c r="N3" s="129">
        <f t="shared" si="2"/>
        <v>1958.7262805425078</v>
      </c>
      <c r="O3" s="129">
        <f t="shared" si="2"/>
        <v>1956.439639083756</v>
      </c>
      <c r="P3" s="129">
        <f t="shared" si="2"/>
        <v>1957.49026646876</v>
      </c>
      <c r="Q3" s="129">
        <f t="shared" si="2"/>
        <v>1976.184621494976</v>
      </c>
    </row>
    <row r="4" spans="1:17" ht="12" customHeight="1" x14ac:dyDescent="0.25">
      <c r="A4" s="88" t="s">
        <v>9</v>
      </c>
      <c r="B4" s="128">
        <v>372.77210925718975</v>
      </c>
      <c r="C4" s="128">
        <v>379.08092973446782</v>
      </c>
      <c r="D4" s="128">
        <v>383.45545908718645</v>
      </c>
      <c r="E4" s="128">
        <v>386.83521205925661</v>
      </c>
      <c r="F4" s="128">
        <v>387.23786096083182</v>
      </c>
      <c r="G4" s="128">
        <v>394.00835068531336</v>
      </c>
      <c r="H4" s="128">
        <v>404.19665008070149</v>
      </c>
      <c r="I4" s="128">
        <v>417.91017572301001</v>
      </c>
      <c r="J4" s="128">
        <v>426.84841633631032</v>
      </c>
      <c r="K4" s="128">
        <v>426.61386506925464</v>
      </c>
      <c r="L4" s="128">
        <v>431.96796364953087</v>
      </c>
      <c r="M4" s="128">
        <v>438.41964137485689</v>
      </c>
      <c r="N4" s="128">
        <v>440.28664897592301</v>
      </c>
      <c r="O4" s="128">
        <v>439.9055193329724</v>
      </c>
      <c r="P4" s="128">
        <v>440.35058150263444</v>
      </c>
      <c r="Q4" s="128">
        <v>445.80784626901266</v>
      </c>
    </row>
    <row r="5" spans="1:17" ht="12" customHeight="1" x14ac:dyDescent="0.25">
      <c r="A5" s="88" t="s">
        <v>8</v>
      </c>
      <c r="B5" s="128">
        <v>83.349293260603233</v>
      </c>
      <c r="C5" s="128">
        <v>83.872715613613053</v>
      </c>
      <c r="D5" s="128">
        <v>84.402696777352332</v>
      </c>
      <c r="E5" s="128">
        <v>84.671642581729003</v>
      </c>
      <c r="F5" s="128">
        <v>84.609482027081782</v>
      </c>
      <c r="G5" s="128">
        <v>85.048425367498353</v>
      </c>
      <c r="H5" s="128">
        <v>86.275748735392014</v>
      </c>
      <c r="I5" s="128">
        <v>87.045959361058308</v>
      </c>
      <c r="J5" s="128">
        <v>88.063873831915089</v>
      </c>
      <c r="K5" s="128">
        <v>89.313390675747655</v>
      </c>
      <c r="L5" s="128">
        <v>90.485839704274042</v>
      </c>
      <c r="M5" s="128">
        <v>90.678316648327169</v>
      </c>
      <c r="N5" s="128">
        <v>91.132687528344178</v>
      </c>
      <c r="O5" s="128">
        <v>91.298856767069793</v>
      </c>
      <c r="P5" s="128">
        <v>91.466441999321887</v>
      </c>
      <c r="Q5" s="128">
        <v>90.246493779258586</v>
      </c>
    </row>
    <row r="6" spans="1:17" ht="12" customHeight="1" x14ac:dyDescent="0.25">
      <c r="A6" s="88" t="s">
        <v>7</v>
      </c>
      <c r="B6" s="128">
        <v>735.03228961127206</v>
      </c>
      <c r="C6" s="128">
        <v>746.40901112950428</v>
      </c>
      <c r="D6" s="128">
        <v>744.68013365717252</v>
      </c>
      <c r="E6" s="128">
        <v>734.49539651784949</v>
      </c>
      <c r="F6" s="128">
        <v>716.68362492345909</v>
      </c>
      <c r="G6" s="128">
        <v>715.50583791878546</v>
      </c>
      <c r="H6" s="128">
        <v>726.11766798393353</v>
      </c>
      <c r="I6" s="128">
        <v>741.08152413862445</v>
      </c>
      <c r="J6" s="128">
        <v>747.32370404833534</v>
      </c>
      <c r="K6" s="128">
        <v>739.55068567046794</v>
      </c>
      <c r="L6" s="128">
        <v>740.91442805991846</v>
      </c>
      <c r="M6" s="128">
        <v>744.07680643941364</v>
      </c>
      <c r="N6" s="128">
        <v>739.27264322106839</v>
      </c>
      <c r="O6" s="128">
        <v>730.69786269111523</v>
      </c>
      <c r="P6" s="128">
        <v>725.09509447577659</v>
      </c>
      <c r="Q6" s="128">
        <v>730.53208154779736</v>
      </c>
    </row>
    <row r="7" spans="1:17" ht="12" customHeight="1" x14ac:dyDescent="0.25">
      <c r="A7" s="88" t="s">
        <v>39</v>
      </c>
      <c r="B7" s="128">
        <v>199.34651812340221</v>
      </c>
      <c r="C7" s="128">
        <v>199.3557366444133</v>
      </c>
      <c r="D7" s="128">
        <v>199.28348165546899</v>
      </c>
      <c r="E7" s="128">
        <v>198.85364738827229</v>
      </c>
      <c r="F7" s="128">
        <v>198.28380873104942</v>
      </c>
      <c r="G7" s="128">
        <v>197.66171451884455</v>
      </c>
      <c r="H7" s="128">
        <v>197.07718392072886</v>
      </c>
      <c r="I7" s="128">
        <v>196.69905723268141</v>
      </c>
      <c r="J7" s="128">
        <v>196.7879370538536</v>
      </c>
      <c r="K7" s="128">
        <v>197.43144130625819</v>
      </c>
      <c r="L7" s="128">
        <v>198.38955215273651</v>
      </c>
      <c r="M7" s="128">
        <v>199.38675536864204</v>
      </c>
      <c r="N7" s="128">
        <v>200.30914160931809</v>
      </c>
      <c r="O7" s="128">
        <v>200.92842843291086</v>
      </c>
      <c r="P7" s="128">
        <v>201.55357767352567</v>
      </c>
      <c r="Q7" s="128">
        <v>202.43895871836196</v>
      </c>
    </row>
    <row r="8" spans="1:17" ht="12" customHeight="1" x14ac:dyDescent="0.25">
      <c r="A8" s="51" t="s">
        <v>6</v>
      </c>
      <c r="B8" s="50">
        <v>157.15238984576683</v>
      </c>
      <c r="C8" s="50">
        <v>165.98019824943472</v>
      </c>
      <c r="D8" s="50">
        <v>176.00567418945968</v>
      </c>
      <c r="E8" s="50">
        <v>189.6321454109881</v>
      </c>
      <c r="F8" s="50">
        <v>207.48174160545784</v>
      </c>
      <c r="G8" s="50">
        <v>229.5076245996332</v>
      </c>
      <c r="H8" s="50">
        <v>252.512827249461</v>
      </c>
      <c r="I8" s="50">
        <v>274.60990173496481</v>
      </c>
      <c r="J8" s="50">
        <v>291.57387073372161</v>
      </c>
      <c r="K8" s="50">
        <v>301.72826405386638</v>
      </c>
      <c r="L8" s="50">
        <v>311.89245751996862</v>
      </c>
      <c r="M8" s="50">
        <v>321.54708686757755</v>
      </c>
      <c r="N8" s="50">
        <v>329.85755997483125</v>
      </c>
      <c r="O8" s="50">
        <v>335.40966635049409</v>
      </c>
      <c r="P8" s="50">
        <v>340.49169817368823</v>
      </c>
      <c r="Q8" s="50">
        <v>348.09172660355711</v>
      </c>
    </row>
    <row r="9" spans="1:17" ht="12" customHeight="1" x14ac:dyDescent="0.25">
      <c r="A9" s="49" t="s">
        <v>5</v>
      </c>
      <c r="B9" s="48">
        <v>116.84735621672971</v>
      </c>
      <c r="C9" s="48">
        <v>117.82545203312999</v>
      </c>
      <c r="D9" s="48">
        <v>120.62384681064457</v>
      </c>
      <c r="E9" s="48">
        <v>124.62546755653901</v>
      </c>
      <c r="F9" s="48">
        <v>131.01791347893152</v>
      </c>
      <c r="G9" s="48">
        <v>138.11696388171933</v>
      </c>
      <c r="H9" s="48">
        <v>144.98531158784471</v>
      </c>
      <c r="I9" s="48">
        <v>149.99119998475624</v>
      </c>
      <c r="J9" s="48">
        <v>153.05402158579489</v>
      </c>
      <c r="K9" s="48">
        <v>154.89346246231614</v>
      </c>
      <c r="L9" s="48">
        <v>156.65743907938082</v>
      </c>
      <c r="M9" s="48">
        <v>157.29405952630947</v>
      </c>
      <c r="N9" s="48">
        <v>157.86759923302267</v>
      </c>
      <c r="O9" s="48">
        <v>158.19930550919378</v>
      </c>
      <c r="P9" s="48">
        <v>158.53287264381291</v>
      </c>
      <c r="Q9" s="48">
        <v>159.06751457698829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7789.8312429695261</v>
      </c>
      <c r="C11" s="129">
        <f t="shared" ref="C11" si="4">SUM(C12:C17)</f>
        <v>7942.5081043054361</v>
      </c>
      <c r="D11" s="129">
        <f t="shared" ref="D11" si="5">SUM(D12:D17)</f>
        <v>8057.2842074815062</v>
      </c>
      <c r="E11" s="129">
        <f t="shared" ref="E11" si="6">SUM(E12:E17)</f>
        <v>8185.8463140592203</v>
      </c>
      <c r="F11" s="129">
        <f t="shared" ref="F11" si="7">SUM(F12:F17)</f>
        <v>8338.5972244006825</v>
      </c>
      <c r="G11" s="129">
        <f t="shared" ref="G11" si="8">SUM(G12:G17)</f>
        <v>8655.2792106719844</v>
      </c>
      <c r="H11" s="129">
        <f t="shared" ref="H11" si="9">SUM(H12:H17)</f>
        <v>9042.785860453012</v>
      </c>
      <c r="I11" s="129">
        <f t="shared" ref="I11" si="10">SUM(I12:I17)</f>
        <v>9424.0783589985094</v>
      </c>
      <c r="J11" s="129">
        <f t="shared" ref="J11" si="11">SUM(J12:J17)</f>
        <v>9681.0678664010284</v>
      </c>
      <c r="K11" s="129">
        <f t="shared" ref="K11" si="12">SUM(K12:K17)</f>
        <v>9765.4625299858271</v>
      </c>
      <c r="L11" s="129">
        <f t="shared" ref="L11" si="13">SUM(L12:L17)</f>
        <v>9895.7171477246939</v>
      </c>
      <c r="M11" s="129">
        <f t="shared" ref="M11" si="14">SUM(M12:M17)</f>
        <v>10030.878570082319</v>
      </c>
      <c r="N11" s="129">
        <f t="shared" ref="N11" si="15">SUM(N12:N17)</f>
        <v>10101.34355195882</v>
      </c>
      <c r="O11" s="129">
        <f t="shared" ref="O11" si="16">SUM(O12:O17)</f>
        <v>10115.73363922956</v>
      </c>
      <c r="P11" s="129">
        <f t="shared" ref="P11" si="17">SUM(P12:P17)</f>
        <v>10134.037812410306</v>
      </c>
      <c r="Q11" s="129">
        <f t="shared" ref="Q11" si="18">SUM(Q12:Q17)</f>
        <v>10239.498620958038</v>
      </c>
    </row>
    <row r="12" spans="1:17" ht="12" customHeight="1" x14ac:dyDescent="0.25">
      <c r="A12" s="88" t="s">
        <v>9</v>
      </c>
      <c r="B12" s="128">
        <v>494.81271803279958</v>
      </c>
      <c r="C12" s="128">
        <v>503.18696205594665</v>
      </c>
      <c r="D12" s="128">
        <v>508.99365388019874</v>
      </c>
      <c r="E12" s="128">
        <v>513.47989282581591</v>
      </c>
      <c r="F12" s="128">
        <v>514.01436359885292</v>
      </c>
      <c r="G12" s="128">
        <v>523.00142121338206</v>
      </c>
      <c r="H12" s="128">
        <v>536.5252337271711</v>
      </c>
      <c r="I12" s="128">
        <v>554.72838446826233</v>
      </c>
      <c r="J12" s="128">
        <v>566.59288565401721</v>
      </c>
      <c r="K12" s="128">
        <v>566.2815454354552</v>
      </c>
      <c r="L12" s="128">
        <v>573.38850436647954</v>
      </c>
      <c r="M12" s="128">
        <v>581.95237519228124</v>
      </c>
      <c r="N12" s="128">
        <v>584.43061614091937</v>
      </c>
      <c r="O12" s="128">
        <v>583.92470974430887</v>
      </c>
      <c r="P12" s="128">
        <v>584.51547932281323</v>
      </c>
      <c r="Q12" s="128">
        <v>591.75937967109064</v>
      </c>
    </row>
    <row r="13" spans="1:17" ht="12" customHeight="1" x14ac:dyDescent="0.25">
      <c r="A13" s="88" t="s">
        <v>8</v>
      </c>
      <c r="B13" s="128">
        <v>237.14434019156289</v>
      </c>
      <c r="C13" s="128">
        <v>238.53765315461476</v>
      </c>
      <c r="D13" s="128">
        <v>240.02503306639073</v>
      </c>
      <c r="E13" s="128">
        <v>240.76353657824296</v>
      </c>
      <c r="F13" s="128">
        <v>240.55679198060122</v>
      </c>
      <c r="G13" s="128">
        <v>241.9886601206143</v>
      </c>
      <c r="H13" s="128">
        <v>245.59525894387212</v>
      </c>
      <c r="I13" s="128">
        <v>248.01451784953611</v>
      </c>
      <c r="J13" s="128">
        <v>251.28235596669697</v>
      </c>
      <c r="K13" s="128">
        <v>255.2873394505672</v>
      </c>
      <c r="L13" s="128">
        <v>259.32072209043127</v>
      </c>
      <c r="M13" s="128">
        <v>261.486569138302</v>
      </c>
      <c r="N13" s="128">
        <v>264.75544148277663</v>
      </c>
      <c r="O13" s="128">
        <v>267.56132571100125</v>
      </c>
      <c r="P13" s="128">
        <v>270.26922515455033</v>
      </c>
      <c r="Q13" s="128">
        <v>269.13958752263551</v>
      </c>
    </row>
    <row r="14" spans="1:17" ht="12" customHeight="1" x14ac:dyDescent="0.25">
      <c r="A14" s="88" t="s">
        <v>7</v>
      </c>
      <c r="B14" s="128">
        <v>3777.8719943224787</v>
      </c>
      <c r="C14" s="128">
        <v>3810.2230320563672</v>
      </c>
      <c r="D14" s="128">
        <v>3784.5518303202721</v>
      </c>
      <c r="E14" s="128">
        <v>3716.6633857891889</v>
      </c>
      <c r="F14" s="128">
        <v>3605.6062608616521</v>
      </c>
      <c r="G14" s="128">
        <v>3587.2441495099401</v>
      </c>
      <c r="H14" s="128">
        <v>3623.9016348471137</v>
      </c>
      <c r="I14" s="128">
        <v>3673.5550154433745</v>
      </c>
      <c r="J14" s="128">
        <v>3686.7467264162615</v>
      </c>
      <c r="K14" s="128">
        <v>3635.8503618386726</v>
      </c>
      <c r="L14" s="128">
        <v>3627.0362790389017</v>
      </c>
      <c r="M14" s="128">
        <v>3633.0589730255988</v>
      </c>
      <c r="N14" s="128">
        <v>3595.5178209227292</v>
      </c>
      <c r="O14" s="128">
        <v>3544.5412166898441</v>
      </c>
      <c r="P14" s="128">
        <v>3503.8295221951812</v>
      </c>
      <c r="Q14" s="128">
        <v>3512.4281959839832</v>
      </c>
    </row>
    <row r="15" spans="1:17" ht="12" customHeight="1" x14ac:dyDescent="0.25">
      <c r="A15" s="88" t="s">
        <v>39</v>
      </c>
      <c r="B15" s="128">
        <v>264.60990512291897</v>
      </c>
      <c r="C15" s="128">
        <v>264.6221416645605</v>
      </c>
      <c r="D15" s="128">
        <v>264.52623135747723</v>
      </c>
      <c r="E15" s="128">
        <v>263.95567509327856</v>
      </c>
      <c r="F15" s="128">
        <v>263.19927887205239</v>
      </c>
      <c r="G15" s="128">
        <v>262.37351932521585</v>
      </c>
      <c r="H15" s="128">
        <v>261.59762121791567</v>
      </c>
      <c r="I15" s="128">
        <v>261.09570090352742</v>
      </c>
      <c r="J15" s="128">
        <v>261.21367879082192</v>
      </c>
      <c r="K15" s="128">
        <v>262.06785773900691</v>
      </c>
      <c r="L15" s="128">
        <v>263.33964127739273</v>
      </c>
      <c r="M15" s="128">
        <v>264.66331550472825</v>
      </c>
      <c r="N15" s="128">
        <v>265.88767867861071</v>
      </c>
      <c r="O15" s="128">
        <v>266.70971173530711</v>
      </c>
      <c r="P15" s="128">
        <v>267.53952648604348</v>
      </c>
      <c r="Q15" s="128">
        <v>268.71476945731399</v>
      </c>
    </row>
    <row r="16" spans="1:17" ht="12" customHeight="1" x14ac:dyDescent="0.25">
      <c r="A16" s="51" t="s">
        <v>6</v>
      </c>
      <c r="B16" s="50">
        <v>2204.5984326995849</v>
      </c>
      <c r="C16" s="50">
        <v>2317.3687665112411</v>
      </c>
      <c r="D16" s="50">
        <v>2446.6740250551047</v>
      </c>
      <c r="E16" s="50">
        <v>2625.5681497164946</v>
      </c>
      <c r="F16" s="50">
        <v>2862.0814412259647</v>
      </c>
      <c r="G16" s="50">
        <v>3155.012321196361</v>
      </c>
      <c r="H16" s="50">
        <v>3460.0784839283638</v>
      </c>
      <c r="I16" s="50">
        <v>3751.4766806095859</v>
      </c>
      <c r="J16" s="50">
        <v>3971.8558795168306</v>
      </c>
      <c r="K16" s="50">
        <v>4099.0840044088427</v>
      </c>
      <c r="L16" s="50">
        <v>4226.3151353192507</v>
      </c>
      <c r="M16" s="50">
        <v>4350.0602697866307</v>
      </c>
      <c r="N16" s="50">
        <v>4455.5743042115027</v>
      </c>
      <c r="O16" s="50">
        <v>4523.8616840832747</v>
      </c>
      <c r="P16" s="50">
        <v>4585.8955339381801</v>
      </c>
      <c r="Q16" s="50">
        <v>4681.8810124193715</v>
      </c>
    </row>
    <row r="17" spans="1:17" ht="12" customHeight="1" x14ac:dyDescent="0.25">
      <c r="A17" s="49" t="s">
        <v>5</v>
      </c>
      <c r="B17" s="48">
        <v>810.79385260018103</v>
      </c>
      <c r="C17" s="48">
        <v>808.56954886270591</v>
      </c>
      <c r="D17" s="48">
        <v>812.51343380206265</v>
      </c>
      <c r="E17" s="48">
        <v>825.41567405619878</v>
      </c>
      <c r="F17" s="48">
        <v>853.13908786155821</v>
      </c>
      <c r="G17" s="48">
        <v>885.65913930647105</v>
      </c>
      <c r="H17" s="48">
        <v>915.0876277885759</v>
      </c>
      <c r="I17" s="48">
        <v>935.20805972422284</v>
      </c>
      <c r="J17" s="48">
        <v>943.37634005640052</v>
      </c>
      <c r="K17" s="48">
        <v>946.8914211132842</v>
      </c>
      <c r="L17" s="48">
        <v>946.31686563223775</v>
      </c>
      <c r="M17" s="48">
        <v>939.65706743477654</v>
      </c>
      <c r="N17" s="48">
        <v>935.17769052228095</v>
      </c>
      <c r="O17" s="48">
        <v>929.13499126582383</v>
      </c>
      <c r="P17" s="48">
        <v>921.98852531353759</v>
      </c>
      <c r="Q17" s="48">
        <v>915.57567590364226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261.43943034555718</v>
      </c>
      <c r="C20" s="140">
        <v>268.26598038714894</v>
      </c>
      <c r="D20" s="140">
        <v>273.66419910948048</v>
      </c>
      <c r="E20" s="140">
        <v>278.36339152118444</v>
      </c>
      <c r="F20" s="140">
        <v>280.79191996459463</v>
      </c>
      <c r="G20" s="140">
        <v>288.37477356724997</v>
      </c>
      <c r="H20" s="140">
        <v>298.83876574884226</v>
      </c>
      <c r="I20" s="140">
        <v>312.30088014674334</v>
      </c>
      <c r="J20" s="140">
        <v>322.15544120503392</v>
      </c>
      <c r="K20" s="140">
        <v>324.74211038620734</v>
      </c>
      <c r="L20" s="140">
        <v>332.1495299065557</v>
      </c>
      <c r="M20" s="140">
        <v>340.71357824269194</v>
      </c>
      <c r="N20" s="140">
        <v>345.6515781150386</v>
      </c>
      <c r="O20" s="140">
        <v>348.89022461101229</v>
      </c>
      <c r="P20" s="140">
        <v>353.02484672000224</v>
      </c>
      <c r="Q20" s="140">
        <v>361.74164219760399</v>
      </c>
    </row>
    <row r="21" spans="1:17" ht="12" customHeight="1" x14ac:dyDescent="0.25">
      <c r="A21" s="88" t="s">
        <v>135</v>
      </c>
      <c r="B21" s="140">
        <v>1303.7334304745691</v>
      </c>
      <c r="C21" s="140">
        <v>1334.1078387122725</v>
      </c>
      <c r="D21" s="140">
        <v>1373.6227351988121</v>
      </c>
      <c r="E21" s="140">
        <v>1418.4019654329236</v>
      </c>
      <c r="F21" s="140">
        <v>1468.5245601658617</v>
      </c>
      <c r="G21" s="140">
        <v>1514.0280329264417</v>
      </c>
      <c r="H21" s="140">
        <v>1576.4939626829901</v>
      </c>
      <c r="I21" s="140">
        <v>1633.8565456721037</v>
      </c>
      <c r="J21" s="140">
        <v>1700.0224428480956</v>
      </c>
      <c r="K21" s="140">
        <v>1775.0445783432829</v>
      </c>
      <c r="L21" s="140">
        <v>1858.9996275766384</v>
      </c>
      <c r="M21" s="140">
        <v>1938.1716732307702</v>
      </c>
      <c r="N21" s="140">
        <v>2040.027806070781</v>
      </c>
      <c r="O21" s="140">
        <v>2152.9275841269937</v>
      </c>
      <c r="P21" s="140">
        <v>2289.5746248252485</v>
      </c>
      <c r="Q21" s="140">
        <v>2407.5953044155117</v>
      </c>
    </row>
    <row r="22" spans="1:17" ht="12" customHeight="1" x14ac:dyDescent="0.25">
      <c r="A22" s="88" t="s">
        <v>183</v>
      </c>
      <c r="B22" s="140">
        <v>108.41556518242945</v>
      </c>
      <c r="C22" s="140">
        <v>111.18414912833553</v>
      </c>
      <c r="D22" s="140">
        <v>113.5880215490227</v>
      </c>
      <c r="E22" s="140">
        <v>115.53578045070429</v>
      </c>
      <c r="F22" s="140">
        <v>116.79811726104323</v>
      </c>
      <c r="G22" s="140">
        <v>120.1935473296534</v>
      </c>
      <c r="H22" s="140">
        <v>125.17101699952387</v>
      </c>
      <c r="I22" s="140">
        <v>130.82673323889696</v>
      </c>
      <c r="J22" s="140">
        <v>135.45724918261962</v>
      </c>
      <c r="K22" s="140">
        <v>137.93994799423714</v>
      </c>
      <c r="L22" s="140">
        <v>142.3748999854032</v>
      </c>
      <c r="M22" s="140">
        <v>147.81428164747464</v>
      </c>
      <c r="N22" s="140">
        <v>151.59801879285385</v>
      </c>
      <c r="O22" s="140">
        <v>155.42820869737423</v>
      </c>
      <c r="P22" s="140">
        <v>160.79184435643384</v>
      </c>
      <c r="Q22" s="140">
        <v>170.44536357994576</v>
      </c>
    </row>
    <row r="23" spans="1:17" ht="12" customHeight="1" x14ac:dyDescent="0.25">
      <c r="A23" s="88" t="s">
        <v>188</v>
      </c>
      <c r="B23" s="140">
        <v>428.58643346051673</v>
      </c>
      <c r="C23" s="140">
        <v>432.79765662212503</v>
      </c>
      <c r="D23" s="140">
        <v>437.80673398138731</v>
      </c>
      <c r="E23" s="140">
        <v>442.80271681393293</v>
      </c>
      <c r="F23" s="140">
        <v>447.97761406130491</v>
      </c>
      <c r="G23" s="140">
        <v>453.57385623658229</v>
      </c>
      <c r="H23" s="140">
        <v>459.85598893399782</v>
      </c>
      <c r="I23" s="140">
        <v>467.22847388866256</v>
      </c>
      <c r="J23" s="140">
        <v>476.53956894114617</v>
      </c>
      <c r="K23" s="140">
        <v>488.53834334714361</v>
      </c>
      <c r="L23" s="140">
        <v>502.61172197180315</v>
      </c>
      <c r="M23" s="140">
        <v>513.59088847038493</v>
      </c>
      <c r="N23" s="140">
        <v>525.77755835832329</v>
      </c>
      <c r="O23" s="140">
        <v>538.48139108130442</v>
      </c>
      <c r="P23" s="140">
        <v>554.19221004946485</v>
      </c>
      <c r="Q23" s="140">
        <v>574.12278006841177</v>
      </c>
    </row>
    <row r="24" spans="1:17" ht="12" customHeight="1" x14ac:dyDescent="0.25">
      <c r="A24" s="51" t="s">
        <v>134</v>
      </c>
      <c r="B24" s="139">
        <v>46.878282123287562</v>
      </c>
      <c r="C24" s="139">
        <v>49.6167539515966</v>
      </c>
      <c r="D24" s="139">
        <v>52.771946902150901</v>
      </c>
      <c r="E24" s="139">
        <v>57.11406555619763</v>
      </c>
      <c r="F24" s="139">
        <v>62.846348313439783</v>
      </c>
      <c r="G24" s="139">
        <v>69.975983587873813</v>
      </c>
      <c r="H24" s="139">
        <v>77.492433199026863</v>
      </c>
      <c r="I24" s="139">
        <v>84.785571480911656</v>
      </c>
      <c r="J24" s="139">
        <v>90.493460937618096</v>
      </c>
      <c r="K24" s="139">
        <v>94.040649393482582</v>
      </c>
      <c r="L24" s="139">
        <v>97.694988585035475</v>
      </c>
      <c r="M24" s="139">
        <v>101.35972974579498</v>
      </c>
      <c r="N24" s="139">
        <v>104.67430376272675</v>
      </c>
      <c r="O24" s="139">
        <v>107.14381421625406</v>
      </c>
      <c r="P24" s="139">
        <v>109.57268617933839</v>
      </c>
      <c r="Q24" s="139">
        <v>113.05220640054283</v>
      </c>
    </row>
    <row r="25" spans="1:17" ht="12" customHeight="1" x14ac:dyDescent="0.25">
      <c r="A25" s="49" t="s">
        <v>133</v>
      </c>
      <c r="B25" s="138">
        <v>2201.4333917261101</v>
      </c>
      <c r="C25" s="138">
        <v>2236.3953080834385</v>
      </c>
      <c r="D25" s="138">
        <v>2307.0488154862001</v>
      </c>
      <c r="E25" s="138">
        <v>2419.8968180434717</v>
      </c>
      <c r="F25" s="138">
        <v>2600.4188678528117</v>
      </c>
      <c r="G25" s="138">
        <v>2818.1004882628818</v>
      </c>
      <c r="H25" s="138">
        <v>3012.1400299545626</v>
      </c>
      <c r="I25" s="138">
        <v>3203.0433442393833</v>
      </c>
      <c r="J25" s="138">
        <v>3392.5942913192698</v>
      </c>
      <c r="K25" s="138">
        <v>3621.7614740195017</v>
      </c>
      <c r="L25" s="138">
        <v>3895.029454425754</v>
      </c>
      <c r="M25" s="138">
        <v>4177.19335557868</v>
      </c>
      <c r="N25" s="138">
        <v>4564.0628597395971</v>
      </c>
      <c r="O25" s="138">
        <v>5043.519495577556</v>
      </c>
      <c r="P25" s="138">
        <v>5695.6645219951288</v>
      </c>
      <c r="Q25" s="138">
        <v>6633.2989983779644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23.166514438189129</v>
      </c>
      <c r="D28" s="137">
        <v>21.738183118928834</v>
      </c>
      <c r="E28" s="137">
        <v>21.039156808301254</v>
      </c>
      <c r="F28" s="137">
        <v>18.768492840007617</v>
      </c>
      <c r="G28" s="137">
        <v>23.922817999252608</v>
      </c>
      <c r="H28" s="137">
        <v>26.803956578189652</v>
      </c>
      <c r="I28" s="137">
        <v>29.802078794498371</v>
      </c>
      <c r="J28" s="137">
        <v>26.194525454887913</v>
      </c>
      <c r="K28" s="137">
        <v>18.926633577770758</v>
      </c>
      <c r="L28" s="137">
        <v>23.747383916945576</v>
      </c>
      <c r="M28" s="137">
        <v>24.904012732733651</v>
      </c>
      <c r="N28" s="137">
        <v>21.277964268943965</v>
      </c>
      <c r="O28" s="137">
        <v>19.578610892570957</v>
      </c>
      <c r="P28" s="137">
        <v>20.4745865055873</v>
      </c>
      <c r="Q28" s="137">
        <v>25.056759874199138</v>
      </c>
    </row>
    <row r="29" spans="1:17" ht="12" customHeight="1" x14ac:dyDescent="0.25">
      <c r="A29" s="88" t="s">
        <v>135</v>
      </c>
      <c r="B29" s="137"/>
      <c r="C29" s="137">
        <v>346.69110562245532</v>
      </c>
      <c r="D29" s="137">
        <v>362.15792781898585</v>
      </c>
      <c r="E29" s="137">
        <v>373.87512219320701</v>
      </c>
      <c r="F29" s="137">
        <v>385.80040453121518</v>
      </c>
      <c r="G29" s="137">
        <v>392.19457838303515</v>
      </c>
      <c r="H29" s="137">
        <v>424.62385757553409</v>
      </c>
      <c r="I29" s="137">
        <v>431.23770518232101</v>
      </c>
      <c r="J29" s="137">
        <v>451.96630170720687</v>
      </c>
      <c r="K29" s="137">
        <v>467.21671387822221</v>
      </c>
      <c r="L29" s="137">
        <v>508.5789068088896</v>
      </c>
      <c r="M29" s="137">
        <v>510.40975083645282</v>
      </c>
      <c r="N29" s="137">
        <v>553.82243454721731</v>
      </c>
      <c r="O29" s="137">
        <v>580.11649193443486</v>
      </c>
      <c r="P29" s="137">
        <v>645.2259475071445</v>
      </c>
      <c r="Q29" s="137">
        <v>628.43043042671593</v>
      </c>
    </row>
    <row r="30" spans="1:17" ht="12" customHeight="1" x14ac:dyDescent="0.25">
      <c r="A30" s="88" t="s">
        <v>183</v>
      </c>
      <c r="B30" s="137"/>
      <c r="C30" s="137">
        <v>29.072775218445717</v>
      </c>
      <c r="D30" s="137">
        <v>29.234147518677609</v>
      </c>
      <c r="E30" s="137">
        <v>29.314639501631849</v>
      </c>
      <c r="F30" s="137">
        <v>29.176555022288181</v>
      </c>
      <c r="G30" s="137">
        <v>32.468205287055866</v>
      </c>
      <c r="H30" s="137">
        <v>34.21161718854809</v>
      </c>
      <c r="I30" s="137">
        <v>34.970355741004944</v>
      </c>
      <c r="J30" s="137">
        <v>33.807070966010812</v>
      </c>
      <c r="K30" s="137">
        <v>34.950904098673433</v>
      </c>
      <c r="L30" s="137">
        <v>38.646569179714106</v>
      </c>
      <c r="M30" s="137">
        <v>40.40973740307642</v>
      </c>
      <c r="N30" s="137">
        <v>37.590808111390018</v>
      </c>
      <c r="O30" s="137">
        <v>38.781094003193815</v>
      </c>
      <c r="P30" s="137">
        <v>44.010204838773667</v>
      </c>
      <c r="Q30" s="137">
        <v>50.06325662658837</v>
      </c>
    </row>
    <row r="31" spans="1:17" ht="12" customHeight="1" x14ac:dyDescent="0.25">
      <c r="A31" s="88" t="s">
        <v>188</v>
      </c>
      <c r="B31" s="137"/>
      <c r="C31" s="137">
        <v>45.176404453424873</v>
      </c>
      <c r="D31" s="137">
        <v>46.383910463996934</v>
      </c>
      <c r="E31" s="137">
        <v>46.784564268327763</v>
      </c>
      <c r="F31" s="137">
        <v>47.38136449751191</v>
      </c>
      <c r="G31" s="137">
        <v>48.224774097918669</v>
      </c>
      <c r="H31" s="137">
        <v>49.336949939283109</v>
      </c>
      <c r="I31" s="137">
        <v>50.857850368951233</v>
      </c>
      <c r="J31" s="137">
        <v>53.231314120912899</v>
      </c>
      <c r="K31" s="137">
        <v>56.358195665110962</v>
      </c>
      <c r="L31" s="137">
        <v>58.876394096364258</v>
      </c>
      <c r="M31" s="137">
        <v>56.155570952006649</v>
      </c>
      <c r="N31" s="137">
        <v>58.570580351935426</v>
      </c>
      <c r="O31" s="137">
        <v>59.488396991308747</v>
      </c>
      <c r="P31" s="137">
        <v>63.092183465672342</v>
      </c>
      <c r="Q31" s="137">
        <v>68.155344116865564</v>
      </c>
    </row>
    <row r="32" spans="1:17" ht="12" customHeight="1" x14ac:dyDescent="0.25">
      <c r="A32" s="51" t="s">
        <v>134</v>
      </c>
      <c r="B32" s="136"/>
      <c r="C32" s="136">
        <v>5.8636906365282035</v>
      </c>
      <c r="D32" s="136">
        <v>6.2804117587734583</v>
      </c>
      <c r="E32" s="136">
        <v>7.4673374622659177</v>
      </c>
      <c r="F32" s="136">
        <v>8.8575015654613214</v>
      </c>
      <c r="G32" s="136">
        <v>10.254854082653189</v>
      </c>
      <c r="H32" s="136">
        <v>10.641668419372232</v>
      </c>
      <c r="I32" s="136">
        <v>10.418357090103964</v>
      </c>
      <c r="J32" s="136">
        <v>8.833108264925599</v>
      </c>
      <c r="K32" s="136">
        <v>6.6724072640836809</v>
      </c>
      <c r="L32" s="136">
        <v>6.7795579997720479</v>
      </c>
      <c r="M32" s="136">
        <v>6.7899599689786703</v>
      </c>
      <c r="N32" s="136">
        <v>6.439792825150958</v>
      </c>
      <c r="O32" s="136">
        <v>5.5947292617464557</v>
      </c>
      <c r="P32" s="136">
        <v>5.5540907713035121</v>
      </c>
      <c r="Q32" s="136">
        <v>6.6047390294236097</v>
      </c>
    </row>
    <row r="33" spans="1:17" ht="12" customHeight="1" x14ac:dyDescent="0.25">
      <c r="A33" s="49" t="s">
        <v>133</v>
      </c>
      <c r="B33" s="135"/>
      <c r="C33" s="135">
        <v>466.53047733902253</v>
      </c>
      <c r="D33" s="135">
        <v>506.53775399427394</v>
      </c>
      <c r="E33" s="135">
        <v>553.09109161469803</v>
      </c>
      <c r="F33" s="135">
        <v>625.16756975734188</v>
      </c>
      <c r="G33" s="135">
        <v>666.77359555755061</v>
      </c>
      <c r="H33" s="135">
        <v>660.57001903070329</v>
      </c>
      <c r="I33" s="135">
        <v>697.44106827909445</v>
      </c>
      <c r="J33" s="135">
        <v>742.64203869458424</v>
      </c>
      <c r="K33" s="135">
        <v>854.33475245757438</v>
      </c>
      <c r="L33" s="135">
        <v>940.04157596380264</v>
      </c>
      <c r="M33" s="135">
        <v>942.7339201836287</v>
      </c>
      <c r="N33" s="135">
        <v>1084.3105724400116</v>
      </c>
      <c r="O33" s="135">
        <v>1222.0986745325445</v>
      </c>
      <c r="P33" s="135">
        <v>1506.4797788751462</v>
      </c>
      <c r="Q33" s="135">
        <v>1877.676052346638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16.339964396597395</v>
      </c>
      <c r="D36" s="137">
        <f t="shared" ref="D36:D41" si="20">C20+D28-D20</f>
        <v>16.339964396597281</v>
      </c>
      <c r="E36" s="137">
        <f t="shared" ref="E36:E41" si="21">D20+E28-E20</f>
        <v>16.339964396597281</v>
      </c>
      <c r="F36" s="137">
        <f t="shared" ref="F36:F41" si="22">E20+F28-F20</f>
        <v>16.339964396597452</v>
      </c>
      <c r="G36" s="137">
        <f t="shared" ref="G36:G41" si="23">F20+G28-G20</f>
        <v>16.339964396597281</v>
      </c>
      <c r="H36" s="137">
        <f t="shared" ref="H36:H41" si="24">G20+H28-H20</f>
        <v>16.339964396597338</v>
      </c>
      <c r="I36" s="137">
        <f t="shared" ref="I36:I41" si="25">H20+I28-I20</f>
        <v>16.339964396597281</v>
      </c>
      <c r="J36" s="137">
        <f t="shared" ref="J36:J41" si="26">I20+J28-J20</f>
        <v>16.339964396597338</v>
      </c>
      <c r="K36" s="137">
        <f t="shared" ref="K36:K41" si="27">J20+K28-K20</f>
        <v>16.339964396597338</v>
      </c>
      <c r="L36" s="137">
        <f t="shared" ref="L36:L41" si="28">K20+L28-L20</f>
        <v>16.339964396597225</v>
      </c>
      <c r="M36" s="137">
        <f t="shared" ref="M36:M41" si="29">L20+M28-M20</f>
        <v>16.339964396597395</v>
      </c>
      <c r="N36" s="137">
        <f t="shared" ref="N36:N41" si="30">M20+N28-N20</f>
        <v>16.339964396597281</v>
      </c>
      <c r="O36" s="137">
        <f t="shared" ref="O36:O41" si="31">N20+O28-O20</f>
        <v>16.339964396597281</v>
      </c>
      <c r="P36" s="137">
        <f t="shared" ref="P36:P41" si="32">O20+P28-P20</f>
        <v>16.339964396597338</v>
      </c>
      <c r="Q36" s="137">
        <f t="shared" ref="Q36:Q41" si="33">P20+Q28-Q20</f>
        <v>16.339964396597395</v>
      </c>
    </row>
    <row r="37" spans="1:17" ht="12" customHeight="1" x14ac:dyDescent="0.25">
      <c r="A37" s="88" t="s">
        <v>135</v>
      </c>
      <c r="B37" s="137"/>
      <c r="C37" s="137">
        <f t="shared" si="19"/>
        <v>316.31669738475193</v>
      </c>
      <c r="D37" s="137">
        <f t="shared" si="20"/>
        <v>322.6430313324463</v>
      </c>
      <c r="E37" s="137">
        <f t="shared" si="21"/>
        <v>329.09589195909552</v>
      </c>
      <c r="F37" s="137">
        <f t="shared" si="22"/>
        <v>335.67780979827717</v>
      </c>
      <c r="G37" s="137">
        <f t="shared" si="23"/>
        <v>346.6911056224551</v>
      </c>
      <c r="H37" s="137">
        <f t="shared" si="24"/>
        <v>362.15792781898563</v>
      </c>
      <c r="I37" s="137">
        <f t="shared" si="25"/>
        <v>373.87512219320729</v>
      </c>
      <c r="J37" s="137">
        <f t="shared" si="26"/>
        <v>385.80040453121501</v>
      </c>
      <c r="K37" s="137">
        <f t="shared" si="27"/>
        <v>392.1945783830347</v>
      </c>
      <c r="L37" s="137">
        <f t="shared" si="28"/>
        <v>424.6238575755342</v>
      </c>
      <c r="M37" s="137">
        <f t="shared" si="29"/>
        <v>431.23770518232118</v>
      </c>
      <c r="N37" s="137">
        <f t="shared" si="30"/>
        <v>451.96630170720664</v>
      </c>
      <c r="O37" s="137">
        <f t="shared" si="31"/>
        <v>467.21671387822244</v>
      </c>
      <c r="P37" s="137">
        <f t="shared" si="32"/>
        <v>508.57890680888977</v>
      </c>
      <c r="Q37" s="137">
        <f t="shared" si="33"/>
        <v>510.40975083645253</v>
      </c>
    </row>
    <row r="38" spans="1:17" ht="12" customHeight="1" x14ac:dyDescent="0.25">
      <c r="A38" s="88" t="s">
        <v>183</v>
      </c>
      <c r="B38" s="137"/>
      <c r="C38" s="137">
        <f t="shared" si="19"/>
        <v>26.304191272539626</v>
      </c>
      <c r="D38" s="137">
        <f t="shared" si="20"/>
        <v>26.830275097990437</v>
      </c>
      <c r="E38" s="137">
        <f t="shared" si="21"/>
        <v>27.366880599950264</v>
      </c>
      <c r="F38" s="137">
        <f t="shared" si="22"/>
        <v>27.914218211949233</v>
      </c>
      <c r="G38" s="137">
        <f t="shared" si="23"/>
        <v>29.072775218445685</v>
      </c>
      <c r="H38" s="137">
        <f t="shared" si="24"/>
        <v>29.234147518677631</v>
      </c>
      <c r="I38" s="137">
        <f t="shared" si="25"/>
        <v>29.314639501631859</v>
      </c>
      <c r="J38" s="137">
        <f t="shared" si="26"/>
        <v>29.17655502228817</v>
      </c>
      <c r="K38" s="137">
        <f t="shared" si="27"/>
        <v>32.468205287055895</v>
      </c>
      <c r="L38" s="137">
        <f t="shared" si="28"/>
        <v>34.211617188548047</v>
      </c>
      <c r="M38" s="137">
        <f t="shared" si="29"/>
        <v>34.970355741004965</v>
      </c>
      <c r="N38" s="137">
        <f t="shared" si="30"/>
        <v>33.807070966010826</v>
      </c>
      <c r="O38" s="137">
        <f t="shared" si="31"/>
        <v>34.950904098673419</v>
      </c>
      <c r="P38" s="137">
        <f t="shared" si="32"/>
        <v>38.646569179714049</v>
      </c>
      <c r="Q38" s="137">
        <f t="shared" si="33"/>
        <v>40.409737403076463</v>
      </c>
    </row>
    <row r="39" spans="1:17" ht="12" customHeight="1" x14ac:dyDescent="0.25">
      <c r="A39" s="88" t="s">
        <v>188</v>
      </c>
      <c r="B39" s="137"/>
      <c r="C39" s="137">
        <f t="shared" si="19"/>
        <v>40.965181291816577</v>
      </c>
      <c r="D39" s="137">
        <f t="shared" si="20"/>
        <v>41.374833104734648</v>
      </c>
      <c r="E39" s="137">
        <f t="shared" si="21"/>
        <v>41.788581435782135</v>
      </c>
      <c r="F39" s="137">
        <f t="shared" si="22"/>
        <v>42.206467250139951</v>
      </c>
      <c r="G39" s="137">
        <f t="shared" si="23"/>
        <v>42.628531922641287</v>
      </c>
      <c r="H39" s="137">
        <f t="shared" si="24"/>
        <v>43.054817241867568</v>
      </c>
      <c r="I39" s="137">
        <f t="shared" si="25"/>
        <v>43.485365414286491</v>
      </c>
      <c r="J39" s="137">
        <f t="shared" si="26"/>
        <v>43.920219068429333</v>
      </c>
      <c r="K39" s="137">
        <f t="shared" si="27"/>
        <v>44.35942125911356</v>
      </c>
      <c r="L39" s="137">
        <f t="shared" si="28"/>
        <v>44.803015471704725</v>
      </c>
      <c r="M39" s="137">
        <f t="shared" si="29"/>
        <v>45.17640445342488</v>
      </c>
      <c r="N39" s="137">
        <f t="shared" si="30"/>
        <v>46.38391046399704</v>
      </c>
      <c r="O39" s="137">
        <f t="shared" si="31"/>
        <v>46.784564268327586</v>
      </c>
      <c r="P39" s="137">
        <f t="shared" si="32"/>
        <v>47.381364497511868</v>
      </c>
      <c r="Q39" s="137">
        <f t="shared" si="33"/>
        <v>48.224774097918612</v>
      </c>
    </row>
    <row r="40" spans="1:17" ht="12" customHeight="1" x14ac:dyDescent="0.25">
      <c r="A40" s="51" t="s">
        <v>134</v>
      </c>
      <c r="B40" s="136"/>
      <c r="C40" s="136">
        <f t="shared" si="19"/>
        <v>3.1252188082191665</v>
      </c>
      <c r="D40" s="136">
        <f t="shared" si="20"/>
        <v>3.1252188082191594</v>
      </c>
      <c r="E40" s="136">
        <f t="shared" si="21"/>
        <v>3.1252188082191878</v>
      </c>
      <c r="F40" s="136">
        <f t="shared" si="22"/>
        <v>3.1252188082191665</v>
      </c>
      <c r="G40" s="136">
        <f t="shared" si="23"/>
        <v>3.1252188082191594</v>
      </c>
      <c r="H40" s="136">
        <f t="shared" si="24"/>
        <v>3.1252188082191878</v>
      </c>
      <c r="I40" s="136">
        <f t="shared" si="25"/>
        <v>3.1252188082191736</v>
      </c>
      <c r="J40" s="136">
        <f t="shared" si="26"/>
        <v>3.1252188082191594</v>
      </c>
      <c r="K40" s="136">
        <f t="shared" si="27"/>
        <v>3.1252188082192021</v>
      </c>
      <c r="L40" s="136">
        <f t="shared" si="28"/>
        <v>3.1252188082191594</v>
      </c>
      <c r="M40" s="136">
        <f t="shared" si="29"/>
        <v>3.1252188082191594</v>
      </c>
      <c r="N40" s="136">
        <f t="shared" si="30"/>
        <v>3.1252188082191878</v>
      </c>
      <c r="O40" s="136">
        <f t="shared" si="31"/>
        <v>3.1252188082191452</v>
      </c>
      <c r="P40" s="136">
        <f t="shared" si="32"/>
        <v>3.1252188082191736</v>
      </c>
      <c r="Q40" s="136">
        <f t="shared" si="33"/>
        <v>3.1252188082191736</v>
      </c>
    </row>
    <row r="41" spans="1:17" ht="12" customHeight="1" x14ac:dyDescent="0.25">
      <c r="A41" s="49" t="s">
        <v>133</v>
      </c>
      <c r="B41" s="135"/>
      <c r="C41" s="135">
        <f t="shared" si="19"/>
        <v>431.56856098169419</v>
      </c>
      <c r="D41" s="135">
        <f t="shared" si="20"/>
        <v>435.88424659151224</v>
      </c>
      <c r="E41" s="135">
        <f t="shared" si="21"/>
        <v>440.24308905742646</v>
      </c>
      <c r="F41" s="135">
        <f t="shared" si="22"/>
        <v>444.64551994800195</v>
      </c>
      <c r="G41" s="135">
        <f t="shared" si="23"/>
        <v>449.09197514748075</v>
      </c>
      <c r="H41" s="135">
        <f t="shared" si="24"/>
        <v>466.53047733902258</v>
      </c>
      <c r="I41" s="135">
        <f t="shared" si="25"/>
        <v>506.53775399427377</v>
      </c>
      <c r="J41" s="135">
        <f t="shared" si="26"/>
        <v>553.09109161469769</v>
      </c>
      <c r="K41" s="135">
        <f t="shared" si="27"/>
        <v>625.16756975734233</v>
      </c>
      <c r="L41" s="135">
        <f t="shared" si="28"/>
        <v>666.77359555754992</v>
      </c>
      <c r="M41" s="135">
        <f t="shared" si="29"/>
        <v>660.5700190307025</v>
      </c>
      <c r="N41" s="135">
        <f t="shared" si="30"/>
        <v>697.44106827909491</v>
      </c>
      <c r="O41" s="135">
        <f t="shared" si="31"/>
        <v>742.64203869458561</v>
      </c>
      <c r="P41" s="135">
        <f t="shared" si="32"/>
        <v>854.33475245757381</v>
      </c>
      <c r="Q41" s="135">
        <f t="shared" si="33"/>
        <v>940.04157596380264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8759.9999999999982</v>
      </c>
      <c r="C44" s="133">
        <v>8759.9999999999982</v>
      </c>
      <c r="D44" s="133">
        <v>8759.9999999999982</v>
      </c>
      <c r="E44" s="133">
        <v>8759.9999999999982</v>
      </c>
      <c r="F44" s="133">
        <v>8760</v>
      </c>
      <c r="G44" s="133">
        <v>8759.9999999999964</v>
      </c>
      <c r="H44" s="133">
        <v>8759.9999999999982</v>
      </c>
      <c r="I44" s="133">
        <v>8760</v>
      </c>
      <c r="J44" s="133">
        <v>8759.9999999999982</v>
      </c>
      <c r="K44" s="133">
        <v>8760.0000000000036</v>
      </c>
      <c r="L44" s="133">
        <v>8759.9999999999982</v>
      </c>
      <c r="M44" s="133">
        <v>8760</v>
      </c>
      <c r="N44" s="133">
        <v>8760</v>
      </c>
      <c r="O44" s="133">
        <v>8759.9999999999982</v>
      </c>
      <c r="P44" s="133">
        <v>8759.9999999999982</v>
      </c>
      <c r="Q44" s="133">
        <v>8759.9999999999982</v>
      </c>
    </row>
    <row r="45" spans="1:17" ht="12" customHeight="1" x14ac:dyDescent="0.25">
      <c r="A45" s="88" t="s">
        <v>8</v>
      </c>
      <c r="B45" s="133">
        <v>4086.868899459178</v>
      </c>
      <c r="C45" s="133">
        <v>4088.5123255986259</v>
      </c>
      <c r="D45" s="133">
        <v>4088.8514592639904</v>
      </c>
      <c r="E45" s="133">
        <v>4089.2985603262978</v>
      </c>
      <c r="F45" s="133">
        <v>4089.8083910295645</v>
      </c>
      <c r="G45" s="133">
        <v>4086.7005015810537</v>
      </c>
      <c r="H45" s="133">
        <v>4084.795386352976</v>
      </c>
      <c r="I45" s="133">
        <v>4081.0607658294148</v>
      </c>
      <c r="J45" s="133">
        <v>4075.0912613417158</v>
      </c>
      <c r="K45" s="133">
        <v>4068.0740407665289</v>
      </c>
      <c r="L45" s="133">
        <v>4057.3731181689791</v>
      </c>
      <c r="M45" s="133">
        <v>4032.325768276165</v>
      </c>
      <c r="N45" s="133">
        <v>4002.4953110896404</v>
      </c>
      <c r="O45" s="133">
        <v>3967.7431360810797</v>
      </c>
      <c r="P45" s="133">
        <v>3935.1993496621603</v>
      </c>
      <c r="Q45" s="133">
        <v>3899.0095968482738</v>
      </c>
    </row>
    <row r="46" spans="1:17" ht="12" customHeight="1" x14ac:dyDescent="0.25">
      <c r="A46" s="88" t="s">
        <v>7</v>
      </c>
      <c r="B46" s="133">
        <v>2262.354865741278</v>
      </c>
      <c r="C46" s="133">
        <v>2277.8652259979031</v>
      </c>
      <c r="D46" s="133">
        <v>2288.0044216126498</v>
      </c>
      <c r="E46" s="133">
        <v>2297.9331887337135</v>
      </c>
      <c r="F46" s="133">
        <v>2311.2702606563294</v>
      </c>
      <c r="G46" s="133">
        <v>2319.2832653371611</v>
      </c>
      <c r="H46" s="133">
        <v>2329.872482271116</v>
      </c>
      <c r="I46" s="133">
        <v>2345.7460113273091</v>
      </c>
      <c r="J46" s="133">
        <v>2357.040273454576</v>
      </c>
      <c r="K46" s="133">
        <v>2365.176154613469</v>
      </c>
      <c r="L46" s="133">
        <v>2375.2958019739594</v>
      </c>
      <c r="M46" s="133">
        <v>2381.479616232321</v>
      </c>
      <c r="N46" s="133">
        <v>2390.8082101009609</v>
      </c>
      <c r="O46" s="133">
        <v>2397.0624845527218</v>
      </c>
      <c r="P46" s="133">
        <v>2406.3209281299614</v>
      </c>
      <c r="Q46" s="133">
        <v>2418.4292500206948</v>
      </c>
    </row>
    <row r="47" spans="1:17" ht="12" customHeight="1" x14ac:dyDescent="0.25">
      <c r="A47" s="88" t="s">
        <v>39</v>
      </c>
      <c r="B47" s="133">
        <v>8760</v>
      </c>
      <c r="C47" s="133">
        <v>8760.0000000000018</v>
      </c>
      <c r="D47" s="133">
        <v>8759.9999999999982</v>
      </c>
      <c r="E47" s="133">
        <v>8760</v>
      </c>
      <c r="F47" s="133">
        <v>8760.0000000000036</v>
      </c>
      <c r="G47" s="133">
        <v>8759.9999999999982</v>
      </c>
      <c r="H47" s="133">
        <v>8759.9999999999982</v>
      </c>
      <c r="I47" s="133">
        <v>8760</v>
      </c>
      <c r="J47" s="133">
        <v>8760</v>
      </c>
      <c r="K47" s="133">
        <v>8759.9999999999982</v>
      </c>
      <c r="L47" s="133">
        <v>8759.9999999999964</v>
      </c>
      <c r="M47" s="133">
        <v>8760</v>
      </c>
      <c r="N47" s="133">
        <v>8759.9999999999982</v>
      </c>
      <c r="O47" s="133">
        <v>8759.9999999999982</v>
      </c>
      <c r="P47" s="133">
        <v>8760</v>
      </c>
      <c r="Q47" s="133">
        <v>8759.9999999999982</v>
      </c>
    </row>
    <row r="48" spans="1:17" ht="12" customHeight="1" x14ac:dyDescent="0.25">
      <c r="A48" s="51" t="s">
        <v>6</v>
      </c>
      <c r="B48" s="132">
        <v>828.8826405732201</v>
      </c>
      <c r="C48" s="132">
        <v>832.84211521137024</v>
      </c>
      <c r="D48" s="132">
        <v>836.4733454053362</v>
      </c>
      <c r="E48" s="132">
        <v>839.82773285755036</v>
      </c>
      <c r="F48" s="132">
        <v>842.94540190572525</v>
      </c>
      <c r="G48" s="132">
        <v>845.85828440952309</v>
      </c>
      <c r="H48" s="132">
        <v>848.59221527189993</v>
      </c>
      <c r="I48" s="132">
        <v>851.16839690662107</v>
      </c>
      <c r="J48" s="132">
        <v>853.60444804290955</v>
      </c>
      <c r="K48" s="132">
        <v>855.91517102339697</v>
      </c>
      <c r="L48" s="132">
        <v>858.11312376647459</v>
      </c>
      <c r="M48" s="132">
        <v>859.50984189988424</v>
      </c>
      <c r="N48" s="132">
        <v>860.84368951892668</v>
      </c>
      <c r="O48" s="132">
        <v>862.12016895796796</v>
      </c>
      <c r="P48" s="132">
        <v>863.34408697646484</v>
      </c>
      <c r="Q48" s="132">
        <v>864.51966754038403</v>
      </c>
    </row>
    <row r="49" spans="1:17" ht="12" customHeight="1" x14ac:dyDescent="0.25">
      <c r="A49" s="49" t="s">
        <v>5</v>
      </c>
      <c r="B49" s="131">
        <v>1675.7529478169622</v>
      </c>
      <c r="C49" s="131">
        <v>1694.4286334566191</v>
      </c>
      <c r="D49" s="131">
        <v>1726.2519135565528</v>
      </c>
      <c r="E49" s="131">
        <v>1755.6406901742714</v>
      </c>
      <c r="F49" s="131">
        <v>1785.7159892166983</v>
      </c>
      <c r="G49" s="131">
        <v>1813.3513635782961</v>
      </c>
      <c r="H49" s="131">
        <v>1842.3106869140606</v>
      </c>
      <c r="I49" s="131">
        <v>1864.9151946651109</v>
      </c>
      <c r="J49" s="131">
        <v>1886.5195679062922</v>
      </c>
      <c r="K49" s="131">
        <v>1902.1048587598843</v>
      </c>
      <c r="L49" s="131">
        <v>1924.9346545387771</v>
      </c>
      <c r="M49" s="131">
        <v>1946.4555267588023</v>
      </c>
      <c r="N49" s="131">
        <v>1962.9101262010745</v>
      </c>
      <c r="O49" s="131">
        <v>1979.8272861732685</v>
      </c>
      <c r="P49" s="131">
        <v>1999.3800847265522</v>
      </c>
      <c r="Q49" s="131">
        <v>2020.1740950551196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1.8926476292377994</v>
      </c>
      <c r="C52" s="130">
        <f t="shared" ref="C52:Q52" si="35">IF(C12=0,0,C12/C20)</f>
        <v>1.875701724571154</v>
      </c>
      <c r="D52" s="130">
        <f t="shared" si="35"/>
        <v>1.8599204994167824</v>
      </c>
      <c r="E52" s="130">
        <f t="shared" si="35"/>
        <v>1.844638729323494</v>
      </c>
      <c r="F52" s="130">
        <f t="shared" si="35"/>
        <v>1.8305881581765799</v>
      </c>
      <c r="G52" s="130">
        <f t="shared" si="35"/>
        <v>1.8136171022997487</v>
      </c>
      <c r="H52" s="130">
        <f t="shared" si="35"/>
        <v>1.7953669176176807</v>
      </c>
      <c r="I52" s="130">
        <f t="shared" si="35"/>
        <v>1.7762626355955438</v>
      </c>
      <c r="J52" s="130">
        <f t="shared" si="35"/>
        <v>1.7587562188447177</v>
      </c>
      <c r="K52" s="130">
        <f t="shared" si="35"/>
        <v>1.7437884626727076</v>
      </c>
      <c r="L52" s="130">
        <f t="shared" si="35"/>
        <v>1.7262962995244704</v>
      </c>
      <c r="M52" s="130">
        <f t="shared" si="35"/>
        <v>1.7080398679554643</v>
      </c>
      <c r="N52" s="130">
        <f t="shared" si="35"/>
        <v>1.6908084705645727</v>
      </c>
      <c r="O52" s="130">
        <f t="shared" si="35"/>
        <v>1.6736631425983439</v>
      </c>
      <c r="P52" s="130">
        <f t="shared" si="35"/>
        <v>1.6557346735042002</v>
      </c>
      <c r="Q52" s="130">
        <f t="shared" si="35"/>
        <v>1.6358619264182965</v>
      </c>
    </row>
    <row r="53" spans="1:17" ht="12" customHeight="1" x14ac:dyDescent="0.25">
      <c r="A53" s="88" t="s">
        <v>128</v>
      </c>
      <c r="B53" s="130">
        <f t="shared" ref="B53" si="36">IF(B13=0,0,B13/B21*1000)</f>
        <v>181.89634065396368</v>
      </c>
      <c r="C53" s="130">
        <f t="shared" ref="C53:Q53" si="37">IF(C13=0,0,C13/C21*1000)</f>
        <v>178.79937905533907</v>
      </c>
      <c r="D53" s="130">
        <f t="shared" si="37"/>
        <v>174.73868691584414</v>
      </c>
      <c r="E53" s="130">
        <f t="shared" si="37"/>
        <v>169.7428108855992</v>
      </c>
      <c r="F53" s="130">
        <f t="shared" si="37"/>
        <v>163.80849085250006</v>
      </c>
      <c r="G53" s="130">
        <f t="shared" si="37"/>
        <v>159.83103011169359</v>
      </c>
      <c r="H53" s="130">
        <f t="shared" si="37"/>
        <v>155.78572754309857</v>
      </c>
      <c r="I53" s="130">
        <f t="shared" si="37"/>
        <v>151.79699742091665</v>
      </c>
      <c r="J53" s="130">
        <f t="shared" si="37"/>
        <v>147.81119921318012</v>
      </c>
      <c r="K53" s="130">
        <f t="shared" si="37"/>
        <v>143.8202412295677</v>
      </c>
      <c r="L53" s="130">
        <f t="shared" si="37"/>
        <v>139.4947681772683</v>
      </c>
      <c r="M53" s="130">
        <f t="shared" si="37"/>
        <v>134.91403922049162</v>
      </c>
      <c r="N53" s="130">
        <f t="shared" si="37"/>
        <v>129.78031019719867</v>
      </c>
      <c r="O53" s="130">
        <f t="shared" si="37"/>
        <v>124.27790311372533</v>
      </c>
      <c r="P53" s="130">
        <f t="shared" si="37"/>
        <v>118.04342266204955</v>
      </c>
      <c r="Q53" s="130">
        <f t="shared" si="37"/>
        <v>111.78771906932845</v>
      </c>
    </row>
    <row r="54" spans="1:17" ht="12" customHeight="1" x14ac:dyDescent="0.25">
      <c r="A54" s="88" t="s">
        <v>184</v>
      </c>
      <c r="B54" s="130">
        <f t="shared" ref="B54" si="38">IF(B14=0,0,B14/B22)</f>
        <v>34.846214083425224</v>
      </c>
      <c r="C54" s="130">
        <f t="shared" ref="C54:Q54" si="39">IF(C14=0,0,C14/C22)</f>
        <v>34.269480514334603</v>
      </c>
      <c r="D54" s="130">
        <f t="shared" si="39"/>
        <v>33.318230027335431</v>
      </c>
      <c r="E54" s="130">
        <f t="shared" si="39"/>
        <v>32.168938239656235</v>
      </c>
      <c r="F54" s="130">
        <f t="shared" si="39"/>
        <v>30.870414227680907</v>
      </c>
      <c r="G54" s="130">
        <f t="shared" si="39"/>
        <v>29.845563503265684</v>
      </c>
      <c r="H54" s="130">
        <f t="shared" si="39"/>
        <v>28.951603348088945</v>
      </c>
      <c r="I54" s="130">
        <f t="shared" si="39"/>
        <v>28.079544023584663</v>
      </c>
      <c r="J54" s="130">
        <f t="shared" si="39"/>
        <v>27.217050018828406</v>
      </c>
      <c r="K54" s="130">
        <f t="shared" si="39"/>
        <v>26.358211777711929</v>
      </c>
      <c r="L54" s="130">
        <f t="shared" si="39"/>
        <v>25.475250759865389</v>
      </c>
      <c r="M54" s="130">
        <f t="shared" si="39"/>
        <v>24.578538234148152</v>
      </c>
      <c r="N54" s="130">
        <f t="shared" si="39"/>
        <v>23.717445976887777</v>
      </c>
      <c r="O54" s="130">
        <f t="shared" si="39"/>
        <v>22.805005902057498</v>
      </c>
      <c r="P54" s="130">
        <f t="shared" si="39"/>
        <v>21.791089816894566</v>
      </c>
      <c r="Q54" s="130">
        <f t="shared" si="39"/>
        <v>20.607355472808226</v>
      </c>
    </row>
    <row r="55" spans="1:17" ht="12" customHeight="1" x14ac:dyDescent="0.25">
      <c r="A55" s="88" t="s">
        <v>189</v>
      </c>
      <c r="B55" s="130">
        <f t="shared" ref="B55" si="40">IF(B15=0,0,B15/B23*1000)</f>
        <v>617.40149585788504</v>
      </c>
      <c r="C55" s="130">
        <f t="shared" ref="C55:Q55" si="41">IF(C15=0,0,C15/C23*1000)</f>
        <v>611.42230697335242</v>
      </c>
      <c r="D55" s="130">
        <f t="shared" si="41"/>
        <v>604.20777211874315</v>
      </c>
      <c r="E55" s="130">
        <f t="shared" si="41"/>
        <v>596.10220323962812</v>
      </c>
      <c r="F55" s="130">
        <f t="shared" si="41"/>
        <v>587.52774828617669</v>
      </c>
      <c r="G55" s="130">
        <f t="shared" si="41"/>
        <v>578.45820634856625</v>
      </c>
      <c r="H55" s="130">
        <f t="shared" si="41"/>
        <v>568.86857519096532</v>
      </c>
      <c r="I55" s="130">
        <f t="shared" si="41"/>
        <v>558.81804191100048</v>
      </c>
      <c r="J55" s="130">
        <f t="shared" si="41"/>
        <v>548.14688184494173</v>
      </c>
      <c r="K55" s="130">
        <f t="shared" si="41"/>
        <v>536.43252634683734</v>
      </c>
      <c r="L55" s="130">
        <f t="shared" si="41"/>
        <v>523.94249828531906</v>
      </c>
      <c r="M55" s="130">
        <f t="shared" si="41"/>
        <v>515.31933577125653</v>
      </c>
      <c r="N55" s="130">
        <f t="shared" si="41"/>
        <v>505.70374191856496</v>
      </c>
      <c r="O55" s="130">
        <f t="shared" si="41"/>
        <v>495.29977479767177</v>
      </c>
      <c r="P55" s="130">
        <f t="shared" si="41"/>
        <v>482.75584108655016</v>
      </c>
      <c r="Q55" s="130">
        <f t="shared" si="41"/>
        <v>468.04408183436698</v>
      </c>
    </row>
    <row r="56" spans="1:17" ht="12" customHeight="1" x14ac:dyDescent="0.25">
      <c r="A56" s="51" t="s">
        <v>127</v>
      </c>
      <c r="B56" s="68">
        <f t="shared" ref="B56" si="42">IF(B16=0,0,B16/B24)</f>
        <v>47.028140384956941</v>
      </c>
      <c r="C56" s="68">
        <f t="shared" ref="C56:Q56" si="43">IF(C16=0,0,C16/C24)</f>
        <v>46.705368286928639</v>
      </c>
      <c r="D56" s="68">
        <f t="shared" si="43"/>
        <v>46.3631563488021</v>
      </c>
      <c r="E56" s="68">
        <f t="shared" si="43"/>
        <v>45.970605036565914</v>
      </c>
      <c r="F56" s="68">
        <f t="shared" si="43"/>
        <v>45.540934645106567</v>
      </c>
      <c r="G56" s="68">
        <f t="shared" si="43"/>
        <v>45.087073584816252</v>
      </c>
      <c r="H56" s="68">
        <f t="shared" si="43"/>
        <v>44.650533491982479</v>
      </c>
      <c r="I56" s="68">
        <f t="shared" si="43"/>
        <v>44.246640260650729</v>
      </c>
      <c r="J56" s="68">
        <f t="shared" si="43"/>
        <v>43.89108161367416</v>
      </c>
      <c r="K56" s="68">
        <f t="shared" si="43"/>
        <v>43.588427247642194</v>
      </c>
      <c r="L56" s="68">
        <f t="shared" si="43"/>
        <v>43.260306352772538</v>
      </c>
      <c r="M56" s="68">
        <f t="shared" si="43"/>
        <v>42.917046845886027</v>
      </c>
      <c r="N56" s="68">
        <f t="shared" si="43"/>
        <v>42.566075379028014</v>
      </c>
      <c r="O56" s="68">
        <f t="shared" si="43"/>
        <v>42.222331892651539</v>
      </c>
      <c r="P56" s="68">
        <f t="shared" si="43"/>
        <v>41.852542762640795</v>
      </c>
      <c r="Q56" s="68">
        <f t="shared" si="43"/>
        <v>41.413442174065267</v>
      </c>
    </row>
    <row r="57" spans="1:17" ht="12" customHeight="1" x14ac:dyDescent="0.25">
      <c r="A57" s="49" t="s">
        <v>126</v>
      </c>
      <c r="B57" s="57">
        <f t="shared" ref="B57" si="44">IF(B17=0,0,B17/B25*1000)</f>
        <v>368.30269571065696</v>
      </c>
      <c r="C57" s="57">
        <f t="shared" ref="C57:Q57" si="45">IF(C17=0,0,C17/C25*1000)</f>
        <v>361.55036899788502</v>
      </c>
      <c r="D57" s="57">
        <f t="shared" si="45"/>
        <v>352.18736090368731</v>
      </c>
      <c r="E57" s="57">
        <f t="shared" si="45"/>
        <v>341.09540039131156</v>
      </c>
      <c r="F57" s="57">
        <f t="shared" si="45"/>
        <v>328.07756412181493</v>
      </c>
      <c r="G57" s="57">
        <f t="shared" si="45"/>
        <v>314.27521587507482</v>
      </c>
      <c r="H57" s="57">
        <f t="shared" si="45"/>
        <v>303.79982958573805</v>
      </c>
      <c r="I57" s="57">
        <f t="shared" si="45"/>
        <v>291.97483743271158</v>
      </c>
      <c r="J57" s="57">
        <f t="shared" si="45"/>
        <v>278.06930597927527</v>
      </c>
      <c r="K57" s="57">
        <f t="shared" si="45"/>
        <v>261.44499793974711</v>
      </c>
      <c r="L57" s="57">
        <f t="shared" si="45"/>
        <v>242.95499602884354</v>
      </c>
      <c r="M57" s="57">
        <f t="shared" si="45"/>
        <v>224.94938286250408</v>
      </c>
      <c r="N57" s="57">
        <f t="shared" si="45"/>
        <v>204.90026523772235</v>
      </c>
      <c r="O57" s="57">
        <f t="shared" si="45"/>
        <v>184.223535188184</v>
      </c>
      <c r="P57" s="57">
        <f t="shared" si="45"/>
        <v>161.87549701234425</v>
      </c>
      <c r="Q57" s="57">
        <f t="shared" si="45"/>
        <v>138.02719825045233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1.6964157040133925</v>
      </c>
      <c r="D60" s="128">
        <v>1.689768022485592</v>
      </c>
      <c r="E60" s="128">
        <v>1.6831489087383482</v>
      </c>
      <c r="F60" s="128">
        <v>1.6762275968704952</v>
      </c>
      <c r="G60" s="128">
        <v>1.6684009589850919</v>
      </c>
      <c r="H60" s="128">
        <v>1.6583226159606463</v>
      </c>
      <c r="I60" s="128">
        <v>1.6485073392669132</v>
      </c>
      <c r="J60" s="128">
        <v>1.6335587425127438</v>
      </c>
      <c r="K60" s="128">
        <v>1.6175330141354123</v>
      </c>
      <c r="L60" s="128">
        <v>1.6015555204350225</v>
      </c>
      <c r="M60" s="128">
        <v>1.5856748117923591</v>
      </c>
      <c r="N60" s="128">
        <v>1.5698887075603762</v>
      </c>
      <c r="O60" s="128">
        <v>1.5537306833132754</v>
      </c>
      <c r="P60" s="128">
        <v>1.5393016336107175</v>
      </c>
      <c r="Q60" s="128">
        <v>1.5233292499494595</v>
      </c>
    </row>
    <row r="61" spans="1:17" ht="12" customHeight="1" x14ac:dyDescent="0.25">
      <c r="A61" s="88" t="s">
        <v>128</v>
      </c>
      <c r="B61" s="128"/>
      <c r="C61" s="128">
        <v>169.97887095857666</v>
      </c>
      <c r="D61" s="128">
        <v>166.15670133480202</v>
      </c>
      <c r="E61" s="128">
        <v>162.08578315662257</v>
      </c>
      <c r="F61" s="128">
        <v>157.72876318609042</v>
      </c>
      <c r="G61" s="128">
        <v>153.90837653585916</v>
      </c>
      <c r="H61" s="128">
        <v>150.20721123885986</v>
      </c>
      <c r="I61" s="128">
        <v>146.1354147186282</v>
      </c>
      <c r="J61" s="128">
        <v>141.86822893291915</v>
      </c>
      <c r="K61" s="128">
        <v>137.76693430908793</v>
      </c>
      <c r="L61" s="128">
        <v>133.34203838157742</v>
      </c>
      <c r="M61" s="128">
        <v>127.71101615941832</v>
      </c>
      <c r="N61" s="128">
        <v>121.67894780234317</v>
      </c>
      <c r="O61" s="128">
        <v>115.79208571230457</v>
      </c>
      <c r="P61" s="128">
        <v>109.29945986795542</v>
      </c>
      <c r="Q61" s="128">
        <v>101.92903972137296</v>
      </c>
    </row>
    <row r="62" spans="1:17" ht="12" customHeight="1" x14ac:dyDescent="0.25">
      <c r="A62" s="88" t="s">
        <v>184</v>
      </c>
      <c r="B62" s="128"/>
      <c r="C62" s="128">
        <v>32.64058938226475</v>
      </c>
      <c r="D62" s="128">
        <v>31.102747486128944</v>
      </c>
      <c r="E62" s="128">
        <v>30.215064920072258</v>
      </c>
      <c r="F62" s="128">
        <v>29.532194537678457</v>
      </c>
      <c r="G62" s="128">
        <v>28.661590578505329</v>
      </c>
      <c r="H62" s="128">
        <v>27.649081549394896</v>
      </c>
      <c r="I62" s="128">
        <v>26.748287125651686</v>
      </c>
      <c r="J62" s="128">
        <v>25.877409217436607</v>
      </c>
      <c r="K62" s="128">
        <v>25.169421646298865</v>
      </c>
      <c r="L62" s="128">
        <v>24.248095773401023</v>
      </c>
      <c r="M62" s="128">
        <v>23.296855429741278</v>
      </c>
      <c r="N62" s="128">
        <v>22.274015904271298</v>
      </c>
      <c r="O62" s="128">
        <v>21.369109336568314</v>
      </c>
      <c r="P62" s="128">
        <v>20.367867397396743</v>
      </c>
      <c r="Q62" s="128">
        <v>18.976362067455486</v>
      </c>
    </row>
    <row r="63" spans="1:17" ht="12" customHeight="1" x14ac:dyDescent="0.25">
      <c r="A63" s="88" t="s">
        <v>189</v>
      </c>
      <c r="B63" s="128"/>
      <c r="C63" s="128">
        <v>560.11984697423679</v>
      </c>
      <c r="D63" s="128">
        <v>548.65950904255146</v>
      </c>
      <c r="E63" s="128">
        <v>539.27565252782244</v>
      </c>
      <c r="F63" s="128">
        <v>534.00614486768814</v>
      </c>
      <c r="G63" s="128">
        <v>528.63202172113358</v>
      </c>
      <c r="H63" s="128">
        <v>523.06051536374446</v>
      </c>
      <c r="I63" s="128">
        <v>518.0323027652646</v>
      </c>
      <c r="J63" s="128">
        <v>511.62341731197648</v>
      </c>
      <c r="K63" s="128">
        <v>501.11171331262148</v>
      </c>
      <c r="L63" s="128">
        <v>491.42330731404206</v>
      </c>
      <c r="M63" s="128">
        <v>474.18046910059303</v>
      </c>
      <c r="N63" s="128">
        <v>455.40502682847801</v>
      </c>
      <c r="O63" s="128">
        <v>437.93093776816386</v>
      </c>
      <c r="P63" s="128">
        <v>414.18370880826131</v>
      </c>
      <c r="Q63" s="128">
        <v>391.28850635645068</v>
      </c>
    </row>
    <row r="64" spans="1:17" ht="12" customHeight="1" x14ac:dyDescent="0.25">
      <c r="A64" s="51" t="s">
        <v>127</v>
      </c>
      <c r="B64" s="50"/>
      <c r="C64" s="50">
        <v>44.296941765687073</v>
      </c>
      <c r="D64" s="50">
        <v>43.990505400311193</v>
      </c>
      <c r="E64" s="50">
        <v>43.639028657096141</v>
      </c>
      <c r="F64" s="50">
        <v>43.295111778637924</v>
      </c>
      <c r="G64" s="50">
        <v>42.897159264427181</v>
      </c>
      <c r="H64" s="50">
        <v>42.478244365868768</v>
      </c>
      <c r="I64" s="50">
        <v>42.076828595581077</v>
      </c>
      <c r="J64" s="50">
        <v>41.588126935176575</v>
      </c>
      <c r="K64" s="50">
        <v>41.09481674097259</v>
      </c>
      <c r="L64" s="50">
        <v>40.445757638811713</v>
      </c>
      <c r="M64" s="50">
        <v>39.870391659280607</v>
      </c>
      <c r="N64" s="50">
        <v>39.207358082299208</v>
      </c>
      <c r="O64" s="50">
        <v>38.475607781458542</v>
      </c>
      <c r="P64" s="50">
        <v>37.631196051282913</v>
      </c>
      <c r="Q64" s="50">
        <v>36.78551207632438</v>
      </c>
    </row>
    <row r="65" spans="1:17" ht="12" customHeight="1" x14ac:dyDescent="0.25">
      <c r="A65" s="49" t="s">
        <v>126</v>
      </c>
      <c r="B65" s="48"/>
      <c r="C65" s="48">
        <v>335.934238530279</v>
      </c>
      <c r="D65" s="48">
        <v>324.71662117939218</v>
      </c>
      <c r="E65" s="48">
        <v>316.48486004528849</v>
      </c>
      <c r="F65" s="48">
        <v>306.29796985822674</v>
      </c>
      <c r="G65" s="48">
        <v>296.83514439148314</v>
      </c>
      <c r="H65" s="48">
        <v>281.80517397884523</v>
      </c>
      <c r="I65" s="48">
        <v>264.68424116171172</v>
      </c>
      <c r="J65" s="48">
        <v>246.70464033547464</v>
      </c>
      <c r="K65" s="48">
        <v>228.25085592481827</v>
      </c>
      <c r="L65" s="48">
        <v>209.93463063628013</v>
      </c>
      <c r="M65" s="48">
        <v>190.39545209716582</v>
      </c>
      <c r="N65" s="48">
        <v>166.11687424078372</v>
      </c>
      <c r="O65" s="48">
        <v>144.97236719896048</v>
      </c>
      <c r="P65" s="48">
        <v>124.69876806626633</v>
      </c>
      <c r="Q65" s="48">
        <v>101.68656695823034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273.30535728079133</v>
      </c>
      <c r="C68" s="125">
        <f>1000000*C20/SER_summary!C$8</f>
        <v>276.16981396508424</v>
      </c>
      <c r="D68" s="125">
        <f>1000000*D20/SER_summary!D$8</f>
        <v>279.35406004795817</v>
      </c>
      <c r="E68" s="125">
        <f>1000000*E20/SER_summary!E$8</f>
        <v>283.11776383279869</v>
      </c>
      <c r="F68" s="125">
        <f>1000000*F20/SER_summary!F$8</f>
        <v>286.77229126288876</v>
      </c>
      <c r="G68" s="125">
        <f>1000000*G20/SER_summary!G$8</f>
        <v>290.12022465254142</v>
      </c>
      <c r="H68" s="125">
        <f>1000000*H20/SER_summary!H$8</f>
        <v>293.17522808929886</v>
      </c>
      <c r="I68" s="125">
        <f>1000000*I20/SER_summary!I$8</f>
        <v>297.04955416626848</v>
      </c>
      <c r="J68" s="125">
        <f>1000000*J20/SER_summary!J$8</f>
        <v>301.07985159348965</v>
      </c>
      <c r="K68" s="125">
        <f>1000000*K20/SER_summary!K$8</f>
        <v>304.70644402443008</v>
      </c>
      <c r="L68" s="125">
        <f>1000000*L20/SER_summary!L$8</f>
        <v>308.49289536131499</v>
      </c>
      <c r="M68" s="125">
        <f>1000000*M20/SER_summary!M$8</f>
        <v>312.38700580970408</v>
      </c>
      <c r="N68" s="125">
        <f>1000000*N20/SER_summary!N$8</f>
        <v>315.94640449923793</v>
      </c>
      <c r="O68" s="125">
        <f>1000000*O20/SER_summary!O$8</f>
        <v>319.72731197901635</v>
      </c>
      <c r="P68" s="125">
        <f>1000000*P20/SER_summary!P$8</f>
        <v>323.43193826818401</v>
      </c>
      <c r="Q68" s="125">
        <f>1000000*Q20/SER_summary!Q$8</f>
        <v>326.59228070961814</v>
      </c>
    </row>
    <row r="69" spans="1:17" ht="12" customHeight="1" x14ac:dyDescent="0.25">
      <c r="A69" s="88" t="s">
        <v>123</v>
      </c>
      <c r="B69" s="125">
        <f>1000*B21/SER_summary!B$3</f>
        <v>8.2182144451701439E-2</v>
      </c>
      <c r="C69" s="125">
        <f>1000*C21/SER_summary!C$3</f>
        <v>8.3449151186960252E-2</v>
      </c>
      <c r="D69" s="125">
        <f>1000*D21/SER_summary!D$3</f>
        <v>8.529018488023106E-2</v>
      </c>
      <c r="E69" s="125">
        <f>1000*E21/SER_summary!E$3</f>
        <v>8.7595841193908133E-2</v>
      </c>
      <c r="F69" s="125">
        <f>1000*F21/SER_summary!F$3</f>
        <v>9.0326096059219319E-2</v>
      </c>
      <c r="G69" s="125">
        <f>1000*G21/SER_summary!G$3</f>
        <v>9.2853676289034875E-2</v>
      </c>
      <c r="H69" s="125">
        <f>1000*H21/SER_summary!H$3</f>
        <v>9.6514858244322196E-2</v>
      </c>
      <c r="I69" s="125">
        <f>1000*I21/SER_summary!I$3</f>
        <v>9.9881241271673429E-2</v>
      </c>
      <c r="J69" s="125">
        <f>1000*J21/SER_summary!J$3</f>
        <v>0.10362579068318276</v>
      </c>
      <c r="K69" s="125">
        <f>1000*K21/SER_summary!K$3</f>
        <v>0.10767120661836059</v>
      </c>
      <c r="L69" s="125">
        <f>1000*L21/SER_summary!L$3</f>
        <v>0.11215691470906186</v>
      </c>
      <c r="M69" s="125">
        <f>1000*M21/SER_summary!M$3</f>
        <v>0.11636617812395372</v>
      </c>
      <c r="N69" s="125">
        <f>1000*N21/SER_summary!N$3</f>
        <v>0.12193576643299835</v>
      </c>
      <c r="O69" s="125">
        <f>1000*O21/SER_summary!O$3</f>
        <v>0.12830644304918293</v>
      </c>
      <c r="P69" s="125">
        <f>1000*P21/SER_summary!P$3</f>
        <v>0.13604702045494901</v>
      </c>
      <c r="Q69" s="125">
        <f>1000*Q21/SER_summary!Q$3</f>
        <v>0.1424551409457506</v>
      </c>
    </row>
    <row r="70" spans="1:17" ht="12" customHeight="1" x14ac:dyDescent="0.25">
      <c r="A70" s="88" t="s">
        <v>185</v>
      </c>
      <c r="B70" s="125">
        <f>1000000*B22/SER_summary!B$8</f>
        <v>113.33621228373492</v>
      </c>
      <c r="C70" s="125">
        <f>1000000*C22/SER_summary!C$8</f>
        <v>114.45993165561121</v>
      </c>
      <c r="D70" s="125">
        <f>1000000*D22/SER_summary!D$8</f>
        <v>115.94967517048229</v>
      </c>
      <c r="E70" s="125">
        <f>1000000*E22/SER_summary!E$8</f>
        <v>117.50910069433901</v>
      </c>
      <c r="F70" s="125">
        <f>1000000*F22/SER_summary!F$8</f>
        <v>119.28571059439419</v>
      </c>
      <c r="G70" s="125">
        <f>1000000*G22/SER_summary!G$8</f>
        <v>120.92104493645309</v>
      </c>
      <c r="H70" s="125">
        <f>1000000*H22/SER_summary!H$8</f>
        <v>122.79879876711439</v>
      </c>
      <c r="I70" s="125">
        <f>1000000*I22/SER_summary!I$8</f>
        <v>124.43776259414724</v>
      </c>
      <c r="J70" s="125">
        <f>1000000*J22/SER_summary!J$8</f>
        <v>126.59555998375666</v>
      </c>
      <c r="K70" s="125">
        <f>1000000*K22/SER_summary!K$8</f>
        <v>129.42944477466202</v>
      </c>
      <c r="L70" s="125">
        <f>1000000*L22/SER_summary!L$8</f>
        <v>132.23455452618359</v>
      </c>
      <c r="M70" s="125">
        <f>1000000*M22/SER_summary!M$8</f>
        <v>135.52515605021188</v>
      </c>
      <c r="N70" s="125">
        <f>1000000*N22/SER_summary!N$8</f>
        <v>138.56973900714902</v>
      </c>
      <c r="O70" s="125">
        <f>1000000*O22/SER_summary!O$8</f>
        <v>142.4363305906063</v>
      </c>
      <c r="P70" s="125">
        <f>1000000*P22/SER_summary!P$8</f>
        <v>147.31319441423034</v>
      </c>
      <c r="Q70" s="125">
        <f>1000000*Q22/SER_summary!Q$8</f>
        <v>153.88369359352478</v>
      </c>
    </row>
    <row r="71" spans="1:17" ht="12" customHeight="1" x14ac:dyDescent="0.25">
      <c r="A71" s="88" t="s">
        <v>190</v>
      </c>
      <c r="B71" s="125">
        <f>1000*B23/SER_summary!B$3</f>
        <v>2.7016375710999893E-2</v>
      </c>
      <c r="C71" s="125">
        <f>1000*C23/SER_summary!C$3</f>
        <v>2.7071722414645893E-2</v>
      </c>
      <c r="D71" s="125">
        <f>1000*D23/SER_summary!D$3</f>
        <v>2.7184041386500598E-2</v>
      </c>
      <c r="E71" s="125">
        <f>1000*E23/SER_summary!E$3</f>
        <v>2.7346039703509295E-2</v>
      </c>
      <c r="F71" s="125">
        <f>1000*F23/SER_summary!F$3</f>
        <v>2.755423375112713E-2</v>
      </c>
      <c r="G71" s="125">
        <f>1000*G23/SER_summary!G$3</f>
        <v>2.7817186408864228E-2</v>
      </c>
      <c r="H71" s="125">
        <f>1000*H23/SER_summary!H$3</f>
        <v>2.8152937236266572E-2</v>
      </c>
      <c r="I71" s="125">
        <f>1000*I23/SER_summary!I$3</f>
        <v>2.8562703410581359E-2</v>
      </c>
      <c r="J71" s="125">
        <f>1000*J23/SER_summary!J$3</f>
        <v>2.9047728064471104E-2</v>
      </c>
      <c r="K71" s="125">
        <f>1000*K23/SER_summary!K$3</f>
        <v>2.9633910916545485E-2</v>
      </c>
      <c r="L71" s="125">
        <f>1000*L23/SER_summary!L$3</f>
        <v>3.0323502596098444E-2</v>
      </c>
      <c r="M71" s="125">
        <f>1000*M23/SER_summary!M$3</f>
        <v>3.0835559943439814E-2</v>
      </c>
      <c r="N71" s="125">
        <f>1000*N23/SER_summary!N$3</f>
        <v>3.1426576324552445E-2</v>
      </c>
      <c r="O71" s="125">
        <f>1000*O23/SER_summary!O$3</f>
        <v>3.2091479735410725E-2</v>
      </c>
      <c r="P71" s="125">
        <f>1000*P23/SER_summary!P$3</f>
        <v>3.2930221238072793E-2</v>
      </c>
      <c r="Q71" s="125">
        <f>1000*Q23/SER_summary!Q$3</f>
        <v>3.3970302818258323E-2</v>
      </c>
    </row>
    <row r="72" spans="1:17" ht="12" customHeight="1" x14ac:dyDescent="0.25">
      <c r="A72" s="51" t="s">
        <v>122</v>
      </c>
      <c r="B72" s="124">
        <f>1000000*B24/SER_summary!B$8</f>
        <v>49.005942322780015</v>
      </c>
      <c r="C72" s="124">
        <f>1000000*C24/SER_summary!C$8</f>
        <v>51.078596281901895</v>
      </c>
      <c r="D72" s="124">
        <f>1000000*D24/SER_summary!D$8</f>
        <v>53.869149387178339</v>
      </c>
      <c r="E72" s="124">
        <f>1000000*E24/SER_summary!E$8</f>
        <v>58.089558527454379</v>
      </c>
      <c r="F72" s="124">
        <f>1000000*F24/SER_summary!F$8</f>
        <v>64.184864385069218</v>
      </c>
      <c r="G72" s="124">
        <f>1000000*G24/SER_summary!G$8</f>
        <v>70.39952845966306</v>
      </c>
      <c r="H72" s="124">
        <f>1000000*H24/SER_summary!H$8</f>
        <v>76.023810770967472</v>
      </c>
      <c r="I72" s="124">
        <f>1000000*I24/SER_summary!I$8</f>
        <v>80.645037555779453</v>
      </c>
      <c r="J72" s="124">
        <f>1000000*J24/SER_summary!J$8</f>
        <v>84.573327979082322</v>
      </c>
      <c r="K72" s="124">
        <f>1000000*K24/SER_summary!K$8</f>
        <v>88.2386082801453</v>
      </c>
      <c r="L72" s="124">
        <f>1000000*L24/SER_summary!L$8</f>
        <v>90.736873538153304</v>
      </c>
      <c r="M72" s="124">
        <f>1000000*M24/SER_summary!M$8</f>
        <v>92.932787264544103</v>
      </c>
      <c r="N72" s="124">
        <f>1000000*N24/SER_summary!N$8</f>
        <v>95.678631347917175</v>
      </c>
      <c r="O72" s="124">
        <f>1000000*O24/SER_summary!O$8</f>
        <v>98.187914988836155</v>
      </c>
      <c r="P72" s="124">
        <f>1000000*P24/SER_summary!P$8</f>
        <v>100.38756932126981</v>
      </c>
      <c r="Q72" s="124">
        <f>1000000*Q24/SER_summary!Q$8</f>
        <v>102.06725911704373</v>
      </c>
    </row>
    <row r="73" spans="1:17" ht="12" customHeight="1" x14ac:dyDescent="0.25">
      <c r="A73" s="49" t="s">
        <v>121</v>
      </c>
      <c r="B73" s="123">
        <f>1000*B25/SER_summary!B$3</f>
        <v>0.13876956191403214</v>
      </c>
      <c r="C73" s="123">
        <f>1000*C25/SER_summary!C$3</f>
        <v>0.1398877097957843</v>
      </c>
      <c r="D73" s="123">
        <f>1000*D25/SER_summary!D$3</f>
        <v>0.14324793479197667</v>
      </c>
      <c r="E73" s="123">
        <f>1000*E25/SER_summary!E$3</f>
        <v>0.14944487003321472</v>
      </c>
      <c r="F73" s="123">
        <f>1000*F25/SER_summary!F$3</f>
        <v>0.15994671851136791</v>
      </c>
      <c r="G73" s="123">
        <f>1000*G25/SER_summary!G$3</f>
        <v>0.17283100761440517</v>
      </c>
      <c r="H73" s="123">
        <f>1000*H25/SER_summary!H$3</f>
        <v>0.18440683877301459</v>
      </c>
      <c r="I73" s="123">
        <f>1000*I25/SER_summary!I$3</f>
        <v>0.19580907878175899</v>
      </c>
      <c r="J73" s="123">
        <f>1000*J25/SER_summary!J$3</f>
        <v>0.20679742634234435</v>
      </c>
      <c r="K73" s="123">
        <f>1000*K25/SER_summary!K$3</f>
        <v>0.21968993497365347</v>
      </c>
      <c r="L73" s="123">
        <f>1000*L25/SER_summary!L$3</f>
        <v>0.23499439151517712</v>
      </c>
      <c r="M73" s="123">
        <f>1000*M25/SER_summary!M$3</f>
        <v>0.25079513481032523</v>
      </c>
      <c r="N73" s="123">
        <f>1000*N25/SER_summary!N$3</f>
        <v>0.27280143005630231</v>
      </c>
      <c r="O73" s="123">
        <f>1000*O25/SER_summary!O$3</f>
        <v>0.3005749249058785</v>
      </c>
      <c r="P73" s="123">
        <f>1000*P25/SER_summary!P$3</f>
        <v>0.33843762038878344</v>
      </c>
      <c r="Q73" s="123">
        <f>1000*Q25/SER_summary!Q$3</f>
        <v>0.39248603866946097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372.77210925718975</v>
      </c>
      <c r="C3" s="154">
        <v>379.08092973446782</v>
      </c>
      <c r="D3" s="154">
        <v>383.45545908718645</v>
      </c>
      <c r="E3" s="154">
        <v>386.83521205925661</v>
      </c>
      <c r="F3" s="154">
        <v>387.23786096083182</v>
      </c>
      <c r="G3" s="154">
        <v>394.00835068531336</v>
      </c>
      <c r="H3" s="154">
        <v>404.19665008070149</v>
      </c>
      <c r="I3" s="154">
        <v>417.91017572301001</v>
      </c>
      <c r="J3" s="154">
        <v>426.84841633631032</v>
      </c>
      <c r="K3" s="154">
        <v>426.61386506925464</v>
      </c>
      <c r="L3" s="154">
        <v>431.96796364953087</v>
      </c>
      <c r="M3" s="154">
        <v>438.41964137485689</v>
      </c>
      <c r="N3" s="154">
        <v>440.28664897592301</v>
      </c>
      <c r="O3" s="154">
        <v>439.9055193329724</v>
      </c>
      <c r="P3" s="154">
        <v>440.35058150263444</v>
      </c>
      <c r="Q3" s="154">
        <v>445.80784626901266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494.81271803279958</v>
      </c>
      <c r="C5" s="143">
        <v>503.18696205594665</v>
      </c>
      <c r="D5" s="143">
        <v>508.99365388019874</v>
      </c>
      <c r="E5" s="143">
        <v>513.47989282581591</v>
      </c>
      <c r="F5" s="143">
        <v>514.01436359885292</v>
      </c>
      <c r="G5" s="143">
        <v>523.00142121338206</v>
      </c>
      <c r="H5" s="143">
        <v>536.5252337271711</v>
      </c>
      <c r="I5" s="143">
        <v>554.72838446826233</v>
      </c>
      <c r="J5" s="143">
        <v>566.59288565401721</v>
      </c>
      <c r="K5" s="143">
        <v>566.2815454354552</v>
      </c>
      <c r="L5" s="143">
        <v>573.38850436647954</v>
      </c>
      <c r="M5" s="143">
        <v>581.95237519228124</v>
      </c>
      <c r="N5" s="143">
        <v>584.43061614091937</v>
      </c>
      <c r="O5" s="143">
        <v>583.92470974430887</v>
      </c>
      <c r="P5" s="143">
        <v>584.51547932281323</v>
      </c>
      <c r="Q5" s="143">
        <v>591.75937967109064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273.30535728079133</v>
      </c>
      <c r="C6" s="152">
        <f>1000000*C8/SER_summary!C$8</f>
        <v>276.16981396508424</v>
      </c>
      <c r="D6" s="152">
        <f>1000000*D8/SER_summary!D$8</f>
        <v>279.35406004795817</v>
      </c>
      <c r="E6" s="152">
        <f>1000000*E8/SER_summary!E$8</f>
        <v>283.11776383279869</v>
      </c>
      <c r="F6" s="152">
        <f>1000000*F8/SER_summary!F$8</f>
        <v>286.77229126288876</v>
      </c>
      <c r="G6" s="152">
        <f>1000000*G8/SER_summary!G$8</f>
        <v>290.12022465254142</v>
      </c>
      <c r="H6" s="152">
        <f>1000000*H8/SER_summary!H$8</f>
        <v>293.17522808929886</v>
      </c>
      <c r="I6" s="152">
        <f>1000000*I8/SER_summary!I$8</f>
        <v>297.04955416626848</v>
      </c>
      <c r="J6" s="152">
        <f>1000000*J8/SER_summary!J$8</f>
        <v>301.07985159348965</v>
      </c>
      <c r="K6" s="152">
        <f>1000000*K8/SER_summary!K$8</f>
        <v>304.70644402443008</v>
      </c>
      <c r="L6" s="152">
        <f>1000000*L8/SER_summary!L$8</f>
        <v>308.49289536131499</v>
      </c>
      <c r="M6" s="152">
        <f>1000000*M8/SER_summary!M$8</f>
        <v>312.38700580970408</v>
      </c>
      <c r="N6" s="152">
        <f>1000000*N8/SER_summary!N$8</f>
        <v>315.94640449923793</v>
      </c>
      <c r="O6" s="152">
        <f>1000000*O8/SER_summary!O$8</f>
        <v>319.72731197901635</v>
      </c>
      <c r="P6" s="152">
        <f>1000000*P8/SER_summary!P$8</f>
        <v>323.43193826818401</v>
      </c>
      <c r="Q6" s="152">
        <f>1000000*Q8/SER_summary!Q$8</f>
        <v>326.59228070961814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261.43943034555718</v>
      </c>
      <c r="C8" s="62">
        <v>268.26598038714894</v>
      </c>
      <c r="D8" s="62">
        <v>273.66419910948048</v>
      </c>
      <c r="E8" s="62">
        <v>278.36339152118444</v>
      </c>
      <c r="F8" s="62">
        <v>280.79191996459463</v>
      </c>
      <c r="G8" s="62">
        <v>288.37477356724997</v>
      </c>
      <c r="H8" s="62">
        <v>298.83876574884226</v>
      </c>
      <c r="I8" s="62">
        <v>312.30088014674334</v>
      </c>
      <c r="J8" s="62">
        <v>322.15544120503392</v>
      </c>
      <c r="K8" s="62">
        <v>324.74211038620734</v>
      </c>
      <c r="L8" s="62">
        <v>332.1495299065557</v>
      </c>
      <c r="M8" s="62">
        <v>340.71357824269194</v>
      </c>
      <c r="N8" s="62">
        <v>345.6515781150386</v>
      </c>
      <c r="O8" s="62">
        <v>348.89022461101229</v>
      </c>
      <c r="P8" s="62">
        <v>353.02484672000224</v>
      </c>
      <c r="Q8" s="62">
        <v>361.74164219760399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23.166514438189129</v>
      </c>
      <c r="D9" s="150">
        <v>21.738183118928834</v>
      </c>
      <c r="E9" s="150">
        <v>21.039156808301254</v>
      </c>
      <c r="F9" s="150">
        <v>18.768492840007617</v>
      </c>
      <c r="G9" s="150">
        <v>23.922817999252608</v>
      </c>
      <c r="H9" s="150">
        <v>26.803956578189652</v>
      </c>
      <c r="I9" s="150">
        <v>29.802078794498371</v>
      </c>
      <c r="J9" s="150">
        <v>26.194525454887913</v>
      </c>
      <c r="K9" s="150">
        <v>18.926633577770758</v>
      </c>
      <c r="L9" s="150">
        <v>23.747383916945576</v>
      </c>
      <c r="M9" s="150">
        <v>24.904012732733651</v>
      </c>
      <c r="N9" s="150">
        <v>21.277964268943965</v>
      </c>
      <c r="O9" s="150">
        <v>19.578610892570957</v>
      </c>
      <c r="P9" s="150">
        <v>20.4745865055873</v>
      </c>
      <c r="Q9" s="150">
        <v>25.056759874199138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16.339964396597395</v>
      </c>
      <c r="D10" s="149">
        <f t="shared" ref="D10:Q10" si="0">C8+D9-D8</f>
        <v>16.339964396597281</v>
      </c>
      <c r="E10" s="149">
        <f t="shared" si="0"/>
        <v>16.339964396597281</v>
      </c>
      <c r="F10" s="149">
        <f t="shared" si="0"/>
        <v>16.339964396597452</v>
      </c>
      <c r="G10" s="149">
        <f t="shared" si="0"/>
        <v>16.339964396597281</v>
      </c>
      <c r="H10" s="149">
        <f t="shared" si="0"/>
        <v>16.339964396597338</v>
      </c>
      <c r="I10" s="149">
        <f t="shared" si="0"/>
        <v>16.339964396597281</v>
      </c>
      <c r="J10" s="149">
        <f t="shared" si="0"/>
        <v>16.339964396597338</v>
      </c>
      <c r="K10" s="149">
        <f t="shared" si="0"/>
        <v>16.339964396597338</v>
      </c>
      <c r="L10" s="149">
        <f t="shared" si="0"/>
        <v>16.339964396597225</v>
      </c>
      <c r="M10" s="149">
        <f t="shared" si="0"/>
        <v>16.339964396597395</v>
      </c>
      <c r="N10" s="149">
        <f t="shared" si="0"/>
        <v>16.339964396597281</v>
      </c>
      <c r="O10" s="149">
        <f t="shared" si="0"/>
        <v>16.339964396597281</v>
      </c>
      <c r="P10" s="149">
        <f t="shared" si="0"/>
        <v>16.339964396597338</v>
      </c>
      <c r="Q10" s="149">
        <f t="shared" si="0"/>
        <v>16.339964396597395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8759.9999999999982</v>
      </c>
      <c r="C12" s="146">
        <v>8759.9999999999982</v>
      </c>
      <c r="D12" s="146">
        <v>8759.9999999999982</v>
      </c>
      <c r="E12" s="146">
        <v>8759.9999999999982</v>
      </c>
      <c r="F12" s="146">
        <v>8760</v>
      </c>
      <c r="G12" s="146">
        <v>8759.9999999999964</v>
      </c>
      <c r="H12" s="146">
        <v>8759.9999999999982</v>
      </c>
      <c r="I12" s="146">
        <v>8760</v>
      </c>
      <c r="J12" s="146">
        <v>8759.9999999999982</v>
      </c>
      <c r="K12" s="146">
        <v>8760.0000000000036</v>
      </c>
      <c r="L12" s="146">
        <v>8759.9999999999982</v>
      </c>
      <c r="M12" s="146">
        <v>8760</v>
      </c>
      <c r="N12" s="146">
        <v>8760</v>
      </c>
      <c r="O12" s="146">
        <v>8759.9999999999982</v>
      </c>
      <c r="P12" s="146">
        <v>8759.9999999999982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1.8926476292377994</v>
      </c>
      <c r="C14" s="143">
        <f>IF(C5=0,0,C5/C8)</f>
        <v>1.875701724571154</v>
      </c>
      <c r="D14" s="143">
        <f t="shared" ref="D14:Q14" si="1">IF(D5=0,0,D5/D8)</f>
        <v>1.8599204994167824</v>
      </c>
      <c r="E14" s="143">
        <f t="shared" si="1"/>
        <v>1.844638729323494</v>
      </c>
      <c r="F14" s="143">
        <f t="shared" si="1"/>
        <v>1.8305881581765799</v>
      </c>
      <c r="G14" s="143">
        <f t="shared" si="1"/>
        <v>1.8136171022997487</v>
      </c>
      <c r="H14" s="143">
        <f t="shared" si="1"/>
        <v>1.7953669176176807</v>
      </c>
      <c r="I14" s="143">
        <f t="shared" si="1"/>
        <v>1.7762626355955438</v>
      </c>
      <c r="J14" s="143">
        <f t="shared" si="1"/>
        <v>1.7587562188447177</v>
      </c>
      <c r="K14" s="143">
        <f t="shared" si="1"/>
        <v>1.7437884626727076</v>
      </c>
      <c r="L14" s="143">
        <f t="shared" si="1"/>
        <v>1.7262962995244704</v>
      </c>
      <c r="M14" s="143">
        <f t="shared" si="1"/>
        <v>1.7080398679554643</v>
      </c>
      <c r="N14" s="143">
        <f t="shared" si="1"/>
        <v>1.6908084705645727</v>
      </c>
      <c r="O14" s="143">
        <f t="shared" si="1"/>
        <v>1.6736631425983439</v>
      </c>
      <c r="P14" s="143">
        <f t="shared" si="1"/>
        <v>1.6557346735042002</v>
      </c>
      <c r="Q14" s="143">
        <f t="shared" si="1"/>
        <v>1.6358619264182965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1.6964157040133925</v>
      </c>
      <c r="D15" s="141">
        <v>1.689768022485592</v>
      </c>
      <c r="E15" s="141">
        <v>1.6831489087383482</v>
      </c>
      <c r="F15" s="141">
        <v>1.6762275968704952</v>
      </c>
      <c r="G15" s="141">
        <v>1.6684009589850919</v>
      </c>
      <c r="H15" s="141">
        <v>1.6583226159606463</v>
      </c>
      <c r="I15" s="141">
        <v>1.6485073392669132</v>
      </c>
      <c r="J15" s="141">
        <v>1.6335587425127438</v>
      </c>
      <c r="K15" s="141">
        <v>1.6175330141354123</v>
      </c>
      <c r="L15" s="141">
        <v>1.6015555204350225</v>
      </c>
      <c r="M15" s="141">
        <v>1.5856748117923591</v>
      </c>
      <c r="N15" s="141">
        <v>1.5698887075603762</v>
      </c>
      <c r="O15" s="141">
        <v>1.5537306833132754</v>
      </c>
      <c r="P15" s="141">
        <v>1.5393016336107175</v>
      </c>
      <c r="Q15" s="141">
        <v>1.5233292499494595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83.349293260603233</v>
      </c>
      <c r="C3" s="154">
        <v>83.872715613613053</v>
      </c>
      <c r="D3" s="154">
        <v>84.402696777352332</v>
      </c>
      <c r="E3" s="154">
        <v>84.671642581729003</v>
      </c>
      <c r="F3" s="154">
        <v>84.609482027081782</v>
      </c>
      <c r="G3" s="154">
        <v>85.048425367498353</v>
      </c>
      <c r="H3" s="154">
        <v>86.275748735392014</v>
      </c>
      <c r="I3" s="154">
        <v>87.045959361058308</v>
      </c>
      <c r="J3" s="154">
        <v>88.063873831915089</v>
      </c>
      <c r="K3" s="154">
        <v>89.313390675747655</v>
      </c>
      <c r="L3" s="154">
        <v>90.485839704274042</v>
      </c>
      <c r="M3" s="154">
        <v>90.678316648327169</v>
      </c>
      <c r="N3" s="154">
        <v>91.132687528344178</v>
      </c>
      <c r="O3" s="154">
        <v>91.298856767069793</v>
      </c>
      <c r="P3" s="154">
        <v>91.466441999321887</v>
      </c>
      <c r="Q3" s="154">
        <v>90.246493779258586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237.14434019156289</v>
      </c>
      <c r="C5" s="143">
        <v>238.53765315461476</v>
      </c>
      <c r="D5" s="143">
        <v>240.02503306639073</v>
      </c>
      <c r="E5" s="143">
        <v>240.76353657824296</v>
      </c>
      <c r="F5" s="143">
        <v>240.55679198060122</v>
      </c>
      <c r="G5" s="143">
        <v>241.9886601206143</v>
      </c>
      <c r="H5" s="143">
        <v>245.59525894387212</v>
      </c>
      <c r="I5" s="143">
        <v>248.01451784953611</v>
      </c>
      <c r="J5" s="143">
        <v>251.28235596669697</v>
      </c>
      <c r="K5" s="143">
        <v>255.2873394505672</v>
      </c>
      <c r="L5" s="143">
        <v>259.32072209043127</v>
      </c>
      <c r="M5" s="143">
        <v>261.486569138302</v>
      </c>
      <c r="N5" s="143">
        <v>264.75544148277663</v>
      </c>
      <c r="O5" s="143">
        <v>267.56132571100125</v>
      </c>
      <c r="P5" s="143">
        <v>270.26922515455033</v>
      </c>
      <c r="Q5" s="143">
        <v>269.13958752263551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8.2182144451701439E-2</v>
      </c>
      <c r="C6" s="152">
        <f>1000*C8/SER_summary!C$3</f>
        <v>8.3449151186960252E-2</v>
      </c>
      <c r="D6" s="152">
        <f>1000*D8/SER_summary!D$3</f>
        <v>8.529018488023106E-2</v>
      </c>
      <c r="E6" s="152">
        <f>1000*E8/SER_summary!E$3</f>
        <v>8.7595841193908133E-2</v>
      </c>
      <c r="F6" s="152">
        <f>1000*F8/SER_summary!F$3</f>
        <v>9.0326096059219319E-2</v>
      </c>
      <c r="G6" s="152">
        <f>1000*G8/SER_summary!G$3</f>
        <v>9.2853676289034875E-2</v>
      </c>
      <c r="H6" s="152">
        <f>1000*H8/SER_summary!H$3</f>
        <v>9.6514858244322196E-2</v>
      </c>
      <c r="I6" s="152">
        <f>1000*I8/SER_summary!I$3</f>
        <v>9.9881241271673429E-2</v>
      </c>
      <c r="J6" s="152">
        <f>1000*J8/SER_summary!J$3</f>
        <v>0.10362579068318276</v>
      </c>
      <c r="K6" s="152">
        <f>1000*K8/SER_summary!K$3</f>
        <v>0.10767120661836059</v>
      </c>
      <c r="L6" s="152">
        <f>1000*L8/SER_summary!L$3</f>
        <v>0.11215691470906186</v>
      </c>
      <c r="M6" s="152">
        <f>1000*M8/SER_summary!M$3</f>
        <v>0.11636617812395372</v>
      </c>
      <c r="N6" s="152">
        <f>1000*N8/SER_summary!N$3</f>
        <v>0.12193576643299835</v>
      </c>
      <c r="O6" s="152">
        <f>1000*O8/SER_summary!O$3</f>
        <v>0.12830644304918293</v>
      </c>
      <c r="P6" s="152">
        <f>1000*P8/SER_summary!P$3</f>
        <v>0.13604702045494901</v>
      </c>
      <c r="Q6" s="152">
        <f>1000*Q8/SER_summary!Q$3</f>
        <v>0.1424551409457506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1303.7334304745691</v>
      </c>
      <c r="C8" s="62">
        <v>1334.1078387122725</v>
      </c>
      <c r="D8" s="62">
        <v>1373.6227351988121</v>
      </c>
      <c r="E8" s="62">
        <v>1418.4019654329236</v>
      </c>
      <c r="F8" s="62">
        <v>1468.5245601658617</v>
      </c>
      <c r="G8" s="62">
        <v>1514.0280329264417</v>
      </c>
      <c r="H8" s="62">
        <v>1576.4939626829901</v>
      </c>
      <c r="I8" s="62">
        <v>1633.8565456721037</v>
      </c>
      <c r="J8" s="62">
        <v>1700.0224428480956</v>
      </c>
      <c r="K8" s="62">
        <v>1775.0445783432829</v>
      </c>
      <c r="L8" s="62">
        <v>1858.9996275766384</v>
      </c>
      <c r="M8" s="62">
        <v>1938.1716732307702</v>
      </c>
      <c r="N8" s="62">
        <v>2040.027806070781</v>
      </c>
      <c r="O8" s="62">
        <v>2152.9275841269937</v>
      </c>
      <c r="P8" s="62">
        <v>2289.5746248252485</v>
      </c>
      <c r="Q8" s="62">
        <v>2407.5953044155117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346.69110562245532</v>
      </c>
      <c r="D9" s="150">
        <v>362.15792781898585</v>
      </c>
      <c r="E9" s="150">
        <v>373.87512219320701</v>
      </c>
      <c r="F9" s="150">
        <v>385.80040453121518</v>
      </c>
      <c r="G9" s="150">
        <v>392.19457838303515</v>
      </c>
      <c r="H9" s="150">
        <v>424.62385757553409</v>
      </c>
      <c r="I9" s="150">
        <v>431.23770518232101</v>
      </c>
      <c r="J9" s="150">
        <v>451.96630170720687</v>
      </c>
      <c r="K9" s="150">
        <v>467.21671387822221</v>
      </c>
      <c r="L9" s="150">
        <v>508.5789068088896</v>
      </c>
      <c r="M9" s="150">
        <v>510.40975083645282</v>
      </c>
      <c r="N9" s="150">
        <v>553.82243454721731</v>
      </c>
      <c r="O9" s="150">
        <v>580.11649193443486</v>
      </c>
      <c r="P9" s="150">
        <v>645.2259475071445</v>
      </c>
      <c r="Q9" s="150">
        <v>628.43043042671593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316.31669738475193</v>
      </c>
      <c r="D10" s="149">
        <f t="shared" ref="D10:Q10" si="0">C8+D9-D8</f>
        <v>322.6430313324463</v>
      </c>
      <c r="E10" s="149">
        <f t="shared" si="0"/>
        <v>329.09589195909552</v>
      </c>
      <c r="F10" s="149">
        <f t="shared" si="0"/>
        <v>335.67780979827717</v>
      </c>
      <c r="G10" s="149">
        <f t="shared" si="0"/>
        <v>346.6911056224551</v>
      </c>
      <c r="H10" s="149">
        <f t="shared" si="0"/>
        <v>362.15792781898563</v>
      </c>
      <c r="I10" s="149">
        <f t="shared" si="0"/>
        <v>373.87512219320729</v>
      </c>
      <c r="J10" s="149">
        <f t="shared" si="0"/>
        <v>385.80040453121501</v>
      </c>
      <c r="K10" s="149">
        <f t="shared" si="0"/>
        <v>392.1945783830347</v>
      </c>
      <c r="L10" s="149">
        <f t="shared" si="0"/>
        <v>424.6238575755342</v>
      </c>
      <c r="M10" s="149">
        <f t="shared" si="0"/>
        <v>431.23770518232118</v>
      </c>
      <c r="N10" s="149">
        <f t="shared" si="0"/>
        <v>451.96630170720664</v>
      </c>
      <c r="O10" s="149">
        <f t="shared" si="0"/>
        <v>467.21671387822244</v>
      </c>
      <c r="P10" s="149">
        <f t="shared" si="0"/>
        <v>508.57890680888977</v>
      </c>
      <c r="Q10" s="149">
        <f t="shared" si="0"/>
        <v>510.40975083645253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4086.868899459178</v>
      </c>
      <c r="C12" s="146">
        <v>4088.5123255986259</v>
      </c>
      <c r="D12" s="146">
        <v>4088.8514592639904</v>
      </c>
      <c r="E12" s="146">
        <v>4089.2985603262978</v>
      </c>
      <c r="F12" s="146">
        <v>4089.8083910295645</v>
      </c>
      <c r="G12" s="146">
        <v>4086.7005015810537</v>
      </c>
      <c r="H12" s="146">
        <v>4084.795386352976</v>
      </c>
      <c r="I12" s="146">
        <v>4081.0607658294148</v>
      </c>
      <c r="J12" s="146">
        <v>4075.0912613417158</v>
      </c>
      <c r="K12" s="146">
        <v>4068.0740407665289</v>
      </c>
      <c r="L12" s="146">
        <v>4057.3731181689791</v>
      </c>
      <c r="M12" s="146">
        <v>4032.325768276165</v>
      </c>
      <c r="N12" s="146">
        <v>4002.4953110896404</v>
      </c>
      <c r="O12" s="146">
        <v>3967.7431360810797</v>
      </c>
      <c r="P12" s="146">
        <v>3935.1993496621603</v>
      </c>
      <c r="Q12" s="146">
        <v>3899.0095968482738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181.89634065396368</v>
      </c>
      <c r="C14" s="143">
        <f>IF(C5=0,0,C5/C8*1000)</f>
        <v>178.79937905533907</v>
      </c>
      <c r="D14" s="143">
        <f t="shared" ref="D14:Q14" si="1">IF(D5=0,0,D5/D8*1000)</f>
        <v>174.73868691584414</v>
      </c>
      <c r="E14" s="143">
        <f t="shared" si="1"/>
        <v>169.7428108855992</v>
      </c>
      <c r="F14" s="143">
        <f t="shared" si="1"/>
        <v>163.80849085250006</v>
      </c>
      <c r="G14" s="143">
        <f t="shared" si="1"/>
        <v>159.83103011169359</v>
      </c>
      <c r="H14" s="143">
        <f t="shared" si="1"/>
        <v>155.78572754309857</v>
      </c>
      <c r="I14" s="143">
        <f t="shared" si="1"/>
        <v>151.79699742091665</v>
      </c>
      <c r="J14" s="143">
        <f t="shared" si="1"/>
        <v>147.81119921318012</v>
      </c>
      <c r="K14" s="143">
        <f t="shared" si="1"/>
        <v>143.8202412295677</v>
      </c>
      <c r="L14" s="143">
        <f t="shared" si="1"/>
        <v>139.4947681772683</v>
      </c>
      <c r="M14" s="143">
        <f t="shared" si="1"/>
        <v>134.91403922049162</v>
      </c>
      <c r="N14" s="143">
        <f t="shared" si="1"/>
        <v>129.78031019719867</v>
      </c>
      <c r="O14" s="143">
        <f t="shared" si="1"/>
        <v>124.27790311372533</v>
      </c>
      <c r="P14" s="143">
        <f t="shared" si="1"/>
        <v>118.04342266204955</v>
      </c>
      <c r="Q14" s="143">
        <f t="shared" si="1"/>
        <v>111.78771906932845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169.97887095857666</v>
      </c>
      <c r="D15" s="141">
        <v>166.15670133480202</v>
      </c>
      <c r="E15" s="141">
        <v>162.08578315662257</v>
      </c>
      <c r="F15" s="141">
        <v>157.72876318609042</v>
      </c>
      <c r="G15" s="141">
        <v>153.90837653585916</v>
      </c>
      <c r="H15" s="141">
        <v>150.20721123885986</v>
      </c>
      <c r="I15" s="141">
        <v>146.1354147186282</v>
      </c>
      <c r="J15" s="141">
        <v>141.86822893291915</v>
      </c>
      <c r="K15" s="141">
        <v>137.76693430908793</v>
      </c>
      <c r="L15" s="141">
        <v>133.34203838157742</v>
      </c>
      <c r="M15" s="141">
        <v>127.71101615941832</v>
      </c>
      <c r="N15" s="141">
        <v>121.67894780234317</v>
      </c>
      <c r="O15" s="141">
        <v>115.79208571230457</v>
      </c>
      <c r="P15" s="141">
        <v>109.29945986795542</v>
      </c>
      <c r="Q15" s="141">
        <v>101.92903972137296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735.03228961127206</v>
      </c>
      <c r="C3" s="154">
        <v>746.40901112950428</v>
      </c>
      <c r="D3" s="154">
        <v>744.68013365717252</v>
      </c>
      <c r="E3" s="154">
        <v>734.49539651784949</v>
      </c>
      <c r="F3" s="154">
        <v>716.68362492345909</v>
      </c>
      <c r="G3" s="154">
        <v>715.50583791878546</v>
      </c>
      <c r="H3" s="154">
        <v>726.11766798393353</v>
      </c>
      <c r="I3" s="154">
        <v>741.08152413862445</v>
      </c>
      <c r="J3" s="154">
        <v>747.32370404833534</v>
      </c>
      <c r="K3" s="154">
        <v>739.55068567046794</v>
      </c>
      <c r="L3" s="154">
        <v>740.91442805991846</v>
      </c>
      <c r="M3" s="154">
        <v>744.07680643941364</v>
      </c>
      <c r="N3" s="154">
        <v>739.27264322106839</v>
      </c>
      <c r="O3" s="154">
        <v>730.69786269111523</v>
      </c>
      <c r="P3" s="154">
        <v>725.09509447577659</v>
      </c>
      <c r="Q3" s="154">
        <v>730.53208154779736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3777.8719943224787</v>
      </c>
      <c r="C5" s="143">
        <v>3810.2230320563672</v>
      </c>
      <c r="D5" s="143">
        <v>3784.5518303202721</v>
      </c>
      <c r="E5" s="143">
        <v>3716.6633857891889</v>
      </c>
      <c r="F5" s="143">
        <v>3605.6062608616521</v>
      </c>
      <c r="G5" s="143">
        <v>3587.2441495099401</v>
      </c>
      <c r="H5" s="143">
        <v>3623.9016348471137</v>
      </c>
      <c r="I5" s="143">
        <v>3673.5550154433745</v>
      </c>
      <c r="J5" s="143">
        <v>3686.7467264162615</v>
      </c>
      <c r="K5" s="143">
        <v>3635.8503618386726</v>
      </c>
      <c r="L5" s="143">
        <v>3627.0362790389017</v>
      </c>
      <c r="M5" s="143">
        <v>3633.0589730255988</v>
      </c>
      <c r="N5" s="143">
        <v>3595.5178209227292</v>
      </c>
      <c r="O5" s="143">
        <v>3544.5412166898441</v>
      </c>
      <c r="P5" s="143">
        <v>3503.8295221951812</v>
      </c>
      <c r="Q5" s="143">
        <v>3512.4281959839832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113.33621228373492</v>
      </c>
      <c r="C6" s="152">
        <f>1000000*C8/SER_summary!C$8</f>
        <v>114.45993165561121</v>
      </c>
      <c r="D6" s="152">
        <f>1000000*D8/SER_summary!D$8</f>
        <v>115.94967517048229</v>
      </c>
      <c r="E6" s="152">
        <f>1000000*E8/SER_summary!E$8</f>
        <v>117.50910069433901</v>
      </c>
      <c r="F6" s="152">
        <f>1000000*F8/SER_summary!F$8</f>
        <v>119.28571059439419</v>
      </c>
      <c r="G6" s="152">
        <f>1000000*G8/SER_summary!G$8</f>
        <v>120.92104493645309</v>
      </c>
      <c r="H6" s="152">
        <f>1000000*H8/SER_summary!H$8</f>
        <v>122.79879876711439</v>
      </c>
      <c r="I6" s="152">
        <f>1000000*I8/SER_summary!I$8</f>
        <v>124.43776259414724</v>
      </c>
      <c r="J6" s="152">
        <f>1000000*J8/SER_summary!J$8</f>
        <v>126.59555998375666</v>
      </c>
      <c r="K6" s="152">
        <f>1000000*K8/SER_summary!K$8</f>
        <v>129.42944477466202</v>
      </c>
      <c r="L6" s="152">
        <f>1000000*L8/SER_summary!L$8</f>
        <v>132.23455452618359</v>
      </c>
      <c r="M6" s="152">
        <f>1000000*M8/SER_summary!M$8</f>
        <v>135.52515605021188</v>
      </c>
      <c r="N6" s="152">
        <f>1000000*N8/SER_summary!N$8</f>
        <v>138.56973900714902</v>
      </c>
      <c r="O6" s="152">
        <f>1000000*O8/SER_summary!O$8</f>
        <v>142.4363305906063</v>
      </c>
      <c r="P6" s="152">
        <f>1000000*P8/SER_summary!P$8</f>
        <v>147.31319441423034</v>
      </c>
      <c r="Q6" s="152">
        <f>1000000*Q8/SER_summary!Q$8</f>
        <v>153.88369359352478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108.41556518242945</v>
      </c>
      <c r="C8" s="62">
        <v>111.18414912833553</v>
      </c>
      <c r="D8" s="62">
        <v>113.5880215490227</v>
      </c>
      <c r="E8" s="62">
        <v>115.53578045070429</v>
      </c>
      <c r="F8" s="62">
        <v>116.79811726104323</v>
      </c>
      <c r="G8" s="62">
        <v>120.1935473296534</v>
      </c>
      <c r="H8" s="62">
        <v>125.17101699952387</v>
      </c>
      <c r="I8" s="62">
        <v>130.82673323889696</v>
      </c>
      <c r="J8" s="62">
        <v>135.45724918261962</v>
      </c>
      <c r="K8" s="62">
        <v>137.93994799423714</v>
      </c>
      <c r="L8" s="62">
        <v>142.3748999854032</v>
      </c>
      <c r="M8" s="62">
        <v>147.81428164747464</v>
      </c>
      <c r="N8" s="62">
        <v>151.59801879285385</v>
      </c>
      <c r="O8" s="62">
        <v>155.42820869737423</v>
      </c>
      <c r="P8" s="62">
        <v>160.79184435643384</v>
      </c>
      <c r="Q8" s="62">
        <v>170.44536357994576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29.072775218445717</v>
      </c>
      <c r="D9" s="150">
        <v>29.234147518677609</v>
      </c>
      <c r="E9" s="150">
        <v>29.314639501631849</v>
      </c>
      <c r="F9" s="150">
        <v>29.176555022288181</v>
      </c>
      <c r="G9" s="150">
        <v>32.468205287055866</v>
      </c>
      <c r="H9" s="150">
        <v>34.21161718854809</v>
      </c>
      <c r="I9" s="150">
        <v>34.970355741004944</v>
      </c>
      <c r="J9" s="150">
        <v>33.807070966010812</v>
      </c>
      <c r="K9" s="150">
        <v>34.950904098673433</v>
      </c>
      <c r="L9" s="150">
        <v>38.646569179714106</v>
      </c>
      <c r="M9" s="150">
        <v>40.40973740307642</v>
      </c>
      <c r="N9" s="150">
        <v>37.590808111390018</v>
      </c>
      <c r="O9" s="150">
        <v>38.781094003193815</v>
      </c>
      <c r="P9" s="150">
        <v>44.010204838773667</v>
      </c>
      <c r="Q9" s="150">
        <v>50.06325662658837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26.304191272539626</v>
      </c>
      <c r="D10" s="149">
        <f t="shared" ref="D10:Q10" si="0">C8+D9-D8</f>
        <v>26.830275097990437</v>
      </c>
      <c r="E10" s="149">
        <f t="shared" si="0"/>
        <v>27.366880599950264</v>
      </c>
      <c r="F10" s="149">
        <f t="shared" si="0"/>
        <v>27.914218211949233</v>
      </c>
      <c r="G10" s="149">
        <f t="shared" si="0"/>
        <v>29.072775218445685</v>
      </c>
      <c r="H10" s="149">
        <f t="shared" si="0"/>
        <v>29.234147518677631</v>
      </c>
      <c r="I10" s="149">
        <f t="shared" si="0"/>
        <v>29.314639501631859</v>
      </c>
      <c r="J10" s="149">
        <f t="shared" si="0"/>
        <v>29.17655502228817</v>
      </c>
      <c r="K10" s="149">
        <f t="shared" si="0"/>
        <v>32.468205287055895</v>
      </c>
      <c r="L10" s="149">
        <f t="shared" si="0"/>
        <v>34.211617188548047</v>
      </c>
      <c r="M10" s="149">
        <f t="shared" si="0"/>
        <v>34.970355741004965</v>
      </c>
      <c r="N10" s="149">
        <f t="shared" si="0"/>
        <v>33.807070966010826</v>
      </c>
      <c r="O10" s="149">
        <f t="shared" si="0"/>
        <v>34.950904098673419</v>
      </c>
      <c r="P10" s="149">
        <f t="shared" si="0"/>
        <v>38.646569179714049</v>
      </c>
      <c r="Q10" s="149">
        <f t="shared" si="0"/>
        <v>40.409737403076463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2262.354865741278</v>
      </c>
      <c r="C12" s="146">
        <v>2277.8652259979031</v>
      </c>
      <c r="D12" s="146">
        <v>2288.0044216126498</v>
      </c>
      <c r="E12" s="146">
        <v>2297.9331887337135</v>
      </c>
      <c r="F12" s="146">
        <v>2311.2702606563294</v>
      </c>
      <c r="G12" s="146">
        <v>2319.2832653371611</v>
      </c>
      <c r="H12" s="146">
        <v>2329.872482271116</v>
      </c>
      <c r="I12" s="146">
        <v>2345.7460113273091</v>
      </c>
      <c r="J12" s="146">
        <v>2357.040273454576</v>
      </c>
      <c r="K12" s="146">
        <v>2365.176154613469</v>
      </c>
      <c r="L12" s="146">
        <v>2375.2958019739594</v>
      </c>
      <c r="M12" s="146">
        <v>2381.479616232321</v>
      </c>
      <c r="N12" s="146">
        <v>2390.8082101009609</v>
      </c>
      <c r="O12" s="146">
        <v>2397.0624845527218</v>
      </c>
      <c r="P12" s="146">
        <v>2406.3209281299614</v>
      </c>
      <c r="Q12" s="146">
        <v>2418.4292500206948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34.846214083425224</v>
      </c>
      <c r="C14" s="143">
        <f>IF(C5=0,0,C5/C8)</f>
        <v>34.269480514334603</v>
      </c>
      <c r="D14" s="143">
        <f t="shared" ref="D14:Q14" si="1">IF(D5=0,0,D5/D8)</f>
        <v>33.318230027335431</v>
      </c>
      <c r="E14" s="143">
        <f t="shared" si="1"/>
        <v>32.168938239656235</v>
      </c>
      <c r="F14" s="143">
        <f t="shared" si="1"/>
        <v>30.870414227680907</v>
      </c>
      <c r="G14" s="143">
        <f t="shared" si="1"/>
        <v>29.845563503265684</v>
      </c>
      <c r="H14" s="143">
        <f t="shared" si="1"/>
        <v>28.951603348088945</v>
      </c>
      <c r="I14" s="143">
        <f t="shared" si="1"/>
        <v>28.079544023584663</v>
      </c>
      <c r="J14" s="143">
        <f t="shared" si="1"/>
        <v>27.217050018828406</v>
      </c>
      <c r="K14" s="143">
        <f t="shared" si="1"/>
        <v>26.358211777711929</v>
      </c>
      <c r="L14" s="143">
        <f t="shared" si="1"/>
        <v>25.475250759865389</v>
      </c>
      <c r="M14" s="143">
        <f t="shared" si="1"/>
        <v>24.578538234148152</v>
      </c>
      <c r="N14" s="143">
        <f t="shared" si="1"/>
        <v>23.717445976887777</v>
      </c>
      <c r="O14" s="143">
        <f t="shared" si="1"/>
        <v>22.805005902057498</v>
      </c>
      <c r="P14" s="143">
        <f t="shared" si="1"/>
        <v>21.791089816894566</v>
      </c>
      <c r="Q14" s="143">
        <f t="shared" si="1"/>
        <v>20.607355472808226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32.64058938226475</v>
      </c>
      <c r="D15" s="141">
        <v>31.102747486128944</v>
      </c>
      <c r="E15" s="141">
        <v>30.215064920072258</v>
      </c>
      <c r="F15" s="141">
        <v>29.532194537678457</v>
      </c>
      <c r="G15" s="141">
        <v>28.661590578505329</v>
      </c>
      <c r="H15" s="141">
        <v>27.649081549394896</v>
      </c>
      <c r="I15" s="141">
        <v>26.748287125651686</v>
      </c>
      <c r="J15" s="141">
        <v>25.877409217436607</v>
      </c>
      <c r="K15" s="141">
        <v>25.169421646298865</v>
      </c>
      <c r="L15" s="141">
        <v>24.248095773401023</v>
      </c>
      <c r="M15" s="141">
        <v>23.296855429741278</v>
      </c>
      <c r="N15" s="141">
        <v>22.274015904271298</v>
      </c>
      <c r="O15" s="141">
        <v>21.369109336568314</v>
      </c>
      <c r="P15" s="141">
        <v>20.367867397396743</v>
      </c>
      <c r="Q15" s="141">
        <v>18.976362067455486</v>
      </c>
    </row>
    <row r="16" spans="1:17" ht="12.95" customHeight="1" x14ac:dyDescent="0.25">
      <c r="A16" s="142" t="s">
        <v>141</v>
      </c>
      <c r="B16" s="141">
        <v>604.4597988465863</v>
      </c>
      <c r="C16" s="141">
        <v>610.45296882992648</v>
      </c>
      <c r="D16" s="141">
        <v>618.39826757590561</v>
      </c>
      <c r="E16" s="141">
        <v>626.71520370314147</v>
      </c>
      <c r="F16" s="141">
        <v>636.19045650343571</v>
      </c>
      <c r="G16" s="141">
        <v>644.91223966108316</v>
      </c>
      <c r="H16" s="141">
        <v>654.92692675794342</v>
      </c>
      <c r="I16" s="141">
        <v>663.66806716878534</v>
      </c>
      <c r="J16" s="141">
        <v>675.17631991336884</v>
      </c>
      <c r="K16" s="141">
        <v>690.29037213153072</v>
      </c>
      <c r="L16" s="141">
        <v>705.25095747297917</v>
      </c>
      <c r="M16" s="141">
        <v>722.80083226779664</v>
      </c>
      <c r="N16" s="141">
        <v>739.03860803812813</v>
      </c>
      <c r="O16" s="141">
        <v>759.66042981656688</v>
      </c>
      <c r="P16" s="141">
        <v>785.67037020922862</v>
      </c>
      <c r="Q16" s="141">
        <v>820.71303249879884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15863950</v>
      </c>
      <c r="C3" s="75">
        <v>15987075</v>
      </c>
      <c r="D3" s="75">
        <v>16105285</v>
      </c>
      <c r="E3" s="75">
        <v>16192572</v>
      </c>
      <c r="F3" s="75">
        <v>16258032</v>
      </c>
      <c r="G3" s="75">
        <v>16305526</v>
      </c>
      <c r="H3" s="75">
        <v>16334210</v>
      </c>
      <c r="I3" s="75">
        <v>16357992</v>
      </c>
      <c r="J3" s="75">
        <v>16405399</v>
      </c>
      <c r="K3" s="75">
        <v>16485787</v>
      </c>
      <c r="L3" s="75">
        <v>16574989</v>
      </c>
      <c r="M3" s="75">
        <v>16655799</v>
      </c>
      <c r="N3" s="75">
        <v>16730348</v>
      </c>
      <c r="O3" s="75">
        <v>16779575</v>
      </c>
      <c r="P3" s="75">
        <v>16829289</v>
      </c>
      <c r="Q3" s="75">
        <v>16900726</v>
      </c>
    </row>
    <row r="4" spans="1:17" ht="12" customHeight="1" x14ac:dyDescent="0.25">
      <c r="A4" s="77" t="s">
        <v>96</v>
      </c>
      <c r="B4" s="74">
        <v>554730.03924675938</v>
      </c>
      <c r="C4" s="74">
        <v>566510.58873862098</v>
      </c>
      <c r="D4" s="74">
        <v>567101.30966306571</v>
      </c>
      <c r="E4" s="74">
        <v>568705.38319938944</v>
      </c>
      <c r="F4" s="74">
        <v>580258.9319334618</v>
      </c>
      <c r="G4" s="74">
        <v>592795.52368535416</v>
      </c>
      <c r="H4" s="74">
        <v>613650.04025935498</v>
      </c>
      <c r="I4" s="74">
        <v>636347.60051880672</v>
      </c>
      <c r="J4" s="74">
        <v>647161.92134785955</v>
      </c>
      <c r="K4" s="74">
        <v>622777.55927348998</v>
      </c>
      <c r="L4" s="74">
        <v>631512</v>
      </c>
      <c r="M4" s="74">
        <v>642017.33538375504</v>
      </c>
      <c r="N4" s="74">
        <v>635229.01815603953</v>
      </c>
      <c r="O4" s="74">
        <v>634025.23481588683</v>
      </c>
      <c r="P4" s="74">
        <v>643022.84982736548</v>
      </c>
      <c r="Q4" s="74">
        <v>657562.20054263121</v>
      </c>
    </row>
    <row r="5" spans="1:17" ht="12" customHeight="1" x14ac:dyDescent="0.25">
      <c r="A5" s="77" t="s">
        <v>95</v>
      </c>
      <c r="B5" s="74">
        <v>364869.74021671107</v>
      </c>
      <c r="C5" s="74">
        <v>372205.0904950542</v>
      </c>
      <c r="D5" s="74">
        <v>378136.4502836531</v>
      </c>
      <c r="E5" s="74">
        <v>381378.34005158726</v>
      </c>
      <c r="F5" s="74">
        <v>390181.89448573662</v>
      </c>
      <c r="G5" s="74">
        <v>396694.61831357179</v>
      </c>
      <c r="H5" s="74">
        <v>409086.86723265518</v>
      </c>
      <c r="I5" s="74">
        <v>425787.77868674207</v>
      </c>
      <c r="J5" s="74">
        <v>434448.37047311466</v>
      </c>
      <c r="K5" s="74">
        <v>427805.72384802264</v>
      </c>
      <c r="L5" s="74">
        <v>437530</v>
      </c>
      <c r="M5" s="74">
        <v>446491.6663335865</v>
      </c>
      <c r="N5" s="74">
        <v>444137.21823014057</v>
      </c>
      <c r="O5" s="74">
        <v>447856.48628033872</v>
      </c>
      <c r="P5" s="74">
        <v>460460.15899246099</v>
      </c>
      <c r="Q5" s="74">
        <v>471043.30136588193</v>
      </c>
    </row>
    <row r="6" spans="1:17" ht="12" customHeight="1" x14ac:dyDescent="0.25">
      <c r="A6" s="80" t="s">
        <v>94</v>
      </c>
      <c r="B6" s="84">
        <v>6486000</v>
      </c>
      <c r="C6" s="84">
        <v>6636000</v>
      </c>
      <c r="D6" s="84">
        <v>6721000</v>
      </c>
      <c r="E6" s="84">
        <v>6732000</v>
      </c>
      <c r="F6" s="84">
        <v>6678000</v>
      </c>
      <c r="G6" s="84">
        <v>6759000</v>
      </c>
      <c r="H6" s="84">
        <v>6942000</v>
      </c>
      <c r="I6" s="84">
        <v>7179000</v>
      </c>
      <c r="J6" s="84">
        <v>7316000</v>
      </c>
      <c r="K6" s="84">
        <v>7274000</v>
      </c>
      <c r="L6" s="84">
        <v>7263000</v>
      </c>
      <c r="M6" s="84">
        <v>7348000</v>
      </c>
      <c r="N6" s="84">
        <v>7356000</v>
      </c>
      <c r="O6" s="84">
        <v>7300000</v>
      </c>
      <c r="P6" s="84">
        <v>7309000</v>
      </c>
      <c r="Q6" s="84">
        <v>7396000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956583.62846124824</v>
      </c>
      <c r="C8" s="75">
        <f t="shared" ref="C8:Q8" si="0">1000*C9/C26</f>
        <v>971380.53046255605</v>
      </c>
      <c r="D8" s="75">
        <f t="shared" si="0"/>
        <v>979632.08074548526</v>
      </c>
      <c r="E8" s="75">
        <f t="shared" si="0"/>
        <v>983207.0858173985</v>
      </c>
      <c r="F8" s="75">
        <f t="shared" si="0"/>
        <v>979145.92350621533</v>
      </c>
      <c r="G8" s="75">
        <f t="shared" si="0"/>
        <v>993983.69731933752</v>
      </c>
      <c r="H8" s="75">
        <f t="shared" si="0"/>
        <v>1019317.9270174161</v>
      </c>
      <c r="I8" s="75">
        <f t="shared" si="0"/>
        <v>1051342.6994471711</v>
      </c>
      <c r="J8" s="75">
        <f t="shared" si="0"/>
        <v>1070000</v>
      </c>
      <c r="K8" s="75">
        <f t="shared" si="0"/>
        <v>1065753.9961976351</v>
      </c>
      <c r="L8" s="75">
        <f t="shared" si="0"/>
        <v>1076684.536016732</v>
      </c>
      <c r="M8" s="75">
        <f t="shared" si="0"/>
        <v>1090677.8191991874</v>
      </c>
      <c r="N8" s="75">
        <f t="shared" si="0"/>
        <v>1094019.6602739699</v>
      </c>
      <c r="O8" s="75">
        <f t="shared" si="0"/>
        <v>1091211.8281403182</v>
      </c>
      <c r="P8" s="75">
        <f t="shared" si="0"/>
        <v>1091496.5559996129</v>
      </c>
      <c r="Q8" s="75">
        <f t="shared" si="0"/>
        <v>1107624.5936113785</v>
      </c>
    </row>
    <row r="9" spans="1:17" ht="12" customHeight="1" x14ac:dyDescent="0.25">
      <c r="A9" s="83" t="s">
        <v>92</v>
      </c>
      <c r="B9" s="82">
        <v>430462.63280756172</v>
      </c>
      <c r="C9" s="82">
        <v>437121.23870815022</v>
      </c>
      <c r="D9" s="82">
        <v>440834.43633546837</v>
      </c>
      <c r="E9" s="82">
        <v>442443.18861782929</v>
      </c>
      <c r="F9" s="82">
        <v>440615.66557779693</v>
      </c>
      <c r="G9" s="82">
        <v>447292.66379370185</v>
      </c>
      <c r="H9" s="82">
        <v>458693.06715783721</v>
      </c>
      <c r="I9" s="82">
        <v>473104.21475122694</v>
      </c>
      <c r="J9" s="82">
        <v>481500</v>
      </c>
      <c r="K9" s="82">
        <v>479589.29828893585</v>
      </c>
      <c r="L9" s="82">
        <v>484508.04120752937</v>
      </c>
      <c r="M9" s="82">
        <v>490805.01863963436</v>
      </c>
      <c r="N9" s="82">
        <v>492308.84712328645</v>
      </c>
      <c r="O9" s="82">
        <v>491045.32266314322</v>
      </c>
      <c r="P9" s="82">
        <v>491173.45019982575</v>
      </c>
      <c r="Q9" s="82">
        <v>498431.06712512032</v>
      </c>
    </row>
    <row r="10" spans="1:17" ht="12" customHeight="1" x14ac:dyDescent="0.25">
      <c r="A10" s="77" t="s">
        <v>21</v>
      </c>
      <c r="B10" s="81"/>
      <c r="C10" s="81">
        <f>1000*C11/C27</f>
        <v>37043.032895755416</v>
      </c>
      <c r="D10" s="81">
        <f t="shared" ref="D10:Q10" si="1">1000*D11/D27</f>
        <v>30841.795177407254</v>
      </c>
      <c r="E10" s="81">
        <f t="shared" si="1"/>
        <v>30698.231755916753</v>
      </c>
      <c r="F10" s="81">
        <f t="shared" si="1"/>
        <v>23145.204025655614</v>
      </c>
      <c r="G10" s="81">
        <f t="shared" si="1"/>
        <v>26755.896065204553</v>
      </c>
      <c r="H10" s="81">
        <f t="shared" si="1"/>
        <v>39767.959093101941</v>
      </c>
      <c r="I10" s="81">
        <f t="shared" si="1"/>
        <v>51388.755228609727</v>
      </c>
      <c r="J10" s="81">
        <f t="shared" si="1"/>
        <v>45277.673408189679</v>
      </c>
      <c r="K10" s="81">
        <f t="shared" si="1"/>
        <v>28234.616352673977</v>
      </c>
      <c r="L10" s="81">
        <f t="shared" si="1"/>
        <v>35715.516474855744</v>
      </c>
      <c r="M10" s="81">
        <f t="shared" si="1"/>
        <v>44458.815027806028</v>
      </c>
      <c r="N10" s="81">
        <f t="shared" si="1"/>
        <v>35218.069428252005</v>
      </c>
      <c r="O10" s="81">
        <f t="shared" si="1"/>
        <v>30231.384771944449</v>
      </c>
      <c r="P10" s="81">
        <f t="shared" si="1"/>
        <v>27832.289754030695</v>
      </c>
      <c r="Q10" s="81">
        <f t="shared" si="1"/>
        <v>38255.864495477654</v>
      </c>
    </row>
    <row r="11" spans="1:17" ht="12" customHeight="1" x14ac:dyDescent="0.25">
      <c r="A11" s="80" t="s">
        <v>91</v>
      </c>
      <c r="B11" s="79"/>
      <c r="C11" s="79">
        <v>16669.364803089939</v>
      </c>
      <c r="D11" s="79">
        <v>13878.807829833264</v>
      </c>
      <c r="E11" s="79">
        <v>13814.204290162539</v>
      </c>
      <c r="F11" s="79">
        <v>10415.341811545026</v>
      </c>
      <c r="G11" s="79">
        <v>12040.15322934205</v>
      </c>
      <c r="H11" s="79">
        <v>17895.581591895876</v>
      </c>
      <c r="I11" s="79">
        <v>23124.939852874377</v>
      </c>
      <c r="J11" s="79">
        <v>20374.953033685357</v>
      </c>
      <c r="K11" s="79">
        <v>12705.577358703291</v>
      </c>
      <c r="L11" s="79">
        <v>16071.982413685086</v>
      </c>
      <c r="M11" s="79">
        <v>20006.466762512711</v>
      </c>
      <c r="N11" s="79">
        <v>15848.131242713403</v>
      </c>
      <c r="O11" s="79">
        <v>13604.123147375001</v>
      </c>
      <c r="P11" s="79">
        <v>12524.530389313812</v>
      </c>
      <c r="Q11" s="79">
        <v>17215.139022964944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2495.85</v>
      </c>
      <c r="C13" s="234">
        <v>2728.91</v>
      </c>
      <c r="D13" s="234">
        <v>2601.15</v>
      </c>
      <c r="E13" s="234">
        <v>2763.62</v>
      </c>
      <c r="F13" s="234">
        <v>2799.71</v>
      </c>
      <c r="G13" s="234">
        <v>2655.49</v>
      </c>
      <c r="H13" s="234">
        <v>2586.4899999999998</v>
      </c>
      <c r="I13" s="234">
        <v>2426.94</v>
      </c>
      <c r="J13" s="234">
        <v>2697.45</v>
      </c>
      <c r="K13" s="234">
        <v>2727.29</v>
      </c>
      <c r="L13" s="234">
        <v>3311.69</v>
      </c>
      <c r="M13" s="234">
        <v>2516.31</v>
      </c>
      <c r="N13" s="234">
        <v>2814.56</v>
      </c>
      <c r="O13" s="234">
        <v>3010.25</v>
      </c>
      <c r="P13" s="234">
        <v>2284.96</v>
      </c>
      <c r="Q13" s="234">
        <v>2624.19</v>
      </c>
    </row>
    <row r="14" spans="1:17" ht="12" customHeight="1" x14ac:dyDescent="0.25">
      <c r="A14" s="77" t="s">
        <v>89</v>
      </c>
      <c r="B14" s="235">
        <v>2844.4730555555561</v>
      </c>
      <c r="C14" s="235">
        <v>2844.4730555555561</v>
      </c>
      <c r="D14" s="235">
        <v>2844.4730555555561</v>
      </c>
      <c r="E14" s="235">
        <v>2844.4730555555561</v>
      </c>
      <c r="F14" s="235">
        <v>2844.4730555555561</v>
      </c>
      <c r="G14" s="235">
        <v>2844.4730555555561</v>
      </c>
      <c r="H14" s="235">
        <v>2844.4730555555561</v>
      </c>
      <c r="I14" s="235">
        <v>2844.4730555555561</v>
      </c>
      <c r="J14" s="235">
        <v>2844.4730555555561</v>
      </c>
      <c r="K14" s="235">
        <v>2844.4730555555561</v>
      </c>
      <c r="L14" s="235">
        <v>2844.4730555555561</v>
      </c>
      <c r="M14" s="235">
        <v>2844.4730555555561</v>
      </c>
      <c r="N14" s="235">
        <v>2844.4730555555561</v>
      </c>
      <c r="O14" s="235">
        <v>2844.4730555555561</v>
      </c>
      <c r="P14" s="235">
        <v>2844.4730555555561</v>
      </c>
      <c r="Q14" s="235">
        <v>2844.4730555555561</v>
      </c>
    </row>
    <row r="15" spans="1:17" ht="12" customHeight="1" x14ac:dyDescent="0.25">
      <c r="A15" s="76" t="s">
        <v>88</v>
      </c>
      <c r="B15" s="236">
        <f>IF(B13=0,0,B13/B14)</f>
        <v>0.87743843982819292</v>
      </c>
      <c r="C15" s="236">
        <f t="shared" ref="C15:Q15" si="2">IF(C13=0,0,C13/C14)</f>
        <v>0.95937277193403203</v>
      </c>
      <c r="D15" s="236">
        <f t="shared" si="2"/>
        <v>0.91445759871751275</v>
      </c>
      <c r="E15" s="236">
        <f t="shared" si="2"/>
        <v>0.97157538356791895</v>
      </c>
      <c r="F15" s="236">
        <f t="shared" si="2"/>
        <v>0.98426314657186531</v>
      </c>
      <c r="G15" s="236">
        <f t="shared" si="2"/>
        <v>0.9335613128110134</v>
      </c>
      <c r="H15" s="236">
        <f t="shared" si="2"/>
        <v>0.9093037443080404</v>
      </c>
      <c r="I15" s="236">
        <f t="shared" si="2"/>
        <v>0.85321251163196288</v>
      </c>
      <c r="J15" s="236">
        <f t="shared" si="2"/>
        <v>0.94831272693253155</v>
      </c>
      <c r="K15" s="236">
        <f t="shared" si="2"/>
        <v>0.95880324641265791</v>
      </c>
      <c r="L15" s="236">
        <f t="shared" si="2"/>
        <v>1.1642543048639256</v>
      </c>
      <c r="M15" s="236">
        <f t="shared" si="2"/>
        <v>0.88463133622777013</v>
      </c>
      <c r="N15" s="236">
        <f t="shared" si="2"/>
        <v>0.98948379718446167</v>
      </c>
      <c r="O15" s="236">
        <f t="shared" si="2"/>
        <v>1.0582803708126762</v>
      </c>
      <c r="P15" s="236">
        <f t="shared" si="2"/>
        <v>0.80329816995004821</v>
      </c>
      <c r="Q15" s="236">
        <f t="shared" si="2"/>
        <v>0.92255751724372292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34967.964425427424</v>
      </c>
      <c r="C19" s="75">
        <f t="shared" si="3"/>
        <v>35435.537065949895</v>
      </c>
      <c r="D19" s="75">
        <f t="shared" si="3"/>
        <v>35212.125067210276</v>
      </c>
      <c r="E19" s="75">
        <f t="shared" si="3"/>
        <v>35121.374368407283</v>
      </c>
      <c r="F19" s="75">
        <f t="shared" si="3"/>
        <v>35690.600924728271</v>
      </c>
      <c r="G19" s="75">
        <f t="shared" si="3"/>
        <v>36355.498355916527</v>
      </c>
      <c r="H19" s="75">
        <f t="shared" si="3"/>
        <v>37568.394202067626</v>
      </c>
      <c r="I19" s="75">
        <f t="shared" si="3"/>
        <v>38901.327285085281</v>
      </c>
      <c r="J19" s="75">
        <f t="shared" si="3"/>
        <v>39448.106159920862</v>
      </c>
      <c r="K19" s="75">
        <f t="shared" si="3"/>
        <v>37776.635065920113</v>
      </c>
      <c r="L19" s="75">
        <f t="shared" si="3"/>
        <v>38100.296778477503</v>
      </c>
      <c r="M19" s="75">
        <f t="shared" si="3"/>
        <v>38546.174541596891</v>
      </c>
      <c r="N19" s="75">
        <f t="shared" si="3"/>
        <v>37968.66736759089</v>
      </c>
      <c r="O19" s="75">
        <f t="shared" si="3"/>
        <v>37785.53597548727</v>
      </c>
      <c r="P19" s="75">
        <f t="shared" si="3"/>
        <v>38208.557107039131</v>
      </c>
      <c r="Q19" s="75">
        <f t="shared" si="3"/>
        <v>38907.334545429068</v>
      </c>
    </row>
    <row r="20" spans="1:17" ht="12" customHeight="1" x14ac:dyDescent="0.25">
      <c r="A20" s="69" t="s">
        <v>85</v>
      </c>
      <c r="B20" s="74">
        <f t="shared" ref="B20:Q20" si="4">B5*1000000/B6</f>
        <v>56254.970739548422</v>
      </c>
      <c r="C20" s="74">
        <f t="shared" si="4"/>
        <v>56088.771925113651</v>
      </c>
      <c r="D20" s="74">
        <f t="shared" si="4"/>
        <v>56261.932790306957</v>
      </c>
      <c r="E20" s="74">
        <f t="shared" si="4"/>
        <v>56651.565664228649</v>
      </c>
      <c r="F20" s="74">
        <f t="shared" si="4"/>
        <v>58427.956646561339</v>
      </c>
      <c r="G20" s="74">
        <f t="shared" si="4"/>
        <v>58691.317992835</v>
      </c>
      <c r="H20" s="74">
        <f t="shared" si="4"/>
        <v>58929.25197819867</v>
      </c>
      <c r="I20" s="74">
        <f t="shared" si="4"/>
        <v>59310.179507834247</v>
      </c>
      <c r="J20" s="74">
        <f t="shared" si="4"/>
        <v>59383.320184952798</v>
      </c>
      <c r="K20" s="74">
        <f t="shared" si="4"/>
        <v>58812.994755020984</v>
      </c>
      <c r="L20" s="74">
        <f t="shared" si="4"/>
        <v>60240.947266969575</v>
      </c>
      <c r="M20" s="74">
        <f t="shared" si="4"/>
        <v>60763.699827651944</v>
      </c>
      <c r="N20" s="74">
        <f t="shared" si="4"/>
        <v>60377.544620736888</v>
      </c>
      <c r="O20" s="74">
        <f t="shared" si="4"/>
        <v>61350.203600046407</v>
      </c>
      <c r="P20" s="74">
        <f t="shared" si="4"/>
        <v>62999.064029615678</v>
      </c>
      <c r="Q20" s="74">
        <f t="shared" si="4"/>
        <v>63688.926631406423</v>
      </c>
    </row>
    <row r="21" spans="1:17" ht="12" customHeight="1" x14ac:dyDescent="0.25">
      <c r="A21" s="69" t="s">
        <v>84</v>
      </c>
      <c r="B21" s="74">
        <f t="shared" ref="B21:Q21" si="5">B5*1000000/B3</f>
        <v>22999.930043697255</v>
      </c>
      <c r="C21" s="74">
        <f t="shared" si="5"/>
        <v>23281.625343914016</v>
      </c>
      <c r="D21" s="74">
        <f t="shared" si="5"/>
        <v>23479.028796053786</v>
      </c>
      <c r="E21" s="74">
        <f t="shared" si="5"/>
        <v>23552.672179045261</v>
      </c>
      <c r="F21" s="74">
        <f t="shared" si="5"/>
        <v>23999.331191237452</v>
      </c>
      <c r="G21" s="74">
        <f t="shared" si="5"/>
        <v>24328.845221771549</v>
      </c>
      <c r="H21" s="74">
        <f t="shared" si="5"/>
        <v>25044.790487734343</v>
      </c>
      <c r="I21" s="74">
        <f t="shared" si="5"/>
        <v>26029.342641000316</v>
      </c>
      <c r="J21" s="74">
        <f t="shared" si="5"/>
        <v>26482.036217047491</v>
      </c>
      <c r="K21" s="74">
        <f t="shared" si="5"/>
        <v>25949.972776429942</v>
      </c>
      <c r="L21" s="74">
        <f t="shared" si="5"/>
        <v>26397.00092711977</v>
      </c>
      <c r="M21" s="74">
        <f t="shared" si="5"/>
        <v>26806.979739223949</v>
      </c>
      <c r="N21" s="74">
        <f t="shared" si="5"/>
        <v>26546.800952983198</v>
      </c>
      <c r="O21" s="74">
        <f t="shared" si="5"/>
        <v>26690.573884042875</v>
      </c>
      <c r="P21" s="74">
        <f t="shared" si="5"/>
        <v>27360.642448558639</v>
      </c>
      <c r="Q21" s="74">
        <f t="shared" si="5"/>
        <v>27871.187389576156</v>
      </c>
    </row>
    <row r="22" spans="1:17" ht="12" customHeight="1" x14ac:dyDescent="0.25">
      <c r="A22" s="67" t="s">
        <v>83</v>
      </c>
      <c r="B22" s="73">
        <v>1.5760183114116137</v>
      </c>
      <c r="C22" s="73">
        <v>1.5533348784518115</v>
      </c>
      <c r="D22" s="73">
        <v>1.5351494115461319</v>
      </c>
      <c r="E22" s="73">
        <v>1.5156813749422511</v>
      </c>
      <c r="F22" s="73">
        <v>1.5092063027910867</v>
      </c>
      <c r="G22" s="73">
        <v>1.4976418498730584</v>
      </c>
      <c r="H22" s="73">
        <v>1.5015382734883611</v>
      </c>
      <c r="I22" s="73">
        <v>1.5145258175763918</v>
      </c>
      <c r="J22" s="73">
        <v>1.52490527647246</v>
      </c>
      <c r="K22" s="73">
        <v>1.5325649286117482</v>
      </c>
      <c r="L22" s="73">
        <v>1.5379046317945957</v>
      </c>
      <c r="M22" s="73">
        <v>1.5370924653063984</v>
      </c>
      <c r="N22" s="73">
        <v>1.5246408495048458</v>
      </c>
      <c r="O22" s="73">
        <v>1.527893264398744</v>
      </c>
      <c r="P22" s="73">
        <v>1.540598502667121</v>
      </c>
      <c r="Q22" s="73">
        <v>1.538540450685046</v>
      </c>
    </row>
    <row r="23" spans="1:17" ht="12" customHeight="1" x14ac:dyDescent="0.25">
      <c r="A23" s="72" t="s">
        <v>82</v>
      </c>
      <c r="B23" s="71">
        <f t="shared" ref="B23:Q23" si="6">B6/B8</f>
        <v>6.7803794744358328</v>
      </c>
      <c r="C23" s="71">
        <f t="shared" si="6"/>
        <v>6.83151431585729</v>
      </c>
      <c r="D23" s="71">
        <f t="shared" si="6"/>
        <v>6.8607389775204384</v>
      </c>
      <c r="E23" s="71">
        <f t="shared" si="6"/>
        <v>6.8469807603179431</v>
      </c>
      <c r="F23" s="71">
        <f t="shared" si="6"/>
        <v>6.820229589565983</v>
      </c>
      <c r="G23" s="71">
        <f t="shared" si="6"/>
        <v>6.7999103186785304</v>
      </c>
      <c r="H23" s="71">
        <f t="shared" si="6"/>
        <v>6.8104364850255292</v>
      </c>
      <c r="I23" s="71">
        <f t="shared" si="6"/>
        <v>6.8284109489464688</v>
      </c>
      <c r="J23" s="71">
        <f t="shared" si="6"/>
        <v>6.8373831775700937</v>
      </c>
      <c r="K23" s="71">
        <f t="shared" si="6"/>
        <v>6.8252148487849515</v>
      </c>
      <c r="L23" s="71">
        <f t="shared" si="6"/>
        <v>6.7457084754555545</v>
      </c>
      <c r="M23" s="71">
        <f t="shared" si="6"/>
        <v>6.7370949245077254</v>
      </c>
      <c r="N23" s="71">
        <f t="shared" si="6"/>
        <v>6.7238279777877787</v>
      </c>
      <c r="O23" s="71">
        <f t="shared" si="6"/>
        <v>6.6898101832720407</v>
      </c>
      <c r="P23" s="71">
        <f t="shared" si="6"/>
        <v>6.6963106386591216</v>
      </c>
      <c r="Q23" s="71">
        <f t="shared" si="6"/>
        <v>6.6773526361359963</v>
      </c>
    </row>
    <row r="24" spans="1:17" ht="12" customHeight="1" x14ac:dyDescent="0.25">
      <c r="A24" s="69" t="s">
        <v>81</v>
      </c>
      <c r="B24" s="70">
        <f t="shared" ref="B24:Q24" si="7">B9*1000/B3</f>
        <v>27.134643818693434</v>
      </c>
      <c r="C24" s="70">
        <f t="shared" si="7"/>
        <v>27.342164761730974</v>
      </c>
      <c r="D24" s="70">
        <f t="shared" si="7"/>
        <v>27.372035722153836</v>
      </c>
      <c r="E24" s="70">
        <f t="shared" si="7"/>
        <v>27.32383642436972</v>
      </c>
      <c r="F24" s="70">
        <f t="shared" si="7"/>
        <v>27.10141458559049</v>
      </c>
      <c r="G24" s="70">
        <f t="shared" si="7"/>
        <v>27.431967775446303</v>
      </c>
      <c r="H24" s="70">
        <f t="shared" si="7"/>
        <v>28.081741765156515</v>
      </c>
      <c r="I24" s="70">
        <f t="shared" si="7"/>
        <v>28.921900362295503</v>
      </c>
      <c r="J24" s="70">
        <f t="shared" si="7"/>
        <v>29.350093831914727</v>
      </c>
      <c r="K24" s="70">
        <f t="shared" si="7"/>
        <v>29.091076955497233</v>
      </c>
      <c r="L24" s="70">
        <f t="shared" si="7"/>
        <v>29.231273770832026</v>
      </c>
      <c r="M24" s="70">
        <f t="shared" si="7"/>
        <v>29.467515706669754</v>
      </c>
      <c r="N24" s="70">
        <f t="shared" si="7"/>
        <v>29.426097240971103</v>
      </c>
      <c r="O24" s="70">
        <f t="shared" si="7"/>
        <v>29.264467226562246</v>
      </c>
      <c r="P24" s="70">
        <f t="shared" si="7"/>
        <v>29.185632868971812</v>
      </c>
      <c r="Q24" s="70">
        <f t="shared" si="7"/>
        <v>29.491695630419684</v>
      </c>
    </row>
    <row r="25" spans="1:17" ht="12" customHeight="1" x14ac:dyDescent="0.25">
      <c r="A25" s="69" t="s">
        <v>80</v>
      </c>
      <c r="B25" s="70">
        <f t="shared" ref="B25:Q25" si="8">B9*1000/B6</f>
        <v>66.367966822010743</v>
      </c>
      <c r="C25" s="70">
        <f t="shared" si="8"/>
        <v>65.871193295381289</v>
      </c>
      <c r="D25" s="70">
        <f t="shared" si="8"/>
        <v>65.59060204366439</v>
      </c>
      <c r="E25" s="70">
        <f t="shared" si="8"/>
        <v>65.722398784585451</v>
      </c>
      <c r="F25" s="70">
        <f t="shared" si="8"/>
        <v>65.980183524677585</v>
      </c>
      <c r="G25" s="70">
        <f t="shared" si="8"/>
        <v>66.177343363471195</v>
      </c>
      <c r="H25" s="70">
        <f t="shared" si="8"/>
        <v>66.0750600918809</v>
      </c>
      <c r="I25" s="70">
        <f t="shared" si="8"/>
        <v>65.901130345622917</v>
      </c>
      <c r="J25" s="70">
        <f t="shared" si="8"/>
        <v>65.814652815746314</v>
      </c>
      <c r="K25" s="70">
        <f t="shared" si="8"/>
        <v>65.93199041640581</v>
      </c>
      <c r="L25" s="70">
        <f t="shared" si="8"/>
        <v>66.709079059277073</v>
      </c>
      <c r="M25" s="70">
        <f t="shared" si="8"/>
        <v>66.794368350521822</v>
      </c>
      <c r="N25" s="70">
        <f t="shared" si="8"/>
        <v>66.926161925405978</v>
      </c>
      <c r="O25" s="70">
        <f t="shared" si="8"/>
        <v>67.266482556594966</v>
      </c>
      <c r="P25" s="70">
        <f t="shared" si="8"/>
        <v>67.201183499770934</v>
      </c>
      <c r="Q25" s="70">
        <f t="shared" si="8"/>
        <v>67.391977707560883</v>
      </c>
    </row>
    <row r="26" spans="1:17" ht="12" customHeight="1" x14ac:dyDescent="0.25">
      <c r="A26" s="69" t="s">
        <v>79</v>
      </c>
      <c r="B26" s="68">
        <v>450</v>
      </c>
      <c r="C26" s="68">
        <v>450</v>
      </c>
      <c r="D26" s="68">
        <v>450</v>
      </c>
      <c r="E26" s="68">
        <v>449.99999999999994</v>
      </c>
      <c r="F26" s="68">
        <v>450.00000000000006</v>
      </c>
      <c r="G26" s="68">
        <v>449.99999999999994</v>
      </c>
      <c r="H26" s="68">
        <v>449.99999999999994</v>
      </c>
      <c r="I26" s="68">
        <v>450</v>
      </c>
      <c r="J26" s="68">
        <v>450</v>
      </c>
      <c r="K26" s="68">
        <v>450.00000000000006</v>
      </c>
      <c r="L26" s="68">
        <v>450</v>
      </c>
      <c r="M26" s="68">
        <v>450</v>
      </c>
      <c r="N26" s="68">
        <v>450</v>
      </c>
      <c r="O26" s="68">
        <v>450.00000000000006</v>
      </c>
      <c r="P26" s="68">
        <v>449.99999999999994</v>
      </c>
      <c r="Q26" s="68">
        <v>450.00000000000006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450.00000000000006</v>
      </c>
      <c r="D27" s="65">
        <v>450</v>
      </c>
      <c r="E27" s="65">
        <v>450</v>
      </c>
      <c r="F27" s="65">
        <v>450</v>
      </c>
      <c r="G27" s="65">
        <v>450</v>
      </c>
      <c r="H27" s="65">
        <v>450</v>
      </c>
      <c r="I27" s="65">
        <v>450</v>
      </c>
      <c r="J27" s="65">
        <v>450</v>
      </c>
      <c r="K27" s="65">
        <v>450.00000000000006</v>
      </c>
      <c r="L27" s="65">
        <v>450</v>
      </c>
      <c r="M27" s="65">
        <v>449.99999999999994</v>
      </c>
      <c r="N27" s="65">
        <v>450</v>
      </c>
      <c r="O27" s="65">
        <v>449.99999999999994</v>
      </c>
      <c r="P27" s="65">
        <v>449.99999999999994</v>
      </c>
      <c r="Q27" s="65">
        <v>450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6341.7759280852033</v>
      </c>
      <c r="C39" s="55">
        <f t="shared" ref="C39:Q39" si="10">SUM(C40:C41,C44:C45,C51:C52)</f>
        <v>6700.5757664215016</v>
      </c>
      <c r="D39" s="55">
        <f t="shared" si="10"/>
        <v>6643.9084705504902</v>
      </c>
      <c r="E39" s="55">
        <f t="shared" si="10"/>
        <v>6925.4922382408777</v>
      </c>
      <c r="F39" s="55">
        <f t="shared" si="10"/>
        <v>7384.4339926992534</v>
      </c>
      <c r="G39" s="55">
        <f t="shared" si="10"/>
        <v>7013.9741726819093</v>
      </c>
      <c r="H39" s="55">
        <f t="shared" si="10"/>
        <v>7150.3969028696592</v>
      </c>
      <c r="I39" s="55">
        <f t="shared" si="10"/>
        <v>6882.5647389956357</v>
      </c>
      <c r="J39" s="55">
        <f t="shared" si="10"/>
        <v>7185.8834744382193</v>
      </c>
      <c r="K39" s="55">
        <f t="shared" si="10"/>
        <v>7367.8704475532559</v>
      </c>
      <c r="L39" s="55">
        <f t="shared" si="10"/>
        <v>7918.5802009746349</v>
      </c>
      <c r="M39" s="55">
        <f t="shared" si="10"/>
        <v>7031.432427620075</v>
      </c>
      <c r="N39" s="55">
        <f t="shared" si="10"/>
        <v>7265.5309239920007</v>
      </c>
      <c r="O39" s="55">
        <f t="shared" si="10"/>
        <v>7292.471149017043</v>
      </c>
      <c r="P39" s="55">
        <f t="shared" si="10"/>
        <v>6424.2200458145307</v>
      </c>
      <c r="Q39" s="55">
        <f t="shared" si="10"/>
        <v>6638.1181370942195</v>
      </c>
    </row>
    <row r="40" spans="1:17" ht="12" customHeight="1" x14ac:dyDescent="0.25">
      <c r="A40" s="54" t="s">
        <v>38</v>
      </c>
      <c r="B40" s="53">
        <v>0.47769240763773968</v>
      </c>
      <c r="C40" s="53">
        <v>0.49137999999999987</v>
      </c>
      <c r="D40" s="53">
        <v>0.49205999999999989</v>
      </c>
      <c r="E40" s="53">
        <v>0.93337999999999965</v>
      </c>
      <c r="F40" s="53">
        <v>0.49208000000000002</v>
      </c>
      <c r="G40" s="53">
        <v>0.95539856034814219</v>
      </c>
      <c r="H40" s="53">
        <v>0.93337999999999977</v>
      </c>
      <c r="I40" s="53">
        <v>2.39988</v>
      </c>
      <c r="J40" s="53">
        <v>3.3597599999999987</v>
      </c>
      <c r="K40" s="53">
        <v>3.8101700000000003</v>
      </c>
      <c r="L40" s="53">
        <v>3.8215242655905599</v>
      </c>
      <c r="M40" s="53">
        <v>3.8215294700114599</v>
      </c>
      <c r="N40" s="53">
        <v>3.8213629312385127</v>
      </c>
      <c r="O40" s="53">
        <v>2.3884215170322647</v>
      </c>
      <c r="P40" s="53">
        <v>0.95536913161529635</v>
      </c>
      <c r="Q40" s="53">
        <v>0.95538358650998012</v>
      </c>
    </row>
    <row r="41" spans="1:17" ht="12" customHeight="1" x14ac:dyDescent="0.25">
      <c r="A41" s="51" t="s">
        <v>37</v>
      </c>
      <c r="B41" s="50">
        <f>SUM(B42:B43)</f>
        <v>242.86123715991067</v>
      </c>
      <c r="C41" s="50">
        <f t="shared" ref="C41:Q41" si="11">SUM(C42:C43)</f>
        <v>234.60229000000007</v>
      </c>
      <c r="D41" s="50">
        <f t="shared" si="11"/>
        <v>239.20199000000008</v>
      </c>
      <c r="E41" s="50">
        <f t="shared" si="11"/>
        <v>230.8131699999999</v>
      </c>
      <c r="F41" s="50">
        <f t="shared" si="11"/>
        <v>224.97813000000028</v>
      </c>
      <c r="G41" s="50">
        <f t="shared" si="11"/>
        <v>221.98888251592757</v>
      </c>
      <c r="H41" s="50">
        <f t="shared" si="11"/>
        <v>227.62802999999991</v>
      </c>
      <c r="I41" s="50">
        <f t="shared" si="11"/>
        <v>219.59568999999988</v>
      </c>
      <c r="J41" s="50">
        <f t="shared" si="11"/>
        <v>204.29243999999989</v>
      </c>
      <c r="K41" s="50">
        <f t="shared" si="11"/>
        <v>182.78516999999965</v>
      </c>
      <c r="L41" s="50">
        <f t="shared" si="11"/>
        <v>226.20760350232911</v>
      </c>
      <c r="M41" s="50">
        <f t="shared" si="11"/>
        <v>180.79979431924218</v>
      </c>
      <c r="N41" s="50">
        <f t="shared" si="11"/>
        <v>187.45017446928398</v>
      </c>
      <c r="O41" s="50">
        <f t="shared" si="11"/>
        <v>206.76540715311793</v>
      </c>
      <c r="P41" s="50">
        <f t="shared" si="11"/>
        <v>164.17217823111847</v>
      </c>
      <c r="Q41" s="50">
        <f t="shared" si="11"/>
        <v>226.96019628504695</v>
      </c>
    </row>
    <row r="42" spans="1:17" ht="12" customHeight="1" x14ac:dyDescent="0.25">
      <c r="A42" s="52" t="s">
        <v>66</v>
      </c>
      <c r="B42" s="50">
        <v>42.108460618887101</v>
      </c>
      <c r="C42" s="50">
        <v>48.572290000000002</v>
      </c>
      <c r="D42" s="50">
        <v>55.067509999999992</v>
      </c>
      <c r="E42" s="50">
        <v>50.740269999999995</v>
      </c>
      <c r="F42" s="50">
        <v>57.210759999999993</v>
      </c>
      <c r="G42" s="50">
        <v>56.134919112285466</v>
      </c>
      <c r="H42" s="50">
        <v>71.245070000000013</v>
      </c>
      <c r="I42" s="50">
        <v>35.624309999999994</v>
      </c>
      <c r="J42" s="50">
        <v>29.098599999999994</v>
      </c>
      <c r="K42" s="50">
        <v>46.39931</v>
      </c>
      <c r="L42" s="50">
        <v>56.143229385609914</v>
      </c>
      <c r="M42" s="50">
        <v>31.309796414448424</v>
      </c>
      <c r="N42" s="50">
        <v>42.1061420256204</v>
      </c>
      <c r="O42" s="50">
        <v>39.944372968174662</v>
      </c>
      <c r="P42" s="50">
        <v>6.4749788197038241</v>
      </c>
      <c r="Q42" s="50">
        <v>56.137929421965872</v>
      </c>
    </row>
    <row r="43" spans="1:17" ht="12" customHeight="1" x14ac:dyDescent="0.25">
      <c r="A43" s="52" t="s">
        <v>65</v>
      </c>
      <c r="B43" s="50">
        <v>200.75277654102356</v>
      </c>
      <c r="C43" s="50">
        <v>186.03000000000006</v>
      </c>
      <c r="D43" s="50">
        <v>184.13448000000008</v>
      </c>
      <c r="E43" s="50">
        <v>180.07289999999992</v>
      </c>
      <c r="F43" s="50">
        <v>167.76737000000028</v>
      </c>
      <c r="G43" s="50">
        <v>165.8539634036421</v>
      </c>
      <c r="H43" s="50">
        <v>156.38295999999988</v>
      </c>
      <c r="I43" s="50">
        <v>183.9713799999999</v>
      </c>
      <c r="J43" s="50">
        <v>175.19383999999988</v>
      </c>
      <c r="K43" s="50">
        <v>136.38585999999967</v>
      </c>
      <c r="L43" s="50">
        <v>170.06437411671919</v>
      </c>
      <c r="M43" s="50">
        <v>149.48999790479377</v>
      </c>
      <c r="N43" s="50">
        <v>145.34403244366356</v>
      </c>
      <c r="O43" s="50">
        <v>166.82103418494327</v>
      </c>
      <c r="P43" s="50">
        <v>157.69719941141463</v>
      </c>
      <c r="Q43" s="50">
        <v>170.82226686308107</v>
      </c>
    </row>
    <row r="44" spans="1:17" ht="12" customHeight="1" x14ac:dyDescent="0.25">
      <c r="A44" s="51" t="s">
        <v>41</v>
      </c>
      <c r="B44" s="50">
        <v>3227.3397739136603</v>
      </c>
      <c r="C44" s="50">
        <v>3475.0803100000003</v>
      </c>
      <c r="D44" s="50">
        <v>3269.0534500000003</v>
      </c>
      <c r="E44" s="50">
        <v>3507.8738499999986</v>
      </c>
      <c r="F44" s="50">
        <v>3864.9008899999994</v>
      </c>
      <c r="G44" s="50">
        <v>3523.1308826518048</v>
      </c>
      <c r="H44" s="50">
        <v>3525.5436099999993</v>
      </c>
      <c r="I44" s="50">
        <v>3150.5710500000009</v>
      </c>
      <c r="J44" s="50">
        <v>3435.9852700000001</v>
      </c>
      <c r="K44" s="50">
        <v>3535.2479799999992</v>
      </c>
      <c r="L44" s="50">
        <v>4040.8764177926819</v>
      </c>
      <c r="M44" s="50">
        <v>3226.8474504909045</v>
      </c>
      <c r="N44" s="50">
        <v>3638.5094111093485</v>
      </c>
      <c r="O44" s="50">
        <v>3651.8277240098018</v>
      </c>
      <c r="P44" s="50">
        <v>2891.6126837438687</v>
      </c>
      <c r="Q44" s="50">
        <v>3023.8310098209886</v>
      </c>
    </row>
    <row r="45" spans="1:17" ht="12" customHeight="1" x14ac:dyDescent="0.25">
      <c r="A45" s="51" t="s">
        <v>64</v>
      </c>
      <c r="B45" s="50">
        <f>SUM(B46:B50)</f>
        <v>113.14132075386806</v>
      </c>
      <c r="C45" s="50">
        <f t="shared" ref="C45:Q45" si="12">SUM(C46:C50)</f>
        <v>136.23204999999999</v>
      </c>
      <c r="D45" s="50">
        <f t="shared" si="12"/>
        <v>132.00090999999998</v>
      </c>
      <c r="E45" s="50">
        <f t="shared" si="12"/>
        <v>126.33381</v>
      </c>
      <c r="F45" s="50">
        <f t="shared" si="12"/>
        <v>136.28802999999999</v>
      </c>
      <c r="G45" s="50">
        <f t="shared" si="12"/>
        <v>131.98623423261787</v>
      </c>
      <c r="H45" s="50">
        <f t="shared" si="12"/>
        <v>145.69909999999996</v>
      </c>
      <c r="I45" s="50">
        <f t="shared" si="12"/>
        <v>148.90542999999997</v>
      </c>
      <c r="J45" s="50">
        <f t="shared" si="12"/>
        <v>170.14877000000001</v>
      </c>
      <c r="K45" s="50">
        <f t="shared" si="12"/>
        <v>163.43267</v>
      </c>
      <c r="L45" s="50">
        <f t="shared" si="12"/>
        <v>172.44666487264359</v>
      </c>
      <c r="M45" s="50">
        <f t="shared" si="12"/>
        <v>161.19444725953255</v>
      </c>
      <c r="N45" s="50">
        <f t="shared" si="12"/>
        <v>159.71621930175129</v>
      </c>
      <c r="O45" s="50">
        <f t="shared" si="12"/>
        <v>159.07135982266888</v>
      </c>
      <c r="P45" s="50">
        <f t="shared" si="12"/>
        <v>163.00975708630648</v>
      </c>
      <c r="Q45" s="50">
        <f t="shared" si="12"/>
        <v>156.27687016337057</v>
      </c>
    </row>
    <row r="46" spans="1:17" ht="12" customHeight="1" x14ac:dyDescent="0.25">
      <c r="A46" s="52" t="s">
        <v>34</v>
      </c>
      <c r="B46" s="50">
        <v>74.734882371456777</v>
      </c>
      <c r="C46" s="50">
        <v>95.919579999999982</v>
      </c>
      <c r="D46" s="50">
        <v>93.208889999999982</v>
      </c>
      <c r="E46" s="50">
        <v>89.118920000000017</v>
      </c>
      <c r="F46" s="50">
        <v>97.990959999999987</v>
      </c>
      <c r="G46" s="50">
        <v>95.299505519436337</v>
      </c>
      <c r="H46" s="50">
        <v>109.79989999999998</v>
      </c>
      <c r="I46" s="50">
        <v>114.30500999999998</v>
      </c>
      <c r="J46" s="50">
        <v>134.40125</v>
      </c>
      <c r="K46" s="50">
        <v>125.60986</v>
      </c>
      <c r="L46" s="50">
        <v>131.96235716285182</v>
      </c>
      <c r="M46" s="50">
        <v>119.11075521807412</v>
      </c>
      <c r="N46" s="50">
        <v>116.17471645317042</v>
      </c>
      <c r="O46" s="50">
        <v>112.63972334291613</v>
      </c>
      <c r="P46" s="50">
        <v>112.15944689420786</v>
      </c>
      <c r="Q46" s="50">
        <v>106.45361612687492</v>
      </c>
    </row>
    <row r="47" spans="1:17" ht="12" customHeight="1" x14ac:dyDescent="0.25">
      <c r="A47" s="52" t="s">
        <v>63</v>
      </c>
      <c r="B47" s="50">
        <v>36.232940723101059</v>
      </c>
      <c r="C47" s="50">
        <v>37.91039</v>
      </c>
      <c r="D47" s="50">
        <v>36.092010000000009</v>
      </c>
      <c r="E47" s="50">
        <v>34.212699999999984</v>
      </c>
      <c r="F47" s="50">
        <v>35.099959999999996</v>
      </c>
      <c r="G47" s="50">
        <v>33.247338324293601</v>
      </c>
      <c r="H47" s="50">
        <v>32.299919999999993</v>
      </c>
      <c r="I47" s="50">
        <v>30.777930000000001</v>
      </c>
      <c r="J47" s="50">
        <v>31.747550000000011</v>
      </c>
      <c r="K47" s="50">
        <v>33.419589999999992</v>
      </c>
      <c r="L47" s="50">
        <v>35.731293289852225</v>
      </c>
      <c r="M47" s="50">
        <v>37.115711074960061</v>
      </c>
      <c r="N47" s="50">
        <v>38.430191663153245</v>
      </c>
      <c r="O47" s="50">
        <v>41.1531421642851</v>
      </c>
      <c r="P47" s="50">
        <v>45.452392928317217</v>
      </c>
      <c r="Q47" s="50">
        <v>44.401452183051489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2.1734976593102098</v>
      </c>
      <c r="C49" s="50">
        <v>2.4020800000000002</v>
      </c>
      <c r="D49" s="50">
        <v>2.7000099999999994</v>
      </c>
      <c r="E49" s="50">
        <v>3.0021900000000001</v>
      </c>
      <c r="F49" s="50">
        <v>3.1971099999999999</v>
      </c>
      <c r="G49" s="50">
        <v>3.4393903888879569</v>
      </c>
      <c r="H49" s="50">
        <v>3.5992799999999998</v>
      </c>
      <c r="I49" s="50">
        <v>3.8224900000000002</v>
      </c>
      <c r="J49" s="50">
        <v>3.9999699999999985</v>
      </c>
      <c r="K49" s="50">
        <v>4.4032199999999992</v>
      </c>
      <c r="L49" s="50">
        <v>4.7530144199395457</v>
      </c>
      <c r="M49" s="50">
        <v>4.9679809664983816</v>
      </c>
      <c r="N49" s="50">
        <v>5.1113111854276472</v>
      </c>
      <c r="O49" s="50">
        <v>5.2784943154676593</v>
      </c>
      <c r="P49" s="50">
        <v>5.3979172637814097</v>
      </c>
      <c r="Q49" s="50">
        <v>5.4218018534441583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282.41170754626557</v>
      </c>
      <c r="C51" s="50">
        <v>271.20636999999988</v>
      </c>
      <c r="D51" s="50">
        <v>387.80606</v>
      </c>
      <c r="E51" s="50">
        <v>324.20881999999995</v>
      </c>
      <c r="F51" s="50">
        <v>325.70168999999993</v>
      </c>
      <c r="G51" s="50">
        <v>238.84642648246552</v>
      </c>
      <c r="H51" s="50">
        <v>273.69907000000001</v>
      </c>
      <c r="I51" s="50">
        <v>316.26238000000001</v>
      </c>
      <c r="J51" s="50">
        <v>286.37031999999994</v>
      </c>
      <c r="K51" s="50">
        <v>340.339</v>
      </c>
      <c r="L51" s="50">
        <v>306.19930312700171</v>
      </c>
      <c r="M51" s="50">
        <v>277.2759337781946</v>
      </c>
      <c r="N51" s="50">
        <v>164.13488156437748</v>
      </c>
      <c r="O51" s="50">
        <v>149.32638521479717</v>
      </c>
      <c r="P51" s="50">
        <v>146.67524326940577</v>
      </c>
      <c r="Q51" s="50">
        <v>156.92175430913639</v>
      </c>
    </row>
    <row r="52" spans="1:17" ht="12" customHeight="1" x14ac:dyDescent="0.25">
      <c r="A52" s="49" t="s">
        <v>30</v>
      </c>
      <c r="B52" s="48">
        <v>2475.5441963038611</v>
      </c>
      <c r="C52" s="48">
        <v>2582.9633664215016</v>
      </c>
      <c r="D52" s="48">
        <v>2615.3540005504897</v>
      </c>
      <c r="E52" s="48">
        <v>2735.3292082408789</v>
      </c>
      <c r="F52" s="48">
        <v>2832.0731726992535</v>
      </c>
      <c r="G52" s="48">
        <v>2897.0663482387454</v>
      </c>
      <c r="H52" s="48">
        <v>2976.8937128696602</v>
      </c>
      <c r="I52" s="48">
        <v>3044.8303089956344</v>
      </c>
      <c r="J52" s="48">
        <v>3085.726914438219</v>
      </c>
      <c r="K52" s="48">
        <v>3142.2554575532563</v>
      </c>
      <c r="L52" s="48">
        <v>3169.0286874143872</v>
      </c>
      <c r="M52" s="48">
        <v>3181.4932723021907</v>
      </c>
      <c r="N52" s="48">
        <v>3111.8988746160012</v>
      </c>
      <c r="O52" s="48">
        <v>3123.091851299625</v>
      </c>
      <c r="P52" s="48">
        <v>3057.7948143522162</v>
      </c>
      <c r="Q52" s="48">
        <v>3073.1729229291673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6341.7759280852024</v>
      </c>
      <c r="C54" s="26">
        <f t="shared" ref="C54:Q54" si="14">SUM(C55,C60)</f>
        <v>6700.5757664215016</v>
      </c>
      <c r="D54" s="26">
        <f t="shared" si="14"/>
        <v>6643.9084705504883</v>
      </c>
      <c r="E54" s="26">
        <f t="shared" si="14"/>
        <v>6925.4922382408777</v>
      </c>
      <c r="F54" s="26">
        <f t="shared" si="14"/>
        <v>7384.4339926992552</v>
      </c>
      <c r="G54" s="26">
        <f t="shared" si="14"/>
        <v>7013.9741726819084</v>
      </c>
      <c r="H54" s="26">
        <f t="shared" si="14"/>
        <v>7150.3969028696611</v>
      </c>
      <c r="I54" s="26">
        <f t="shared" si="14"/>
        <v>6882.564738995633</v>
      </c>
      <c r="J54" s="26">
        <f t="shared" si="14"/>
        <v>7185.8834744382193</v>
      </c>
      <c r="K54" s="26">
        <f t="shared" si="14"/>
        <v>7367.8704475532568</v>
      </c>
      <c r="L54" s="26">
        <f t="shared" si="14"/>
        <v>7918.580200974633</v>
      </c>
      <c r="M54" s="26">
        <f t="shared" si="14"/>
        <v>7031.4324276200769</v>
      </c>
      <c r="N54" s="26">
        <f t="shared" si="14"/>
        <v>7265.5309239920007</v>
      </c>
      <c r="O54" s="26">
        <f t="shared" si="14"/>
        <v>7292.4711490170448</v>
      </c>
      <c r="P54" s="26">
        <f t="shared" si="14"/>
        <v>6424.2200458145326</v>
      </c>
      <c r="Q54" s="26">
        <f t="shared" si="14"/>
        <v>6638.1181370942195</v>
      </c>
    </row>
    <row r="55" spans="1:17" ht="12" customHeight="1" x14ac:dyDescent="0.25">
      <c r="A55" s="25" t="s">
        <v>48</v>
      </c>
      <c r="B55" s="24">
        <f t="shared" ref="B55" si="15">SUM(B56:B59)</f>
        <v>4677.2759717702393</v>
      </c>
      <c r="C55" s="24">
        <f t="shared" ref="C55:Q55" si="16">SUM(C56:C59)</f>
        <v>5008.0517230169389</v>
      </c>
      <c r="D55" s="24">
        <f t="shared" si="16"/>
        <v>4935.4571783732044</v>
      </c>
      <c r="E55" s="24">
        <f t="shared" si="16"/>
        <v>5206.3787267262433</v>
      </c>
      <c r="F55" s="24">
        <f t="shared" si="16"/>
        <v>5659.1195609724437</v>
      </c>
      <c r="G55" s="24">
        <f t="shared" si="16"/>
        <v>5254.1252557101143</v>
      </c>
      <c r="H55" s="24">
        <f t="shared" si="16"/>
        <v>5339.231513311599</v>
      </c>
      <c r="I55" s="24">
        <f t="shared" si="16"/>
        <v>5015.226920820538</v>
      </c>
      <c r="J55" s="24">
        <f t="shared" si="16"/>
        <v>5282.2316508482882</v>
      </c>
      <c r="K55" s="24">
        <f t="shared" si="16"/>
        <v>5458.3393383153452</v>
      </c>
      <c r="L55" s="24">
        <f t="shared" si="16"/>
        <v>5988.2725208088241</v>
      </c>
      <c r="M55" s="24">
        <f t="shared" si="16"/>
        <v>5080.0297613949497</v>
      </c>
      <c r="N55" s="24">
        <f t="shared" si="16"/>
        <v>5306.8046434494927</v>
      </c>
      <c r="O55" s="24">
        <f t="shared" si="16"/>
        <v>5336.0315099332884</v>
      </c>
      <c r="P55" s="24">
        <f t="shared" si="16"/>
        <v>4466.7297793457728</v>
      </c>
      <c r="Q55" s="24">
        <f t="shared" si="16"/>
        <v>4661.933515599243</v>
      </c>
    </row>
    <row r="56" spans="1:17" ht="12" customHeight="1" x14ac:dyDescent="0.25">
      <c r="A56" s="23" t="s">
        <v>44</v>
      </c>
      <c r="B56" s="22">
        <v>3025.8789795901575</v>
      </c>
      <c r="C56" s="22">
        <v>3340.2640255621</v>
      </c>
      <c r="D56" s="22">
        <v>3259.476363457788</v>
      </c>
      <c r="E56" s="22">
        <v>3522.1292082911841</v>
      </c>
      <c r="F56" s="22">
        <v>3978.9561412150201</v>
      </c>
      <c r="G56" s="22">
        <v>3550.4572841917875</v>
      </c>
      <c r="H56" s="22">
        <v>3608.7706784574157</v>
      </c>
      <c r="I56" s="22">
        <v>3258.4486353385396</v>
      </c>
      <c r="J56" s="22">
        <v>3502.0864440151249</v>
      </c>
      <c r="K56" s="22">
        <v>3670.6376392252605</v>
      </c>
      <c r="L56" s="22">
        <v>4188.7587476033141</v>
      </c>
      <c r="M56" s="22">
        <v>3284.7608008445591</v>
      </c>
      <c r="N56" s="22">
        <v>3501.5629011354044</v>
      </c>
      <c r="O56" s="22">
        <v>3547.4377975909047</v>
      </c>
      <c r="P56" s="22">
        <v>2705.3607268188093</v>
      </c>
      <c r="Q56" s="22">
        <v>2880.0945704080391</v>
      </c>
    </row>
    <row r="57" spans="1:17" ht="12" customHeight="1" x14ac:dyDescent="0.25">
      <c r="A57" s="23" t="s">
        <v>43</v>
      </c>
      <c r="B57" s="30">
        <v>57.230749505951664</v>
      </c>
      <c r="C57" s="30">
        <v>66.50631137325658</v>
      </c>
      <c r="D57" s="30">
        <v>76.505442476166408</v>
      </c>
      <c r="E57" s="30">
        <v>84.905249199050147</v>
      </c>
      <c r="F57" s="30">
        <v>95.222538646273946</v>
      </c>
      <c r="G57" s="30">
        <v>110.49439566274216</v>
      </c>
      <c r="H57" s="30">
        <v>126.64020699635827</v>
      </c>
      <c r="I57" s="30">
        <v>148.83977138392862</v>
      </c>
      <c r="J57" s="30">
        <v>162.51593466666037</v>
      </c>
      <c r="K57" s="30">
        <v>177.39301004996861</v>
      </c>
      <c r="L57" s="30">
        <v>186.5770133929926</v>
      </c>
      <c r="M57" s="30">
        <v>189.85861573640261</v>
      </c>
      <c r="N57" s="30">
        <v>188.80639869768046</v>
      </c>
      <c r="O57" s="30">
        <v>188.07182091251485</v>
      </c>
      <c r="P57" s="30">
        <v>191.08701526369168</v>
      </c>
      <c r="Q57" s="30">
        <v>190.85108088225005</v>
      </c>
    </row>
    <row r="58" spans="1:17" ht="12" customHeight="1" x14ac:dyDescent="0.25">
      <c r="A58" s="23" t="s">
        <v>47</v>
      </c>
      <c r="B58" s="22">
        <v>750.18511527966598</v>
      </c>
      <c r="C58" s="22">
        <v>752.31360406448732</v>
      </c>
      <c r="D58" s="22">
        <v>746.71051481887196</v>
      </c>
      <c r="E58" s="22">
        <v>753.21505316473531</v>
      </c>
      <c r="F58" s="22">
        <v>740.95962393700279</v>
      </c>
      <c r="G58" s="22">
        <v>749.36823242746812</v>
      </c>
      <c r="H58" s="22">
        <v>750.88711433441506</v>
      </c>
      <c r="I58" s="22">
        <v>748.74009619551543</v>
      </c>
      <c r="J58" s="22">
        <v>748.59926066227433</v>
      </c>
      <c r="K58" s="22">
        <v>746.85834286172826</v>
      </c>
      <c r="L58" s="22">
        <v>748.10221289957224</v>
      </c>
      <c r="M58" s="22">
        <v>746.88231688929545</v>
      </c>
      <c r="N58" s="22">
        <v>751.73648584677426</v>
      </c>
      <c r="O58" s="22">
        <v>751.83710726550646</v>
      </c>
      <c r="P58" s="22">
        <v>737.38535910534335</v>
      </c>
      <c r="Q58" s="22">
        <v>754.98613271324143</v>
      </c>
    </row>
    <row r="59" spans="1:17" ht="12" customHeight="1" x14ac:dyDescent="0.25">
      <c r="A59" s="21" t="s">
        <v>46</v>
      </c>
      <c r="B59" s="20">
        <v>843.98112739446458</v>
      </c>
      <c r="C59" s="20">
        <v>848.96778201709412</v>
      </c>
      <c r="D59" s="20">
        <v>852.76485762037794</v>
      </c>
      <c r="E59" s="20">
        <v>846.1292160712735</v>
      </c>
      <c r="F59" s="20">
        <v>843.98125717414632</v>
      </c>
      <c r="G59" s="20">
        <v>843.80534342811632</v>
      </c>
      <c r="H59" s="20">
        <v>852.93351352340949</v>
      </c>
      <c r="I59" s="20">
        <v>859.19841790255521</v>
      </c>
      <c r="J59" s="20">
        <v>869.03001150422801</v>
      </c>
      <c r="K59" s="20">
        <v>863.45034617838758</v>
      </c>
      <c r="L59" s="20">
        <v>864.83454691294526</v>
      </c>
      <c r="M59" s="20">
        <v>858.52802792469254</v>
      </c>
      <c r="N59" s="20">
        <v>864.69885776963417</v>
      </c>
      <c r="O59" s="20">
        <v>848.68478416436199</v>
      </c>
      <c r="P59" s="20">
        <v>832.89667815792882</v>
      </c>
      <c r="Q59" s="20">
        <v>836.00173159571239</v>
      </c>
    </row>
    <row r="60" spans="1:17" ht="12" customHeight="1" x14ac:dyDescent="0.25">
      <c r="A60" s="19" t="s">
        <v>45</v>
      </c>
      <c r="B60" s="18">
        <v>1664.4999563149636</v>
      </c>
      <c r="C60" s="18">
        <v>1692.5240434045631</v>
      </c>
      <c r="D60" s="18">
        <v>1708.4512921772844</v>
      </c>
      <c r="E60" s="18">
        <v>1719.1135115146344</v>
      </c>
      <c r="F60" s="18">
        <v>1725.3144317268113</v>
      </c>
      <c r="G60" s="18">
        <v>1759.8489169717941</v>
      </c>
      <c r="H60" s="18">
        <v>1811.1653895580616</v>
      </c>
      <c r="I60" s="18">
        <v>1867.3378181750952</v>
      </c>
      <c r="J60" s="18">
        <v>1903.6518235899312</v>
      </c>
      <c r="K60" s="18">
        <v>1909.5311092379113</v>
      </c>
      <c r="L60" s="18">
        <v>1930.3076801658094</v>
      </c>
      <c r="M60" s="18">
        <v>1951.4026662251269</v>
      </c>
      <c r="N60" s="18">
        <v>1958.7262805425078</v>
      </c>
      <c r="O60" s="18">
        <v>1956.4396390837562</v>
      </c>
      <c r="P60" s="18">
        <v>1957.4902664687595</v>
      </c>
      <c r="Q60" s="18">
        <v>1976.1846214949762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0.73753409530860981</v>
      </c>
      <c r="C63" s="41">
        <f t="shared" ref="C63:Q63" si="20">IF(C55=0,0,C55/C$54)</f>
        <v>0.74740617785619501</v>
      </c>
      <c r="D63" s="41">
        <f t="shared" si="20"/>
        <v>0.74285448095046858</v>
      </c>
      <c r="E63" s="41">
        <f t="shared" si="20"/>
        <v>0.75177020601913191</v>
      </c>
      <c r="F63" s="41">
        <f t="shared" si="20"/>
        <v>0.76635793163936838</v>
      </c>
      <c r="G63" s="41">
        <f t="shared" si="20"/>
        <v>0.74909389831715234</v>
      </c>
      <c r="H63" s="41">
        <f t="shared" si="20"/>
        <v>0.74670421598118719</v>
      </c>
      <c r="I63" s="41">
        <f t="shared" si="20"/>
        <v>0.72868576047021771</v>
      </c>
      <c r="J63" s="41">
        <f t="shared" si="20"/>
        <v>0.73508451252213558</v>
      </c>
      <c r="K63" s="41">
        <f t="shared" si="20"/>
        <v>0.7408299829875491</v>
      </c>
      <c r="L63" s="41">
        <f t="shared" si="20"/>
        <v>0.7562305828602679</v>
      </c>
      <c r="M63" s="41">
        <f t="shared" si="20"/>
        <v>0.72247437683396509</v>
      </c>
      <c r="N63" s="41">
        <f t="shared" si="20"/>
        <v>0.7304083760658886</v>
      </c>
      <c r="O63" s="41">
        <f t="shared" si="20"/>
        <v>0.73171787736898131</v>
      </c>
      <c r="P63" s="41">
        <f t="shared" si="20"/>
        <v>0.69529526502690531</v>
      </c>
      <c r="Q63" s="41">
        <f t="shared" si="20"/>
        <v>0.70229746131634307</v>
      </c>
    </row>
    <row r="64" spans="1:17" ht="12" customHeight="1" x14ac:dyDescent="0.25">
      <c r="A64" s="23" t="s">
        <v>44</v>
      </c>
      <c r="B64" s="45">
        <f t="shared" ref="B64" si="21">IF(B56=0,0,B56/B$54)</f>
        <v>0.47713432544813567</v>
      </c>
      <c r="C64" s="45">
        <f t="shared" ref="C64:Q64" si="22">IF(C56=0,0,C56/C$54)</f>
        <v>0.49850403040006153</v>
      </c>
      <c r="D64" s="45">
        <f t="shared" si="22"/>
        <v>0.49059621725759878</v>
      </c>
      <c r="E64" s="45">
        <f t="shared" si="22"/>
        <v>0.50857456583993355</v>
      </c>
      <c r="F64" s="45">
        <f t="shared" si="22"/>
        <v>0.53883021300601808</v>
      </c>
      <c r="G64" s="45">
        <f t="shared" si="22"/>
        <v>0.50619765581974074</v>
      </c>
      <c r="H64" s="45">
        <f t="shared" si="22"/>
        <v>0.50469515573451762</v>
      </c>
      <c r="I64" s="45">
        <f t="shared" si="22"/>
        <v>0.4734352322000886</v>
      </c>
      <c r="J64" s="45">
        <f t="shared" si="22"/>
        <v>0.48735641991312867</v>
      </c>
      <c r="K64" s="45">
        <f t="shared" si="22"/>
        <v>0.49819519294672399</v>
      </c>
      <c r="L64" s="45">
        <f t="shared" si="22"/>
        <v>0.52897850893620479</v>
      </c>
      <c r="M64" s="45">
        <f t="shared" si="22"/>
        <v>0.46715386013548726</v>
      </c>
      <c r="N64" s="45">
        <f t="shared" si="22"/>
        <v>0.4819417793092941</v>
      </c>
      <c r="O64" s="45">
        <f t="shared" si="22"/>
        <v>0.48645208532214285</v>
      </c>
      <c r="P64" s="45">
        <f t="shared" si="22"/>
        <v>0.42111893856770816</v>
      </c>
      <c r="Q64" s="45">
        <f t="shared" si="22"/>
        <v>0.43387214733553631</v>
      </c>
    </row>
    <row r="65" spans="1:17" ht="12" customHeight="1" x14ac:dyDescent="0.25">
      <c r="A65" s="23" t="s">
        <v>43</v>
      </c>
      <c r="B65" s="44">
        <f t="shared" ref="B65" si="23">IF(B57=0,0,B57/B$54)</f>
        <v>9.0244042291843587E-3</v>
      </c>
      <c r="C65" s="44">
        <f t="shared" ref="C65:Q65" si="24">IF(C57=0,0,C57/C$54)</f>
        <v>9.9254621828975802E-3</v>
      </c>
      <c r="D65" s="44">
        <f t="shared" si="24"/>
        <v>1.1515125895439595E-2</v>
      </c>
      <c r="E65" s="44">
        <f t="shared" si="24"/>
        <v>1.2259814360952437E-2</v>
      </c>
      <c r="F65" s="44">
        <f t="shared" si="24"/>
        <v>1.2895035522074855E-2</v>
      </c>
      <c r="G65" s="44">
        <f t="shared" si="24"/>
        <v>1.5753464860634468E-2</v>
      </c>
      <c r="H65" s="44">
        <f t="shared" si="24"/>
        <v>1.7710933912708244E-2</v>
      </c>
      <c r="I65" s="44">
        <f t="shared" si="24"/>
        <v>2.1625626060678173E-2</v>
      </c>
      <c r="J65" s="44">
        <f t="shared" si="24"/>
        <v>2.2615999166249436E-2</v>
      </c>
      <c r="K65" s="44">
        <f t="shared" si="24"/>
        <v>2.4076564770337105E-2</v>
      </c>
      <c r="L65" s="44">
        <f t="shared" si="24"/>
        <v>2.3561927600357999E-2</v>
      </c>
      <c r="M65" s="44">
        <f t="shared" si="24"/>
        <v>2.7001413679326774E-2</v>
      </c>
      <c r="N65" s="44">
        <f t="shared" si="24"/>
        <v>2.5986593501957318E-2</v>
      </c>
      <c r="O65" s="44">
        <f t="shared" si="24"/>
        <v>2.5789861498165149E-2</v>
      </c>
      <c r="P65" s="44">
        <f t="shared" si="24"/>
        <v>2.9744780518249449E-2</v>
      </c>
      <c r="Q65" s="44">
        <f t="shared" si="24"/>
        <v>2.8750781010624421E-2</v>
      </c>
    </row>
    <row r="66" spans="1:17" ht="12" customHeight="1" x14ac:dyDescent="0.25">
      <c r="A66" s="23" t="s">
        <v>47</v>
      </c>
      <c r="B66" s="44">
        <f t="shared" ref="B66" si="25">IF(B58=0,0,B58/B$54)</f>
        <v>0.11829259245149211</v>
      </c>
      <c r="C66" s="44">
        <f t="shared" ref="C66:Q66" si="26">IF(C58=0,0,C58/C$54)</f>
        <v>0.11227596407976545</v>
      </c>
      <c r="D66" s="44">
        <f t="shared" si="26"/>
        <v>0.11239024711564131</v>
      </c>
      <c r="E66" s="44">
        <f t="shared" si="26"/>
        <v>0.10875978591177471</v>
      </c>
      <c r="F66" s="44">
        <f t="shared" si="26"/>
        <v>0.10034074712693823</v>
      </c>
      <c r="G66" s="44">
        <f t="shared" si="26"/>
        <v>0.10683932018827706</v>
      </c>
      <c r="H66" s="44">
        <f t="shared" si="26"/>
        <v>0.10501334744551905</v>
      </c>
      <c r="I66" s="44">
        <f t="shared" si="26"/>
        <v>0.1087879481835108</v>
      </c>
      <c r="J66" s="44">
        <f t="shared" si="26"/>
        <v>0.10417637070308862</v>
      </c>
      <c r="K66" s="44">
        <f t="shared" si="26"/>
        <v>0.10136692117187635</v>
      </c>
      <c r="L66" s="44">
        <f t="shared" si="26"/>
        <v>9.4474286287773462E-2</v>
      </c>
      <c r="M66" s="44">
        <f t="shared" si="26"/>
        <v>0.10622050692764633</v>
      </c>
      <c r="N66" s="44">
        <f t="shared" si="26"/>
        <v>0.1034661463437468</v>
      </c>
      <c r="O66" s="44">
        <f t="shared" si="26"/>
        <v>0.10309771432785811</v>
      </c>
      <c r="P66" s="44">
        <f t="shared" si="26"/>
        <v>0.11478208309283552</v>
      </c>
      <c r="Q66" s="44">
        <f t="shared" si="26"/>
        <v>0.11373496480792225</v>
      </c>
    </row>
    <row r="67" spans="1:17" ht="12" customHeight="1" x14ac:dyDescent="0.25">
      <c r="A67" s="23" t="s">
        <v>46</v>
      </c>
      <c r="B67" s="43">
        <f t="shared" ref="B67" si="27">IF(B59=0,0,B59/B$54)</f>
        <v>0.13308277317979778</v>
      </c>
      <c r="C67" s="43">
        <f t="shared" ref="C67:Q67" si="28">IF(C59=0,0,C59/C$54)</f>
        <v>0.12670072119347028</v>
      </c>
      <c r="D67" s="43">
        <f t="shared" si="28"/>
        <v>0.12835289068178887</v>
      </c>
      <c r="E67" s="43">
        <f t="shared" si="28"/>
        <v>0.12217603990647112</v>
      </c>
      <c r="F67" s="43">
        <f t="shared" si="28"/>
        <v>0.11429193598433714</v>
      </c>
      <c r="G67" s="43">
        <f t="shared" si="28"/>
        <v>0.12030345744850005</v>
      </c>
      <c r="H67" s="43">
        <f t="shared" si="28"/>
        <v>0.1192847788884422</v>
      </c>
      <c r="I67" s="43">
        <f t="shared" si="28"/>
        <v>0.12483695402594024</v>
      </c>
      <c r="J67" s="43">
        <f t="shared" si="28"/>
        <v>0.12093572273966875</v>
      </c>
      <c r="K67" s="43">
        <f t="shared" si="28"/>
        <v>0.11719130409861164</v>
      </c>
      <c r="L67" s="43">
        <f t="shared" si="28"/>
        <v>0.10921586003593167</v>
      </c>
      <c r="M67" s="43">
        <f t="shared" si="28"/>
        <v>0.12209859609150477</v>
      </c>
      <c r="N67" s="43">
        <f t="shared" si="28"/>
        <v>0.11901385691089052</v>
      </c>
      <c r="O67" s="43">
        <f t="shared" si="28"/>
        <v>0.11637821622081515</v>
      </c>
      <c r="P67" s="43">
        <f t="shared" si="28"/>
        <v>0.12964946284811218</v>
      </c>
      <c r="Q67" s="43">
        <f t="shared" si="28"/>
        <v>0.1259395681622601</v>
      </c>
    </row>
    <row r="68" spans="1:17" ht="12" customHeight="1" x14ac:dyDescent="0.25">
      <c r="A68" s="42" t="s">
        <v>45</v>
      </c>
      <c r="B68" s="41">
        <f t="shared" ref="B68" si="29">IF(B60=0,0,B60/B$54)</f>
        <v>0.26246590469139025</v>
      </c>
      <c r="C68" s="41">
        <f t="shared" ref="C68:Q68" si="30">IF(C60=0,0,C60/C$54)</f>
        <v>0.25259382214380505</v>
      </c>
      <c r="D68" s="41">
        <f t="shared" si="30"/>
        <v>0.25714551904953153</v>
      </c>
      <c r="E68" s="41">
        <f t="shared" si="30"/>
        <v>0.24822979398086814</v>
      </c>
      <c r="F68" s="41">
        <f t="shared" si="30"/>
        <v>0.23364206836063162</v>
      </c>
      <c r="G68" s="41">
        <f t="shared" si="30"/>
        <v>0.25090610168284766</v>
      </c>
      <c r="H68" s="41">
        <f t="shared" si="30"/>
        <v>0.25329578401881281</v>
      </c>
      <c r="I68" s="41">
        <f t="shared" si="30"/>
        <v>0.27131423952978234</v>
      </c>
      <c r="J68" s="41">
        <f t="shared" si="30"/>
        <v>0.26491548747786442</v>
      </c>
      <c r="K68" s="41">
        <f t="shared" si="30"/>
        <v>0.25917001701245085</v>
      </c>
      <c r="L68" s="41">
        <f t="shared" si="30"/>
        <v>0.24376941713973216</v>
      </c>
      <c r="M68" s="41">
        <f t="shared" si="30"/>
        <v>0.27752562316603485</v>
      </c>
      <c r="N68" s="41">
        <f t="shared" si="30"/>
        <v>0.26959162393411129</v>
      </c>
      <c r="O68" s="41">
        <f t="shared" si="30"/>
        <v>0.26828212263101864</v>
      </c>
      <c r="P68" s="41">
        <f t="shared" si="30"/>
        <v>0.30470473497309469</v>
      </c>
      <c r="Q68" s="41">
        <f t="shared" si="30"/>
        <v>0.29770253868365687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8434.9190916365151</v>
      </c>
      <c r="C72" s="55">
        <f t="shared" ref="C72:Q72" si="31">SUM(C73:C74,C77:C78,C84:C85)</f>
        <v>9033.5444496039727</v>
      </c>
      <c r="D72" s="55">
        <f t="shared" si="31"/>
        <v>8557.2664467316226</v>
      </c>
      <c r="E72" s="55">
        <f t="shared" si="31"/>
        <v>9096.5449596921462</v>
      </c>
      <c r="F72" s="55">
        <f t="shared" si="31"/>
        <v>9930.4384516981227</v>
      </c>
      <c r="G72" s="55">
        <f t="shared" si="31"/>
        <v>9115.4750479116738</v>
      </c>
      <c r="H72" s="55">
        <f t="shared" si="31"/>
        <v>9159.3740264330499</v>
      </c>
      <c r="I72" s="55">
        <f t="shared" si="31"/>
        <v>8283.2144163461653</v>
      </c>
      <c r="J72" s="55">
        <f t="shared" si="31"/>
        <v>8946.559911400238</v>
      </c>
      <c r="K72" s="55">
        <f t="shared" si="31"/>
        <v>9078.88239726354</v>
      </c>
      <c r="L72" s="55">
        <f t="shared" si="31"/>
        <v>10399.709317261098</v>
      </c>
      <c r="M72" s="55">
        <f t="shared" si="31"/>
        <v>8330.537107405029</v>
      </c>
      <c r="N72" s="55">
        <f t="shared" si="31"/>
        <v>9277.62898467169</v>
      </c>
      <c r="O72" s="55">
        <f t="shared" si="31"/>
        <v>9363.9700954220389</v>
      </c>
      <c r="P72" s="55">
        <f t="shared" si="31"/>
        <v>7455.8820588900671</v>
      </c>
      <c r="Q72" s="55">
        <f t="shared" si="31"/>
        <v>7919.497117742826</v>
      </c>
    </row>
    <row r="73" spans="1:17" ht="12" customHeight="1" x14ac:dyDescent="0.25">
      <c r="A73" s="54" t="s">
        <v>38</v>
      </c>
      <c r="B73" s="53">
        <v>1.9500025079902463</v>
      </c>
      <c r="C73" s="53">
        <v>2.0058770393999996</v>
      </c>
      <c r="D73" s="53">
        <v>2.0086528877999998</v>
      </c>
      <c r="E73" s="53">
        <v>3.8101784993999992</v>
      </c>
      <c r="F73" s="53">
        <v>2.0087345304000004</v>
      </c>
      <c r="G73" s="53">
        <v>3.9000611251539619</v>
      </c>
      <c r="H73" s="53">
        <v>3.8101784993999992</v>
      </c>
      <c r="I73" s="53">
        <v>9.7966221444000006</v>
      </c>
      <c r="J73" s="53">
        <v>13.7149770888</v>
      </c>
      <c r="K73" s="53">
        <v>15.5536092621</v>
      </c>
      <c r="L73" s="53">
        <v>15.599958850295192</v>
      </c>
      <c r="M73" s="53">
        <v>15.599980095417882</v>
      </c>
      <c r="N73" s="53">
        <v>15.599300262496671</v>
      </c>
      <c r="O73" s="53">
        <v>9.7498471273229192</v>
      </c>
      <c r="P73" s="53">
        <v>3.8999409932407501</v>
      </c>
      <c r="Q73" s="53">
        <v>3.8999999999999857</v>
      </c>
    </row>
    <row r="74" spans="1:17" ht="12" customHeight="1" x14ac:dyDescent="0.25">
      <c r="A74" s="51" t="s">
        <v>37</v>
      </c>
      <c r="B74" s="50">
        <f>SUM(B75:B76)</f>
        <v>728.54011032694348</v>
      </c>
      <c r="C74" s="50">
        <f t="shared" ref="C74:Q74" si="32">SUM(C75:C76)</f>
        <v>701.89472269418422</v>
      </c>
      <c r="D74" s="50">
        <f t="shared" si="32"/>
        <v>712.21626832176048</v>
      </c>
      <c r="E74" s="50">
        <f t="shared" si="32"/>
        <v>688.7531420167677</v>
      </c>
      <c r="F74" s="50">
        <f t="shared" si="32"/>
        <v>667.82013366034892</v>
      </c>
      <c r="G74" s="50">
        <f t="shared" si="32"/>
        <v>658.47385201855923</v>
      </c>
      <c r="H74" s="50">
        <f t="shared" si="32"/>
        <v>670.53493885129183</v>
      </c>
      <c r="I74" s="50">
        <f t="shared" si="32"/>
        <v>661.82801451487171</v>
      </c>
      <c r="J74" s="50">
        <f t="shared" si="32"/>
        <v>616.7058344306638</v>
      </c>
      <c r="K74" s="50">
        <f t="shared" si="32"/>
        <v>542.0688473117151</v>
      </c>
      <c r="L74" s="50">
        <f t="shared" si="32"/>
        <v>672.10616519995233</v>
      </c>
      <c r="M74" s="50">
        <f t="shared" si="32"/>
        <v>543.53141520331644</v>
      </c>
      <c r="N74" s="50">
        <f t="shared" si="32"/>
        <v>559.47744283713905</v>
      </c>
      <c r="O74" s="50">
        <f t="shared" si="32"/>
        <v>620.11097964465455</v>
      </c>
      <c r="P74" s="50">
        <f t="shared" si="32"/>
        <v>503.09512116474002</v>
      </c>
      <c r="Q74" s="50">
        <f t="shared" si="32"/>
        <v>675.68856579653698</v>
      </c>
    </row>
    <row r="75" spans="1:17" ht="12" customHeight="1" x14ac:dyDescent="0.25">
      <c r="A75" s="52" t="s">
        <v>66</v>
      </c>
      <c r="B75" s="50">
        <v>111.24511254198779</v>
      </c>
      <c r="C75" s="50">
        <v>128.32171464013206</v>
      </c>
      <c r="D75" s="50">
        <v>145.48124669770803</v>
      </c>
      <c r="E75" s="50">
        <v>134.04923769711601</v>
      </c>
      <c r="F75" s="50">
        <v>151.14343628980805</v>
      </c>
      <c r="G75" s="50">
        <v>148.30120366310894</v>
      </c>
      <c r="H75" s="50">
        <v>188.22027007695607</v>
      </c>
      <c r="I75" s="50">
        <v>94.114824359148031</v>
      </c>
      <c r="J75" s="50">
        <v>76.874741660880034</v>
      </c>
      <c r="K75" s="50">
        <v>122.58098222914803</v>
      </c>
      <c r="L75" s="50">
        <v>148.32315833154479</v>
      </c>
      <c r="M75" s="50">
        <v>82.716436901276012</v>
      </c>
      <c r="N75" s="50">
        <v>111.23898711813943</v>
      </c>
      <c r="O75" s="50">
        <v>105.52787256893001</v>
      </c>
      <c r="P75" s="50">
        <v>17.106057474394003</v>
      </c>
      <c r="Q75" s="50">
        <v>148.30915651235256</v>
      </c>
    </row>
    <row r="76" spans="1:17" ht="12" customHeight="1" x14ac:dyDescent="0.25">
      <c r="A76" s="52" t="s">
        <v>65</v>
      </c>
      <c r="B76" s="50">
        <v>617.29499778495563</v>
      </c>
      <c r="C76" s="50">
        <v>573.57300805405214</v>
      </c>
      <c r="D76" s="50">
        <v>566.73502162405248</v>
      </c>
      <c r="E76" s="50">
        <v>554.70390431965166</v>
      </c>
      <c r="F76" s="50">
        <v>516.67669737054086</v>
      </c>
      <c r="G76" s="50">
        <v>510.17264835545035</v>
      </c>
      <c r="H76" s="50">
        <v>482.31466877433576</v>
      </c>
      <c r="I76" s="50">
        <v>567.71319015572374</v>
      </c>
      <c r="J76" s="50">
        <v>539.83109276978371</v>
      </c>
      <c r="K76" s="50">
        <v>419.48786508256711</v>
      </c>
      <c r="L76" s="50">
        <v>523.7830068684076</v>
      </c>
      <c r="M76" s="50">
        <v>460.8149783020404</v>
      </c>
      <c r="N76" s="50">
        <v>448.2384557189996</v>
      </c>
      <c r="O76" s="50">
        <v>514.58310707572457</v>
      </c>
      <c r="P76" s="50">
        <v>485.98906369034603</v>
      </c>
      <c r="Q76" s="50">
        <v>527.37940928418448</v>
      </c>
    </row>
    <row r="77" spans="1:17" ht="12" customHeight="1" x14ac:dyDescent="0.25">
      <c r="A77" s="51" t="s">
        <v>41</v>
      </c>
      <c r="B77" s="50">
        <v>7580.3588788015804</v>
      </c>
      <c r="C77" s="50">
        <v>8162.2505617103898</v>
      </c>
      <c r="D77" s="50">
        <v>7678.3357442820625</v>
      </c>
      <c r="E77" s="50">
        <v>8239.2758579359779</v>
      </c>
      <c r="F77" s="50">
        <v>9077.8591129473734</v>
      </c>
      <c r="G77" s="50">
        <v>8275.1114968919719</v>
      </c>
      <c r="H77" s="50">
        <v>8280.7784983412275</v>
      </c>
      <c r="I77" s="50">
        <v>7400.0448992705424</v>
      </c>
      <c r="J77" s="50">
        <v>8070.4243350525985</v>
      </c>
      <c r="K77" s="50">
        <v>8303.5720721345042</v>
      </c>
      <c r="L77" s="50">
        <v>9491.1895175540776</v>
      </c>
      <c r="M77" s="50">
        <v>7579.2025121062952</v>
      </c>
      <c r="N77" s="50">
        <v>8546.1119845647027</v>
      </c>
      <c r="O77" s="50">
        <v>8577.3939686500617</v>
      </c>
      <c r="P77" s="50">
        <v>6791.8048351916441</v>
      </c>
      <c r="Q77" s="50">
        <v>7102.3585519462886</v>
      </c>
    </row>
    <row r="78" spans="1:17" ht="12" customHeight="1" x14ac:dyDescent="0.25">
      <c r="A78" s="51" t="s">
        <v>64</v>
      </c>
      <c r="B78" s="50">
        <f>SUM(B79:B83)</f>
        <v>124.07010000000001</v>
      </c>
      <c r="C78" s="50">
        <f t="shared" ref="C78:Q78" si="33">SUM(C79:C83)</f>
        <v>167.39328816000003</v>
      </c>
      <c r="D78" s="50">
        <f t="shared" si="33"/>
        <v>164.70578123999999</v>
      </c>
      <c r="E78" s="50">
        <f t="shared" si="33"/>
        <v>164.70578124000008</v>
      </c>
      <c r="F78" s="50">
        <f t="shared" si="33"/>
        <v>182.75047056000002</v>
      </c>
      <c r="G78" s="50">
        <f t="shared" si="33"/>
        <v>177.98963787598987</v>
      </c>
      <c r="H78" s="50">
        <f t="shared" si="33"/>
        <v>204.25041074113196</v>
      </c>
      <c r="I78" s="50">
        <f t="shared" si="33"/>
        <v>211.54488041635202</v>
      </c>
      <c r="J78" s="50">
        <f t="shared" si="33"/>
        <v>245.71476482817604</v>
      </c>
      <c r="K78" s="50">
        <f t="shared" si="33"/>
        <v>217.68786855522006</v>
      </c>
      <c r="L78" s="50">
        <f t="shared" si="33"/>
        <v>220.81367565677351</v>
      </c>
      <c r="M78" s="50">
        <f t="shared" si="33"/>
        <v>192.20319999999984</v>
      </c>
      <c r="N78" s="50">
        <f t="shared" si="33"/>
        <v>156.44025700735099</v>
      </c>
      <c r="O78" s="50">
        <f t="shared" si="33"/>
        <v>156.71530000000007</v>
      </c>
      <c r="P78" s="50">
        <f t="shared" si="33"/>
        <v>157.08216154044166</v>
      </c>
      <c r="Q78" s="50">
        <f t="shared" si="33"/>
        <v>137.55000000000013</v>
      </c>
    </row>
    <row r="79" spans="1:17" ht="12" customHeight="1" x14ac:dyDescent="0.25">
      <c r="A79" s="52" t="s">
        <v>34</v>
      </c>
      <c r="B79" s="50">
        <v>124.07010000000001</v>
      </c>
      <c r="C79" s="50">
        <v>167.39328816000003</v>
      </c>
      <c r="D79" s="50">
        <v>164.70578123999999</v>
      </c>
      <c r="E79" s="50">
        <v>164.70578124000008</v>
      </c>
      <c r="F79" s="50">
        <v>182.75047056000002</v>
      </c>
      <c r="G79" s="50">
        <v>177.98963787598987</v>
      </c>
      <c r="H79" s="50">
        <v>204.25041074113196</v>
      </c>
      <c r="I79" s="50">
        <v>211.54488041635202</v>
      </c>
      <c r="J79" s="50">
        <v>245.71476482817604</v>
      </c>
      <c r="K79" s="50">
        <v>217.68786855522006</v>
      </c>
      <c r="L79" s="50">
        <v>220.81367565677351</v>
      </c>
      <c r="M79" s="50">
        <v>192.20319999999984</v>
      </c>
      <c r="N79" s="50">
        <v>156.44025700735099</v>
      </c>
      <c r="O79" s="50">
        <v>156.71530000000007</v>
      </c>
      <c r="P79" s="50">
        <v>157.08216154044166</v>
      </c>
      <c r="Q79" s="50">
        <v>137.55000000000013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8434.9190916365151</v>
      </c>
      <c r="C87" s="26">
        <f t="shared" si="34"/>
        <v>9033.5444496039745</v>
      </c>
      <c r="D87" s="26">
        <f t="shared" si="34"/>
        <v>8557.2664467316208</v>
      </c>
      <c r="E87" s="26">
        <f t="shared" si="34"/>
        <v>9096.544959692148</v>
      </c>
      <c r="F87" s="26">
        <f t="shared" si="34"/>
        <v>9930.4384516981245</v>
      </c>
      <c r="G87" s="26">
        <f t="shared" si="34"/>
        <v>9115.4750479116738</v>
      </c>
      <c r="H87" s="26">
        <f t="shared" si="34"/>
        <v>9159.3740264330499</v>
      </c>
      <c r="I87" s="26">
        <f t="shared" si="34"/>
        <v>8283.2144163461671</v>
      </c>
      <c r="J87" s="26">
        <f t="shared" si="34"/>
        <v>8946.559911400238</v>
      </c>
      <c r="K87" s="26">
        <f t="shared" si="34"/>
        <v>9078.88239726354</v>
      </c>
      <c r="L87" s="26">
        <f t="shared" si="34"/>
        <v>10399.709317261098</v>
      </c>
      <c r="M87" s="26">
        <f t="shared" si="34"/>
        <v>8330.5371074050308</v>
      </c>
      <c r="N87" s="26">
        <f t="shared" si="34"/>
        <v>9277.62898467169</v>
      </c>
      <c r="O87" s="26">
        <f t="shared" si="34"/>
        <v>9363.9700954220389</v>
      </c>
      <c r="P87" s="26">
        <f t="shared" si="34"/>
        <v>7455.8820588900699</v>
      </c>
      <c r="Q87" s="26">
        <f t="shared" si="34"/>
        <v>7919.4971177428251</v>
      </c>
    </row>
    <row r="88" spans="1:17" ht="12" customHeight="1" x14ac:dyDescent="0.25">
      <c r="A88" s="25" t="s">
        <v>48</v>
      </c>
      <c r="B88" s="24">
        <f t="shared" ref="B88:Q88" si="35">SUM(B89:B92)</f>
        <v>8434.9190916365151</v>
      </c>
      <c r="C88" s="24">
        <f t="shared" si="35"/>
        <v>9033.5444496039745</v>
      </c>
      <c r="D88" s="24">
        <f t="shared" si="35"/>
        <v>8557.2664467316208</v>
      </c>
      <c r="E88" s="24">
        <f t="shared" si="35"/>
        <v>9096.544959692148</v>
      </c>
      <c r="F88" s="24">
        <f t="shared" si="35"/>
        <v>9930.4384516981245</v>
      </c>
      <c r="G88" s="24">
        <f t="shared" si="35"/>
        <v>9115.4750479116738</v>
      </c>
      <c r="H88" s="24">
        <f t="shared" si="35"/>
        <v>9159.3740264330499</v>
      </c>
      <c r="I88" s="24">
        <f t="shared" si="35"/>
        <v>8283.2144163461671</v>
      </c>
      <c r="J88" s="24">
        <f t="shared" si="35"/>
        <v>8946.559911400238</v>
      </c>
      <c r="K88" s="24">
        <f t="shared" si="35"/>
        <v>9078.88239726354</v>
      </c>
      <c r="L88" s="24">
        <f t="shared" si="35"/>
        <v>10399.709317261098</v>
      </c>
      <c r="M88" s="24">
        <f t="shared" si="35"/>
        <v>8330.5371074050308</v>
      </c>
      <c r="N88" s="24">
        <f t="shared" si="35"/>
        <v>9277.62898467169</v>
      </c>
      <c r="O88" s="24">
        <f t="shared" si="35"/>
        <v>9363.9700954220389</v>
      </c>
      <c r="P88" s="24">
        <f t="shared" si="35"/>
        <v>7455.8820588900699</v>
      </c>
      <c r="Q88" s="24">
        <f t="shared" si="35"/>
        <v>7919.4971177428251</v>
      </c>
    </row>
    <row r="89" spans="1:17" ht="12" customHeight="1" x14ac:dyDescent="0.25">
      <c r="A89" s="23" t="s">
        <v>44</v>
      </c>
      <c r="B89" s="22">
        <v>6245.0324069000981</v>
      </c>
      <c r="C89" s="22">
        <v>6800.6044603950168</v>
      </c>
      <c r="D89" s="22">
        <v>6321.7365083072109</v>
      </c>
      <c r="E89" s="22">
        <v>6767.9286878783887</v>
      </c>
      <c r="F89" s="22">
        <v>7626.4033018601631</v>
      </c>
      <c r="G89" s="22">
        <v>6793.0998496723132</v>
      </c>
      <c r="H89" s="22">
        <v>6821.4753435186831</v>
      </c>
      <c r="I89" s="22">
        <v>6066.1226043871402</v>
      </c>
      <c r="J89" s="22">
        <v>6703.8089318636994</v>
      </c>
      <c r="K89" s="22">
        <v>6810.3854833315891</v>
      </c>
      <c r="L89" s="22">
        <v>8129.4472952790638</v>
      </c>
      <c r="M89" s="22">
        <v>6190.9551272099498</v>
      </c>
      <c r="N89" s="22">
        <v>7068.2422169664014</v>
      </c>
      <c r="O89" s="22">
        <v>7154.9823334494349</v>
      </c>
      <c r="P89" s="22">
        <v>5410.2732132951041</v>
      </c>
      <c r="Q89" s="22">
        <v>5713.4559017075544</v>
      </c>
    </row>
    <row r="90" spans="1:17" ht="12" customHeight="1" x14ac:dyDescent="0.25">
      <c r="A90" s="23" t="s">
        <v>43</v>
      </c>
      <c r="B90" s="22">
        <v>0.47960161231494614</v>
      </c>
      <c r="C90" s="22">
        <v>0.55262751325228954</v>
      </c>
      <c r="D90" s="22">
        <v>0.67642193033879483</v>
      </c>
      <c r="E90" s="22">
        <v>0.81306107078568357</v>
      </c>
      <c r="F90" s="22">
        <v>1.0026453535384823</v>
      </c>
      <c r="G90" s="22">
        <v>1.2018770583344074</v>
      </c>
      <c r="H90" s="22">
        <v>1.6758570771320096</v>
      </c>
      <c r="I90" s="22">
        <v>2.0692275496789767</v>
      </c>
      <c r="J90" s="22">
        <v>2.5426455298307737</v>
      </c>
      <c r="K90" s="22">
        <v>2.9034272382145967</v>
      </c>
      <c r="L90" s="22">
        <v>3.3196596561572478</v>
      </c>
      <c r="M90" s="22">
        <v>3.6218523114810957</v>
      </c>
      <c r="N90" s="22">
        <v>4.1458997474678503</v>
      </c>
      <c r="O90" s="22">
        <v>5.0554302551610224</v>
      </c>
      <c r="P90" s="22">
        <v>6.6481720614564193</v>
      </c>
      <c r="Q90" s="22">
        <v>9.1392614250781801</v>
      </c>
    </row>
    <row r="91" spans="1:17" ht="12" customHeight="1" x14ac:dyDescent="0.25">
      <c r="A91" s="23" t="s">
        <v>47</v>
      </c>
      <c r="B91" s="22">
        <v>1027.256726037858</v>
      </c>
      <c r="C91" s="22">
        <v>1038.4888061227555</v>
      </c>
      <c r="D91" s="22">
        <v>1024.8092106304402</v>
      </c>
      <c r="E91" s="22">
        <v>1036.6760229111919</v>
      </c>
      <c r="F91" s="22">
        <v>1027.1149900512405</v>
      </c>
      <c r="G91" s="22">
        <v>1015.9420273739076</v>
      </c>
      <c r="H91" s="22">
        <v>1019.6837976517626</v>
      </c>
      <c r="I91" s="22">
        <v>1005.7998304686791</v>
      </c>
      <c r="J91" s="22">
        <v>999.12110215686732</v>
      </c>
      <c r="K91" s="22">
        <v>1013.2241898270986</v>
      </c>
      <c r="L91" s="22">
        <v>1023.8296000002985</v>
      </c>
      <c r="M91" s="22">
        <v>1019.4413732079312</v>
      </c>
      <c r="N91" s="22">
        <v>1025.4292098296307</v>
      </c>
      <c r="O91" s="22">
        <v>1023.981199552632</v>
      </c>
      <c r="P91" s="22">
        <v>1007.5353976350196</v>
      </c>
      <c r="Q91" s="22">
        <v>1033.4331882891718</v>
      </c>
    </row>
    <row r="92" spans="1:17" ht="12" customHeight="1" x14ac:dyDescent="0.25">
      <c r="A92" s="21" t="s">
        <v>46</v>
      </c>
      <c r="B92" s="20">
        <v>1162.1503570862449</v>
      </c>
      <c r="C92" s="20">
        <v>1193.8985555729494</v>
      </c>
      <c r="D92" s="20">
        <v>1210.0443058636313</v>
      </c>
      <c r="E92" s="20">
        <v>1291.1271878317814</v>
      </c>
      <c r="F92" s="20">
        <v>1275.9175144331814</v>
      </c>
      <c r="G92" s="20">
        <v>1305.2312938071191</v>
      </c>
      <c r="H92" s="20">
        <v>1316.5390281854729</v>
      </c>
      <c r="I92" s="20">
        <v>1209.2227539406686</v>
      </c>
      <c r="J92" s="20">
        <v>1241.0872318498402</v>
      </c>
      <c r="K92" s="20">
        <v>1252.3692968666376</v>
      </c>
      <c r="L92" s="20">
        <v>1243.1127623255779</v>
      </c>
      <c r="M92" s="20">
        <v>1116.5187546756688</v>
      </c>
      <c r="N92" s="20">
        <v>1179.8116581281902</v>
      </c>
      <c r="O92" s="20">
        <v>1179.951132164811</v>
      </c>
      <c r="P92" s="20">
        <v>1031.4252758984892</v>
      </c>
      <c r="Q92" s="20">
        <v>1163.4687663210202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0.74037845995372287</v>
      </c>
      <c r="C97" s="45">
        <f t="shared" si="38"/>
        <v>0.75281684817448946</v>
      </c>
      <c r="D97" s="45">
        <f t="shared" si="38"/>
        <v>0.73875653488874915</v>
      </c>
      <c r="E97" s="45">
        <f t="shared" si="38"/>
        <v>0.74401090940218184</v>
      </c>
      <c r="F97" s="45">
        <f t="shared" si="38"/>
        <v>0.7679825356106037</v>
      </c>
      <c r="G97" s="45">
        <f t="shared" si="38"/>
        <v>0.74522718936393673</v>
      </c>
      <c r="H97" s="45">
        <f t="shared" si="38"/>
        <v>0.74475344317554648</v>
      </c>
      <c r="I97" s="45">
        <f t="shared" si="38"/>
        <v>0.73233919822432714</v>
      </c>
      <c r="J97" s="45">
        <f t="shared" si="38"/>
        <v>0.74931694397097903</v>
      </c>
      <c r="K97" s="45">
        <f t="shared" si="38"/>
        <v>0.75013478370248554</v>
      </c>
      <c r="L97" s="45">
        <f t="shared" si="38"/>
        <v>0.78169947325220646</v>
      </c>
      <c r="M97" s="45">
        <f t="shared" si="38"/>
        <v>0.74316398179257825</v>
      </c>
      <c r="N97" s="45">
        <f t="shared" si="38"/>
        <v>0.76185868486920605</v>
      </c>
      <c r="O97" s="45">
        <f t="shared" si="38"/>
        <v>0.76409709349108679</v>
      </c>
      <c r="P97" s="45">
        <f t="shared" si="38"/>
        <v>0.72563825051982001</v>
      </c>
      <c r="Q97" s="45">
        <f t="shared" si="38"/>
        <v>0.72144175529872212</v>
      </c>
    </row>
    <row r="98" spans="1:17" ht="12" customHeight="1" x14ac:dyDescent="0.25">
      <c r="A98" s="23" t="s">
        <v>43</v>
      </c>
      <c r="B98" s="44">
        <f t="shared" ref="B98:Q98" si="39">IF(B90=0,0,B90/B$87)</f>
        <v>5.6859064930508472E-5</v>
      </c>
      <c r="C98" s="44">
        <f t="shared" si="39"/>
        <v>6.1175047771699001E-5</v>
      </c>
      <c r="D98" s="44">
        <f t="shared" si="39"/>
        <v>7.9046496278861202E-5</v>
      </c>
      <c r="E98" s="44">
        <f t="shared" si="39"/>
        <v>8.9381306241925038E-5</v>
      </c>
      <c r="F98" s="44">
        <f t="shared" si="39"/>
        <v>1.0096687658005956E-4</v>
      </c>
      <c r="G98" s="44">
        <f t="shared" si="39"/>
        <v>1.3185018356336279E-4</v>
      </c>
      <c r="H98" s="44">
        <f t="shared" si="39"/>
        <v>1.8296633288428352E-4</v>
      </c>
      <c r="I98" s="44">
        <f t="shared" si="39"/>
        <v>2.4980972913070376E-4</v>
      </c>
      <c r="J98" s="44">
        <f t="shared" si="39"/>
        <v>2.8420371126009939E-4</v>
      </c>
      <c r="K98" s="44">
        <f t="shared" si="39"/>
        <v>3.1980007132702992E-4</v>
      </c>
      <c r="L98" s="44">
        <f t="shared" si="39"/>
        <v>3.1920696578003244E-4</v>
      </c>
      <c r="M98" s="44">
        <f t="shared" si="39"/>
        <v>4.3476816257881189E-4</v>
      </c>
      <c r="N98" s="44">
        <f t="shared" si="39"/>
        <v>4.4687061255818932E-4</v>
      </c>
      <c r="O98" s="44">
        <f t="shared" si="39"/>
        <v>5.3988107647124771E-4</v>
      </c>
      <c r="P98" s="44">
        <f t="shared" si="39"/>
        <v>8.9166808285673295E-4</v>
      </c>
      <c r="Q98" s="44">
        <f t="shared" si="39"/>
        <v>1.1540204244285407E-3</v>
      </c>
    </row>
    <row r="99" spans="1:17" ht="12" customHeight="1" x14ac:dyDescent="0.25">
      <c r="A99" s="23" t="s">
        <v>47</v>
      </c>
      <c r="B99" s="44">
        <f t="shared" ref="B99:Q99" si="40">IF(B91=0,0,B91/B$87)</f>
        <v>0.121786197932404</v>
      </c>
      <c r="C99" s="44">
        <f t="shared" si="40"/>
        <v>0.11495917376797568</v>
      </c>
      <c r="D99" s="44">
        <f t="shared" si="40"/>
        <v>0.11975894603841135</v>
      </c>
      <c r="E99" s="44">
        <f t="shared" si="40"/>
        <v>0.11396371122275813</v>
      </c>
      <c r="F99" s="44">
        <f t="shared" si="40"/>
        <v>0.10343098092266025</v>
      </c>
      <c r="G99" s="44">
        <f t="shared" si="40"/>
        <v>0.1114524500406215</v>
      </c>
      <c r="H99" s="44">
        <f t="shared" si="40"/>
        <v>0.11132679970367579</v>
      </c>
      <c r="I99" s="44">
        <f t="shared" si="40"/>
        <v>0.12142627003398887</v>
      </c>
      <c r="J99" s="44">
        <f t="shared" si="40"/>
        <v>0.11167656753560974</v>
      </c>
      <c r="K99" s="44">
        <f t="shared" si="40"/>
        <v>0.11160230361971578</v>
      </c>
      <c r="L99" s="44">
        <f t="shared" si="40"/>
        <v>9.8447905491067855E-2</v>
      </c>
      <c r="M99" s="44">
        <f t="shared" si="40"/>
        <v>0.12237402703623368</v>
      </c>
      <c r="N99" s="44">
        <f t="shared" si="40"/>
        <v>0.11052707664035974</v>
      </c>
      <c r="O99" s="44">
        <f t="shared" si="40"/>
        <v>0.1093533179963109</v>
      </c>
      <c r="P99" s="44">
        <f t="shared" si="40"/>
        <v>0.1351329580694853</v>
      </c>
      <c r="Q99" s="44">
        <f t="shared" si="40"/>
        <v>0.13049227405789063</v>
      </c>
    </row>
    <row r="100" spans="1:17" ht="12" customHeight="1" x14ac:dyDescent="0.25">
      <c r="A100" s="23" t="s">
        <v>46</v>
      </c>
      <c r="B100" s="43">
        <f t="shared" ref="B100:Q100" si="41">IF(B92=0,0,B92/B$87)</f>
        <v>0.13777848304894272</v>
      </c>
      <c r="C100" s="43">
        <f t="shared" si="41"/>
        <v>0.13216280300976316</v>
      </c>
      <c r="D100" s="43">
        <f t="shared" si="41"/>
        <v>0.14140547257656069</v>
      </c>
      <c r="E100" s="43">
        <f t="shared" si="41"/>
        <v>0.14193599806881807</v>
      </c>
      <c r="F100" s="43">
        <f t="shared" si="41"/>
        <v>0.12848551659015589</v>
      </c>
      <c r="G100" s="43">
        <f t="shared" si="41"/>
        <v>0.14318851041187847</v>
      </c>
      <c r="H100" s="43">
        <f t="shared" si="41"/>
        <v>0.1437367907878935</v>
      </c>
      <c r="I100" s="43">
        <f t="shared" si="41"/>
        <v>0.14598472201255322</v>
      </c>
      <c r="J100" s="43">
        <f t="shared" si="41"/>
        <v>0.1387222847821511</v>
      </c>
      <c r="K100" s="43">
        <f t="shared" si="41"/>
        <v>0.13794311260647163</v>
      </c>
      <c r="L100" s="43">
        <f t="shared" si="41"/>
        <v>0.11953341429094561</v>
      </c>
      <c r="M100" s="43">
        <f t="shared" si="41"/>
        <v>0.13402722300860925</v>
      </c>
      <c r="N100" s="43">
        <f t="shared" si="41"/>
        <v>0.12716736787787603</v>
      </c>
      <c r="O100" s="43">
        <f t="shared" si="41"/>
        <v>0.12600970743613102</v>
      </c>
      <c r="P100" s="43">
        <f t="shared" si="41"/>
        <v>0.13833712332783785</v>
      </c>
      <c r="Q100" s="43">
        <f t="shared" si="41"/>
        <v>0.14691195021895861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77088.482768360074</v>
      </c>
      <c r="C105" s="26">
        <f t="shared" ref="C105:Q105" si="43">SUM(C106,C111)</f>
        <v>80209.2169435127</v>
      </c>
      <c r="D105" s="26">
        <f t="shared" si="43"/>
        <v>78860.983808098783</v>
      </c>
      <c r="E105" s="26">
        <f t="shared" si="43"/>
        <v>81904.39295652583</v>
      </c>
      <c r="F105" s="26">
        <f t="shared" si="43"/>
        <v>87694.295080695956</v>
      </c>
      <c r="G105" s="26">
        <f t="shared" si="43"/>
        <v>82051.485791149142</v>
      </c>
      <c r="H105" s="26">
        <f t="shared" si="43"/>
        <v>81568.417301020891</v>
      </c>
      <c r="I105" s="26">
        <f t="shared" si="43"/>
        <v>76121.537333681074</v>
      </c>
      <c r="J105" s="26">
        <f t="shared" si="43"/>
        <v>78090.452884570957</v>
      </c>
      <c r="K105" s="26">
        <f t="shared" si="43"/>
        <v>80387.13669994488</v>
      </c>
      <c r="L105" s="26">
        <f t="shared" si="43"/>
        <v>85518.562665964055</v>
      </c>
      <c r="M105" s="26">
        <f t="shared" si="43"/>
        <v>74963.330822717558</v>
      </c>
      <c r="N105" s="26">
        <f t="shared" si="43"/>
        <v>77222.485836936976</v>
      </c>
      <c r="O105" s="26">
        <f t="shared" si="43"/>
        <v>77708.263386288279</v>
      </c>
      <c r="P105" s="26">
        <f t="shared" si="43"/>
        <v>68438.358948787325</v>
      </c>
      <c r="Q105" s="26">
        <f t="shared" si="43"/>
        <v>69687.34772049672</v>
      </c>
    </row>
    <row r="106" spans="1:17" ht="12" customHeight="1" x14ac:dyDescent="0.25">
      <c r="A106" s="25" t="s">
        <v>48</v>
      </c>
      <c r="B106" s="24">
        <f>SUM(B107:B110)</f>
        <v>56855.384397275804</v>
      </c>
      <c r="C106" s="24">
        <f t="shared" ref="C106:Q106" si="44">SUM(C107:C110)</f>
        <v>59948.864264589174</v>
      </c>
      <c r="D106" s="24">
        <f t="shared" si="44"/>
        <v>58582.235194008521</v>
      </c>
      <c r="E106" s="24">
        <f t="shared" si="44"/>
        <v>61573.282366799358</v>
      </c>
      <c r="F106" s="24">
        <f t="shared" si="44"/>
        <v>67205.218594614591</v>
      </c>
      <c r="G106" s="24">
        <f t="shared" si="44"/>
        <v>61464.267354006341</v>
      </c>
      <c r="H106" s="24">
        <f t="shared" si="44"/>
        <v>60907.481089585104</v>
      </c>
      <c r="I106" s="24">
        <f t="shared" si="44"/>
        <v>55468.680320155465</v>
      </c>
      <c r="J106" s="24">
        <f t="shared" si="44"/>
        <v>57403.082491287634</v>
      </c>
      <c r="K106" s="24">
        <f t="shared" si="44"/>
        <v>59553.20111383796</v>
      </c>
      <c r="L106" s="24">
        <f t="shared" si="44"/>
        <v>64671.752490254345</v>
      </c>
      <c r="M106" s="24">
        <f t="shared" si="44"/>
        <v>54159.08572154124</v>
      </c>
      <c r="N106" s="24">
        <f t="shared" si="44"/>
        <v>56403.950475928228</v>
      </c>
      <c r="O106" s="24">
        <f t="shared" si="44"/>
        <v>56860.525539044596</v>
      </c>
      <c r="P106" s="24">
        <f t="shared" si="44"/>
        <v>47584.866923303562</v>
      </c>
      <c r="Q106" s="24">
        <f t="shared" si="44"/>
        <v>48941.247389974094</v>
      </c>
    </row>
    <row r="107" spans="1:17" ht="12" customHeight="1" x14ac:dyDescent="0.25">
      <c r="A107" s="23" t="s">
        <v>44</v>
      </c>
      <c r="B107" s="22">
        <v>36781.561225501704</v>
      </c>
      <c r="C107" s="22">
        <v>39984.61792157399</v>
      </c>
      <c r="D107" s="22">
        <v>38688.900345466005</v>
      </c>
      <c r="E107" s="22">
        <v>41654.49108824844</v>
      </c>
      <c r="F107" s="22">
        <v>47252.335697744005</v>
      </c>
      <c r="G107" s="22">
        <v>41534.269764006458</v>
      </c>
      <c r="H107" s="22">
        <v>41167.18507275686</v>
      </c>
      <c r="I107" s="22">
        <v>36038.617702999007</v>
      </c>
      <c r="J107" s="22">
        <v>38057.883547219353</v>
      </c>
      <c r="K107" s="22">
        <v>40048.485078663725</v>
      </c>
      <c r="L107" s="22">
        <v>45237.481765409051</v>
      </c>
      <c r="M107" s="22">
        <v>35019.409362446058</v>
      </c>
      <c r="N107" s="22">
        <v>37216.742226940165</v>
      </c>
      <c r="O107" s="22">
        <v>37801.346771022261</v>
      </c>
      <c r="P107" s="22">
        <v>28820.689077829131</v>
      </c>
      <c r="Q107" s="22">
        <v>30235.399197610106</v>
      </c>
    </row>
    <row r="108" spans="1:17" ht="12" customHeight="1" x14ac:dyDescent="0.25">
      <c r="A108" s="23" t="s">
        <v>43</v>
      </c>
      <c r="B108" s="22">
        <v>695.67762991619406</v>
      </c>
      <c r="C108" s="22">
        <v>796.11354949266308</v>
      </c>
      <c r="D108" s="22">
        <v>908.09415678848086</v>
      </c>
      <c r="E108" s="22">
        <v>1004.132652993507</v>
      </c>
      <c r="F108" s="22">
        <v>1130.8210501488886</v>
      </c>
      <c r="G108" s="22">
        <v>1292.5951981737162</v>
      </c>
      <c r="H108" s="22">
        <v>1444.6528481825887</v>
      </c>
      <c r="I108" s="22">
        <v>1646.1759015421396</v>
      </c>
      <c r="J108" s="22">
        <v>1766.0936173294979</v>
      </c>
      <c r="K108" s="22">
        <v>1935.4461034581659</v>
      </c>
      <c r="L108" s="22">
        <v>2014.9821820221237</v>
      </c>
      <c r="M108" s="22">
        <v>2024.1159063244243</v>
      </c>
      <c r="N108" s="22">
        <v>2006.7493486551371</v>
      </c>
      <c r="O108" s="22">
        <v>2004.085349995313</v>
      </c>
      <c r="P108" s="22">
        <v>2035.6839659608522</v>
      </c>
      <c r="Q108" s="22">
        <v>2003.5656735232383</v>
      </c>
    </row>
    <row r="109" spans="1:17" ht="12" customHeight="1" x14ac:dyDescent="0.25">
      <c r="A109" s="23" t="s">
        <v>47</v>
      </c>
      <c r="B109" s="22">
        <v>9118.9964748214879</v>
      </c>
      <c r="C109" s="22">
        <v>9005.5671604159452</v>
      </c>
      <c r="D109" s="22">
        <v>8863.205457974811</v>
      </c>
      <c r="E109" s="22">
        <v>8907.9042431856178</v>
      </c>
      <c r="F109" s="22">
        <v>8799.3110871672179</v>
      </c>
      <c r="G109" s="22">
        <v>8766.3249623644479</v>
      </c>
      <c r="H109" s="22">
        <v>8565.7725466131942</v>
      </c>
      <c r="I109" s="22">
        <v>8281.1058591056772</v>
      </c>
      <c r="J109" s="22">
        <v>8135.179968075141</v>
      </c>
      <c r="K109" s="22">
        <v>8148.5965490961607</v>
      </c>
      <c r="L109" s="22">
        <v>8079.3051722231839</v>
      </c>
      <c r="M109" s="22">
        <v>7962.6430009739133</v>
      </c>
      <c r="N109" s="22">
        <v>7989.9130206324353</v>
      </c>
      <c r="O109" s="22">
        <v>8011.5443395135053</v>
      </c>
      <c r="P109" s="22">
        <v>7855.4974035970117</v>
      </c>
      <c r="Q109" s="22">
        <v>7925.8880405481359</v>
      </c>
    </row>
    <row r="110" spans="1:17" ht="12" customHeight="1" x14ac:dyDescent="0.25">
      <c r="A110" s="21" t="s">
        <v>46</v>
      </c>
      <c r="B110" s="20">
        <v>10259.149067036411</v>
      </c>
      <c r="C110" s="20">
        <v>10162.565633106577</v>
      </c>
      <c r="D110" s="20">
        <v>10122.035233779225</v>
      </c>
      <c r="E110" s="20">
        <v>10006.754382371792</v>
      </c>
      <c r="F110" s="20">
        <v>10022.750759554474</v>
      </c>
      <c r="G110" s="20">
        <v>9871.0774294617149</v>
      </c>
      <c r="H110" s="20">
        <v>9729.8706220324621</v>
      </c>
      <c r="I110" s="20">
        <v>9502.7808565086361</v>
      </c>
      <c r="J110" s="20">
        <v>9443.9253586636387</v>
      </c>
      <c r="K110" s="20">
        <v>9420.6733826199052</v>
      </c>
      <c r="L110" s="20">
        <v>9339.9833705999827</v>
      </c>
      <c r="M110" s="20">
        <v>9152.9174517968404</v>
      </c>
      <c r="N110" s="20">
        <v>9190.5458797004867</v>
      </c>
      <c r="O110" s="20">
        <v>9043.5490785135116</v>
      </c>
      <c r="P110" s="20">
        <v>8872.9964759165705</v>
      </c>
      <c r="Q110" s="20">
        <v>8776.3944782926174</v>
      </c>
    </row>
    <row r="111" spans="1:17" ht="12" customHeight="1" x14ac:dyDescent="0.25">
      <c r="A111" s="19" t="s">
        <v>45</v>
      </c>
      <c r="B111" s="18">
        <v>20233.09837108427</v>
      </c>
      <c r="C111" s="18">
        <v>20260.352678923526</v>
      </c>
      <c r="D111" s="18">
        <v>20278.748614090258</v>
      </c>
      <c r="E111" s="18">
        <v>20331.110589726475</v>
      </c>
      <c r="F111" s="18">
        <v>20489.076486081369</v>
      </c>
      <c r="G111" s="18">
        <v>20587.218437142794</v>
      </c>
      <c r="H111" s="18">
        <v>20660.936211435783</v>
      </c>
      <c r="I111" s="18">
        <v>20652.857013525612</v>
      </c>
      <c r="J111" s="18">
        <v>20687.370393283323</v>
      </c>
      <c r="K111" s="18">
        <v>20833.935586106927</v>
      </c>
      <c r="L111" s="18">
        <v>20846.810175709714</v>
      </c>
      <c r="M111" s="18">
        <v>20804.245101176315</v>
      </c>
      <c r="N111" s="18">
        <v>20818.535361008748</v>
      </c>
      <c r="O111" s="18">
        <v>20847.73784724369</v>
      </c>
      <c r="P111" s="18">
        <v>20853.492025483771</v>
      </c>
      <c r="Q111" s="18">
        <v>20746.100330522622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38853.042388159236</v>
      </c>
      <c r="C113" s="31">
        <f t="shared" ref="C113:Q113" si="46">SUM(C114:C117)</f>
        <v>41477.520630169922</v>
      </c>
      <c r="D113" s="31">
        <f t="shared" si="46"/>
        <v>41046.963052638901</v>
      </c>
      <c r="E113" s="31">
        <f t="shared" si="46"/>
        <v>43666.961040269845</v>
      </c>
      <c r="F113" s="31">
        <f t="shared" si="46"/>
        <v>48358.516550175933</v>
      </c>
      <c r="G113" s="31">
        <f t="shared" si="46"/>
        <v>44782.879268903802</v>
      </c>
      <c r="H113" s="31">
        <f t="shared" si="46"/>
        <v>45080.681187995884</v>
      </c>
      <c r="I113" s="31">
        <f t="shared" si="46"/>
        <v>41844.528208778604</v>
      </c>
      <c r="J113" s="31">
        <f t="shared" si="46"/>
        <v>43898.306834899704</v>
      </c>
      <c r="K113" s="31">
        <f t="shared" si="46"/>
        <v>46342.881883540147</v>
      </c>
      <c r="L113" s="31">
        <f t="shared" si="46"/>
        <v>50965.071803852756</v>
      </c>
      <c r="M113" s="31">
        <f t="shared" si="46"/>
        <v>43376.243801656405</v>
      </c>
      <c r="N113" s="31">
        <f t="shared" si="46"/>
        <v>45872.528112939981</v>
      </c>
      <c r="O113" s="31">
        <f t="shared" si="46"/>
        <v>47017.600011349794</v>
      </c>
      <c r="P113" s="31">
        <f t="shared" si="46"/>
        <v>39916.73803495113</v>
      </c>
      <c r="Q113" s="31">
        <f t="shared" si="46"/>
        <v>41636.474732703806</v>
      </c>
    </row>
    <row r="114" spans="1:17" ht="12" customHeight="1" x14ac:dyDescent="0.25">
      <c r="A114" s="23" t="s">
        <v>44</v>
      </c>
      <c r="B114" s="22">
        <v>25906.263125473462</v>
      </c>
      <c r="C114" s="22">
        <v>28414.255755852701</v>
      </c>
      <c r="D114" s="22">
        <v>27813.705852275201</v>
      </c>
      <c r="E114" s="22">
        <v>30266.226270951385</v>
      </c>
      <c r="F114" s="22">
        <v>34691.569601549818</v>
      </c>
      <c r="G114" s="22">
        <v>30803.369445022301</v>
      </c>
      <c r="H114" s="22">
        <v>30897.432126056832</v>
      </c>
      <c r="I114" s="22">
        <v>27331.220029373981</v>
      </c>
      <c r="J114" s="22">
        <v>29158.943047014494</v>
      </c>
      <c r="K114" s="22">
        <v>31159.623125177539</v>
      </c>
      <c r="L114" s="22">
        <v>35576.130194654899</v>
      </c>
      <c r="M114" s="22">
        <v>27869.005065019443</v>
      </c>
      <c r="N114" s="22">
        <v>30188.380316115366</v>
      </c>
      <c r="O114" s="22">
        <v>31220.633329393553</v>
      </c>
      <c r="P114" s="22">
        <v>23848.75750816767</v>
      </c>
      <c r="Q114" s="22">
        <v>25238.611502638443</v>
      </c>
    </row>
    <row r="115" spans="1:17" ht="12" customHeight="1" x14ac:dyDescent="0.25">
      <c r="A115" s="23" t="s">
        <v>43</v>
      </c>
      <c r="B115" s="30">
        <v>1205.831090588013</v>
      </c>
      <c r="C115" s="30">
        <v>1434.16883288127</v>
      </c>
      <c r="D115" s="30">
        <v>1685.0258700463546</v>
      </c>
      <c r="E115" s="30">
        <v>1903.8332330911201</v>
      </c>
      <c r="F115" s="30">
        <v>2187.4357838589567</v>
      </c>
      <c r="G115" s="30">
        <v>2552.2344380669492</v>
      </c>
      <c r="H115" s="30">
        <v>2905.3214492492375</v>
      </c>
      <c r="I115" s="30">
        <v>3374.5541140333785</v>
      </c>
      <c r="J115" s="30">
        <v>3673.699341399983</v>
      </c>
      <c r="K115" s="30">
        <v>4089.889837828714</v>
      </c>
      <c r="L115" s="30">
        <v>4319.5017941791975</v>
      </c>
      <c r="M115" s="30">
        <v>4467.258846467621</v>
      </c>
      <c r="N115" s="30">
        <v>4574.6524829656155</v>
      </c>
      <c r="O115" s="30">
        <v>4726.8124604139057</v>
      </c>
      <c r="P115" s="30">
        <v>5072.6162142370376</v>
      </c>
      <c r="Q115" s="30">
        <v>5448.7998772740357</v>
      </c>
    </row>
    <row r="116" spans="1:17" ht="12" customHeight="1" x14ac:dyDescent="0.25">
      <c r="A116" s="23" t="s">
        <v>47</v>
      </c>
      <c r="B116" s="22">
        <v>6205.8797604187957</v>
      </c>
      <c r="C116" s="22">
        <v>6137.5072112699809</v>
      </c>
      <c r="D116" s="22">
        <v>6059.8782571410375</v>
      </c>
      <c r="E116" s="22">
        <v>6106.4638060553143</v>
      </c>
      <c r="F116" s="22">
        <v>6043.6448228470799</v>
      </c>
      <c r="G116" s="22">
        <v>6059.7919724256726</v>
      </c>
      <c r="H116" s="22">
        <v>5948.068668477933</v>
      </c>
      <c r="I116" s="22">
        <v>5787.7995459305066</v>
      </c>
      <c r="J116" s="22">
        <v>5718.1530153233862</v>
      </c>
      <c r="K116" s="22">
        <v>5740.6539934946331</v>
      </c>
      <c r="L116" s="22">
        <v>5715.2818649841965</v>
      </c>
      <c r="M116" s="22">
        <v>5661.7128576245477</v>
      </c>
      <c r="N116" s="22">
        <v>5711.9751687155886</v>
      </c>
      <c r="O116" s="22">
        <v>5752.7477164300499</v>
      </c>
      <c r="P116" s="22">
        <v>5661.5935921113851</v>
      </c>
      <c r="Q116" s="22">
        <v>5738.03051195232</v>
      </c>
    </row>
    <row r="117" spans="1:17" ht="12" customHeight="1" x14ac:dyDescent="0.25">
      <c r="A117" s="29" t="s">
        <v>46</v>
      </c>
      <c r="B117" s="18">
        <v>5535.0684116789607</v>
      </c>
      <c r="C117" s="18">
        <v>5491.5888301659725</v>
      </c>
      <c r="D117" s="18">
        <v>5488.3530731763121</v>
      </c>
      <c r="E117" s="18">
        <v>5390.4377301720197</v>
      </c>
      <c r="F117" s="18">
        <v>5435.866341920072</v>
      </c>
      <c r="G117" s="18">
        <v>5367.4834133888817</v>
      </c>
      <c r="H117" s="18">
        <v>5329.8589442118782</v>
      </c>
      <c r="I117" s="18">
        <v>5350.9545194407374</v>
      </c>
      <c r="J117" s="18">
        <v>5347.5114311618481</v>
      </c>
      <c r="K117" s="18">
        <v>5352.714927039262</v>
      </c>
      <c r="L117" s="18">
        <v>5354.1579500344651</v>
      </c>
      <c r="M117" s="18">
        <v>5378.2670325447971</v>
      </c>
      <c r="N117" s="18">
        <v>5397.5201451434123</v>
      </c>
      <c r="O117" s="18">
        <v>5317.4065051122843</v>
      </c>
      <c r="P117" s="18">
        <v>5333.7707204350345</v>
      </c>
      <c r="Q117" s="18">
        <v>5211.0328408390051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8817.75397432303</v>
      </c>
      <c r="C119" s="26">
        <f t="shared" ref="C119:Q119" si="47">SUM(C120,C125)</f>
        <v>9299.6968400245205</v>
      </c>
      <c r="D119" s="26">
        <f t="shared" si="47"/>
        <v>8735.1839684748484</v>
      </c>
      <c r="E119" s="26">
        <f t="shared" si="47"/>
        <v>9251.911515802034</v>
      </c>
      <c r="F119" s="26">
        <f t="shared" si="47"/>
        <v>10141.939228157435</v>
      </c>
      <c r="G119" s="26">
        <f t="shared" si="47"/>
        <v>9170.648444733135</v>
      </c>
      <c r="H119" s="26">
        <f t="shared" si="47"/>
        <v>8985.7872442545122</v>
      </c>
      <c r="I119" s="26">
        <f t="shared" si="47"/>
        <v>7878.7006565050015</v>
      </c>
      <c r="J119" s="26">
        <f t="shared" si="47"/>
        <v>8361.2709452338659</v>
      </c>
      <c r="K119" s="26">
        <f t="shared" si="47"/>
        <v>8518.7411256771284</v>
      </c>
      <c r="L119" s="26">
        <f t="shared" si="47"/>
        <v>9659.0124306377893</v>
      </c>
      <c r="M119" s="26">
        <f t="shared" si="47"/>
        <v>7637.9449189877105</v>
      </c>
      <c r="N119" s="26">
        <f t="shared" si="47"/>
        <v>8480.3128513689953</v>
      </c>
      <c r="O119" s="26">
        <f t="shared" si="47"/>
        <v>8581.2578767409868</v>
      </c>
      <c r="P119" s="26">
        <f t="shared" si="47"/>
        <v>6830.880059041353</v>
      </c>
      <c r="Q119" s="26">
        <f t="shared" si="47"/>
        <v>7149.9830930275111</v>
      </c>
    </row>
    <row r="120" spans="1:17" ht="12" customHeight="1" x14ac:dyDescent="0.25">
      <c r="A120" s="25" t="s">
        <v>48</v>
      </c>
      <c r="B120" s="24">
        <f>SUM(B121:B124)</f>
        <v>8817.75397432303</v>
      </c>
      <c r="C120" s="24">
        <f t="shared" ref="C120:Q120" si="48">SUM(C121:C124)</f>
        <v>9299.6968400245205</v>
      </c>
      <c r="D120" s="24">
        <f t="shared" si="48"/>
        <v>8735.1839684748484</v>
      </c>
      <c r="E120" s="24">
        <f t="shared" si="48"/>
        <v>9251.911515802034</v>
      </c>
      <c r="F120" s="24">
        <f t="shared" si="48"/>
        <v>10141.939228157435</v>
      </c>
      <c r="G120" s="24">
        <f t="shared" si="48"/>
        <v>9170.648444733135</v>
      </c>
      <c r="H120" s="24">
        <f t="shared" si="48"/>
        <v>8985.7872442545122</v>
      </c>
      <c r="I120" s="24">
        <f t="shared" si="48"/>
        <v>7878.7006565050015</v>
      </c>
      <c r="J120" s="24">
        <f t="shared" si="48"/>
        <v>8361.2709452338659</v>
      </c>
      <c r="K120" s="24">
        <f t="shared" si="48"/>
        <v>8518.7411256771284</v>
      </c>
      <c r="L120" s="24">
        <f t="shared" si="48"/>
        <v>9659.0124306377893</v>
      </c>
      <c r="M120" s="24">
        <f t="shared" si="48"/>
        <v>7637.9449189877105</v>
      </c>
      <c r="N120" s="24">
        <f t="shared" si="48"/>
        <v>8480.3128513689953</v>
      </c>
      <c r="O120" s="24">
        <f t="shared" si="48"/>
        <v>8581.2578767409868</v>
      </c>
      <c r="P120" s="24">
        <f t="shared" si="48"/>
        <v>6830.880059041353</v>
      </c>
      <c r="Q120" s="24">
        <f t="shared" si="48"/>
        <v>7149.9830930275111</v>
      </c>
    </row>
    <row r="121" spans="1:17" ht="12" customHeight="1" x14ac:dyDescent="0.25">
      <c r="A121" s="23" t="s">
        <v>44</v>
      </c>
      <c r="B121" s="22">
        <v>6528.4751077601031</v>
      </c>
      <c r="C121" s="22">
        <v>7000.9684640855176</v>
      </c>
      <c r="D121" s="22">
        <v>6453.1742401662314</v>
      </c>
      <c r="E121" s="22">
        <v>6883.5231005803907</v>
      </c>
      <c r="F121" s="22">
        <v>7788.832204448996</v>
      </c>
      <c r="G121" s="22">
        <v>6834.2165651132318</v>
      </c>
      <c r="H121" s="22">
        <v>6692.1959898014529</v>
      </c>
      <c r="I121" s="22">
        <v>5769.881321834353</v>
      </c>
      <c r="J121" s="22">
        <v>6265.2419923959806</v>
      </c>
      <c r="K121" s="22">
        <v>6390.2040317272804</v>
      </c>
      <c r="L121" s="22">
        <v>7550.4449291660758</v>
      </c>
      <c r="M121" s="22">
        <v>5676.2455587072982</v>
      </c>
      <c r="N121" s="22">
        <v>6460.7999962234098</v>
      </c>
      <c r="O121" s="22">
        <v>6556.9142021152838</v>
      </c>
      <c r="P121" s="22">
        <v>4956.7478555534926</v>
      </c>
      <c r="Q121" s="22">
        <v>5158.2963529899544</v>
      </c>
    </row>
    <row r="122" spans="1:17" ht="12" customHeight="1" x14ac:dyDescent="0.25">
      <c r="A122" s="23" t="s">
        <v>43</v>
      </c>
      <c r="B122" s="22">
        <v>0.50136924576728226</v>
      </c>
      <c r="C122" s="22">
        <v>0.56890939845081823</v>
      </c>
      <c r="D122" s="22">
        <v>0.69048568705921509</v>
      </c>
      <c r="E122" s="22">
        <v>0.82694793651709453</v>
      </c>
      <c r="F122" s="22">
        <v>1.0239999263318362</v>
      </c>
      <c r="G122" s="22">
        <v>1.2091516808331313</v>
      </c>
      <c r="H122" s="22">
        <v>1.6440965401596197</v>
      </c>
      <c r="I122" s="22">
        <v>1.9681760769034125</v>
      </c>
      <c r="J122" s="22">
        <v>2.3763042334867044</v>
      </c>
      <c r="K122" s="22">
        <v>2.724294019608049</v>
      </c>
      <c r="L122" s="22">
        <v>3.0832240504155055</v>
      </c>
      <c r="M122" s="22">
        <v>3.3207352783064588</v>
      </c>
      <c r="N122" s="22">
        <v>3.7896025985763484</v>
      </c>
      <c r="O122" s="22">
        <v>4.6328587399722982</v>
      </c>
      <c r="P122" s="22">
        <v>6.0908777264696905</v>
      </c>
      <c r="Q122" s="22">
        <v>8.2512265236725018</v>
      </c>
    </row>
    <row r="123" spans="1:17" ht="12" customHeight="1" x14ac:dyDescent="0.25">
      <c r="A123" s="23" t="s">
        <v>47</v>
      </c>
      <c r="B123" s="22">
        <v>1073.8807308361463</v>
      </c>
      <c r="C123" s="22">
        <v>1069.0854650218732</v>
      </c>
      <c r="D123" s="22">
        <v>1046.1164255161752</v>
      </c>
      <c r="E123" s="22">
        <v>1054.3821722453733</v>
      </c>
      <c r="F123" s="22">
        <v>1048.9907228263314</v>
      </c>
      <c r="G123" s="22">
        <v>1022.0912376267229</v>
      </c>
      <c r="H123" s="22">
        <v>1000.358936720967</v>
      </c>
      <c r="I123" s="22">
        <v>956.68123343374157</v>
      </c>
      <c r="J123" s="22">
        <v>933.75803939894138</v>
      </c>
      <c r="K123" s="22">
        <v>950.71113356557828</v>
      </c>
      <c r="L123" s="22">
        <v>950.90954290847912</v>
      </c>
      <c r="M123" s="22">
        <v>934.68607801746577</v>
      </c>
      <c r="N123" s="22">
        <v>937.30418845748864</v>
      </c>
      <c r="O123" s="22">
        <v>938.38902140360506</v>
      </c>
      <c r="P123" s="22">
        <v>923.07702859611857</v>
      </c>
      <c r="Q123" s="22">
        <v>933.01755328463071</v>
      </c>
    </row>
    <row r="124" spans="1:17" ht="12" customHeight="1" x14ac:dyDescent="0.25">
      <c r="A124" s="21" t="s">
        <v>46</v>
      </c>
      <c r="B124" s="20">
        <v>1214.8967664810125</v>
      </c>
      <c r="C124" s="20">
        <v>1229.0740015186775</v>
      </c>
      <c r="D124" s="20">
        <v>1235.2028171053828</v>
      </c>
      <c r="E124" s="20">
        <v>1313.179295039753</v>
      </c>
      <c r="F124" s="20">
        <v>1303.0923009557748</v>
      </c>
      <c r="G124" s="20">
        <v>1313.1314903123475</v>
      </c>
      <c r="H124" s="20">
        <v>1291.5882211919327</v>
      </c>
      <c r="I124" s="20">
        <v>1150.169925160003</v>
      </c>
      <c r="J124" s="20">
        <v>1159.8946092054582</v>
      </c>
      <c r="K124" s="20">
        <v>1175.1016663646612</v>
      </c>
      <c r="L124" s="20">
        <v>1154.5747345128209</v>
      </c>
      <c r="M124" s="20">
        <v>1023.6925469846399</v>
      </c>
      <c r="N124" s="20">
        <v>1078.4190640895208</v>
      </c>
      <c r="O124" s="20">
        <v>1081.321794482127</v>
      </c>
      <c r="P124" s="20">
        <v>944.964297165272</v>
      </c>
      <c r="Q124" s="20">
        <v>1050.4179602292536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0.68336610155819932</v>
      </c>
      <c r="C127" s="39">
        <f t="shared" si="49"/>
        <v>0.6918816751407586</v>
      </c>
      <c r="D127" s="39">
        <f t="shared" si="49"/>
        <v>0.70067253181280054</v>
      </c>
      <c r="E127" s="39">
        <f t="shared" si="49"/>
        <v>0.70918683171932551</v>
      </c>
      <c r="F127" s="39">
        <f t="shared" si="49"/>
        <v>0.71956490227160852</v>
      </c>
      <c r="G127" s="39">
        <f t="shared" si="49"/>
        <v>0.72860022899117471</v>
      </c>
      <c r="H127" s="39">
        <f t="shared" si="49"/>
        <v>0.74015014874263896</v>
      </c>
      <c r="I127" s="39">
        <f t="shared" si="49"/>
        <v>0.75438117451612963</v>
      </c>
      <c r="J127" s="39">
        <f t="shared" si="49"/>
        <v>0.76473779681713749</v>
      </c>
      <c r="K127" s="39">
        <f t="shared" si="49"/>
        <v>0.77817616881675533</v>
      </c>
      <c r="L127" s="39">
        <f t="shared" si="49"/>
        <v>0.78805768888871375</v>
      </c>
      <c r="M127" s="39">
        <f t="shared" si="49"/>
        <v>0.80090428454932228</v>
      </c>
      <c r="N127" s="39">
        <f t="shared" si="49"/>
        <v>0.81328573133396409</v>
      </c>
      <c r="O127" s="39">
        <f t="shared" si="49"/>
        <v>0.82689351822933943</v>
      </c>
      <c r="P127" s="39">
        <f t="shared" si="49"/>
        <v>0.83885362334391345</v>
      </c>
      <c r="Q127" s="39">
        <f t="shared" si="49"/>
        <v>0.85074404419927563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0.70432744729475794</v>
      </c>
      <c r="C128" s="38">
        <f t="shared" si="50"/>
        <v>0.71062966792841564</v>
      </c>
      <c r="D128" s="38">
        <f t="shared" si="50"/>
        <v>0.71890660121940431</v>
      </c>
      <c r="E128" s="38">
        <f t="shared" si="50"/>
        <v>0.72660175362195434</v>
      </c>
      <c r="F128" s="38">
        <f t="shared" si="50"/>
        <v>0.73417682087630887</v>
      </c>
      <c r="G128" s="38">
        <f t="shared" si="50"/>
        <v>0.74163743867519394</v>
      </c>
      <c r="H128" s="38">
        <f t="shared" si="50"/>
        <v>0.7505354585563776</v>
      </c>
      <c r="I128" s="38">
        <f t="shared" si="50"/>
        <v>0.75838702401450797</v>
      </c>
      <c r="J128" s="38">
        <f t="shared" si="50"/>
        <v>0.76617353171613645</v>
      </c>
      <c r="K128" s="38">
        <f t="shared" si="50"/>
        <v>0.77804748579062166</v>
      </c>
      <c r="L128" s="38">
        <f t="shared" si="50"/>
        <v>0.78643038485529215</v>
      </c>
      <c r="M128" s="38">
        <f t="shared" si="50"/>
        <v>0.7958159652716893</v>
      </c>
      <c r="N128" s="38">
        <f t="shared" si="50"/>
        <v>0.81115053359675415</v>
      </c>
      <c r="O128" s="38">
        <f t="shared" si="50"/>
        <v>0.82591325432158025</v>
      </c>
      <c r="P128" s="38">
        <f t="shared" si="50"/>
        <v>0.82748741516086044</v>
      </c>
      <c r="Q128" s="38">
        <f t="shared" si="50"/>
        <v>0.83473716810173215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1.7333187653788371</v>
      </c>
      <c r="C129" s="37">
        <f t="shared" si="51"/>
        <v>1.8014626604398563</v>
      </c>
      <c r="D129" s="37">
        <f t="shared" si="51"/>
        <v>1.8555629473550743</v>
      </c>
      <c r="E129" s="37">
        <f t="shared" si="51"/>
        <v>1.8959977323866897</v>
      </c>
      <c r="F129" s="37">
        <f t="shared" si="51"/>
        <v>1.9343783736347584</v>
      </c>
      <c r="G129" s="37">
        <f t="shared" si="51"/>
        <v>1.9745040378247993</v>
      </c>
      <c r="H129" s="37">
        <f t="shared" si="51"/>
        <v>2.0110862294039764</v>
      </c>
      <c r="I129" s="37">
        <f t="shared" si="51"/>
        <v>2.0499353142468504</v>
      </c>
      <c r="J129" s="37">
        <f t="shared" si="51"/>
        <v>2.0801271831529333</v>
      </c>
      <c r="K129" s="37">
        <f t="shared" si="51"/>
        <v>2.1131509839106797</v>
      </c>
      <c r="L129" s="37">
        <f t="shared" si="51"/>
        <v>2.1436923029484989</v>
      </c>
      <c r="M129" s="37">
        <f t="shared" si="51"/>
        <v>2.2070173118592207</v>
      </c>
      <c r="N129" s="37">
        <f t="shared" si="51"/>
        <v>2.2796332217730182</v>
      </c>
      <c r="O129" s="37">
        <f t="shared" si="51"/>
        <v>2.3585884006511799</v>
      </c>
      <c r="P129" s="37">
        <f t="shared" si="51"/>
        <v>2.4918485870387741</v>
      </c>
      <c r="Q129" s="37">
        <f t="shared" si="51"/>
        <v>2.7195514223860742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0.68054415609808439</v>
      </c>
      <c r="C130" s="37">
        <f t="shared" si="52"/>
        <v>0.68152367329483154</v>
      </c>
      <c r="D130" s="37">
        <f t="shared" si="52"/>
        <v>0.68371181124866798</v>
      </c>
      <c r="E130" s="37">
        <f t="shared" si="52"/>
        <v>0.68551071490543314</v>
      </c>
      <c r="F130" s="37">
        <f t="shared" si="52"/>
        <v>0.68683158976627612</v>
      </c>
      <c r="G130" s="37">
        <f t="shared" si="52"/>
        <v>0.69125796710041532</v>
      </c>
      <c r="H130" s="37">
        <f t="shared" si="52"/>
        <v>0.69439955778766616</v>
      </c>
      <c r="I130" s="37">
        <f t="shared" si="52"/>
        <v>0.6989162612341685</v>
      </c>
      <c r="J130" s="37">
        <f t="shared" si="52"/>
        <v>0.70289201194848971</v>
      </c>
      <c r="K130" s="37">
        <f t="shared" si="52"/>
        <v>0.70449603915307157</v>
      </c>
      <c r="L130" s="37">
        <f t="shared" si="52"/>
        <v>0.7073976961080084</v>
      </c>
      <c r="M130" s="37">
        <f t="shared" si="52"/>
        <v>0.7110343709911473</v>
      </c>
      <c r="N130" s="37">
        <f t="shared" si="52"/>
        <v>0.71489829162914487</v>
      </c>
      <c r="O130" s="37">
        <f t="shared" si="52"/>
        <v>0.71805727742865877</v>
      </c>
      <c r="P130" s="37">
        <f t="shared" si="52"/>
        <v>0.72071739079424257</v>
      </c>
      <c r="Q130" s="37">
        <f t="shared" si="52"/>
        <v>0.72396058114839223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0.53952509857407616</v>
      </c>
      <c r="C131" s="36">
        <f t="shared" si="53"/>
        <v>0.54037425473307954</v>
      </c>
      <c r="D131" s="36">
        <f t="shared" si="53"/>
        <v>0.54221833321233637</v>
      </c>
      <c r="E131" s="36">
        <f t="shared" si="53"/>
        <v>0.53867992799623243</v>
      </c>
      <c r="F131" s="36">
        <f t="shared" si="53"/>
        <v>0.54235274051269577</v>
      </c>
      <c r="G131" s="36">
        <f t="shared" si="53"/>
        <v>0.54375861720715712</v>
      </c>
      <c r="H131" s="36">
        <f t="shared" si="53"/>
        <v>0.54778312592799205</v>
      </c>
      <c r="I131" s="36">
        <f t="shared" si="53"/>
        <v>0.56309354074768192</v>
      </c>
      <c r="J131" s="36">
        <f t="shared" si="53"/>
        <v>0.56623821430949417</v>
      </c>
      <c r="K131" s="36">
        <f t="shared" si="53"/>
        <v>0.56818814426943465</v>
      </c>
      <c r="L131" s="36">
        <f t="shared" si="53"/>
        <v>0.57325133649467341</v>
      </c>
      <c r="M131" s="36">
        <f t="shared" si="53"/>
        <v>0.58760139167309666</v>
      </c>
      <c r="N131" s="36">
        <f t="shared" si="53"/>
        <v>0.5872904847866679</v>
      </c>
      <c r="O131" s="36">
        <f t="shared" si="53"/>
        <v>0.58797784574928258</v>
      </c>
      <c r="P131" s="36">
        <f t="shared" si="53"/>
        <v>0.60112395343694325</v>
      </c>
      <c r="Q131" s="36">
        <f t="shared" si="53"/>
        <v>0.59375553978662698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171.30773948524461</v>
      </c>
      <c r="C135" s="26">
        <f t="shared" si="54"/>
        <v>178.24270431891711</v>
      </c>
      <c r="D135" s="26">
        <f t="shared" si="54"/>
        <v>175.24663068466396</v>
      </c>
      <c r="E135" s="26">
        <f t="shared" si="54"/>
        <v>182.00976212561298</v>
      </c>
      <c r="F135" s="26">
        <f t="shared" si="54"/>
        <v>194.87621129043544</v>
      </c>
      <c r="G135" s="26">
        <f t="shared" si="54"/>
        <v>182.33663509144256</v>
      </c>
      <c r="H135" s="26">
        <f t="shared" si="54"/>
        <v>181.26314955782422</v>
      </c>
      <c r="I135" s="26">
        <f t="shared" si="54"/>
        <v>169.1589718526246</v>
      </c>
      <c r="J135" s="26">
        <f t="shared" si="54"/>
        <v>173.53433974349102</v>
      </c>
      <c r="K135" s="26">
        <f t="shared" si="54"/>
        <v>178.63808155543305</v>
      </c>
      <c r="L135" s="26">
        <f t="shared" si="54"/>
        <v>190.04125036880902</v>
      </c>
      <c r="M135" s="26">
        <f t="shared" si="54"/>
        <v>166.58517960603902</v>
      </c>
      <c r="N135" s="26">
        <f t="shared" si="54"/>
        <v>171.60552408208216</v>
      </c>
      <c r="O135" s="26">
        <f t="shared" si="54"/>
        <v>172.68502974730725</v>
      </c>
      <c r="P135" s="26">
        <f t="shared" si="54"/>
        <v>152.08524210841631</v>
      </c>
      <c r="Q135" s="26">
        <f t="shared" si="54"/>
        <v>154.86077271221492</v>
      </c>
    </row>
    <row r="136" spans="1:17" ht="12" customHeight="1" x14ac:dyDescent="0.25">
      <c r="A136" s="25" t="s">
        <v>48</v>
      </c>
      <c r="B136" s="24">
        <f t="shared" ref="B136:Q136" si="55">IF(B106=0,0,B106/B$26)</f>
        <v>126.3452986606129</v>
      </c>
      <c r="C136" s="24">
        <f t="shared" si="55"/>
        <v>133.21969836575371</v>
      </c>
      <c r="D136" s="24">
        <f t="shared" si="55"/>
        <v>130.18274487557449</v>
      </c>
      <c r="E136" s="24">
        <f t="shared" si="55"/>
        <v>136.82951637066526</v>
      </c>
      <c r="F136" s="24">
        <f t="shared" si="55"/>
        <v>149.34493021025463</v>
      </c>
      <c r="G136" s="24">
        <f t="shared" si="55"/>
        <v>136.58726078668079</v>
      </c>
      <c r="H136" s="24">
        <f t="shared" si="55"/>
        <v>135.34995797685579</v>
      </c>
      <c r="I136" s="24">
        <f t="shared" si="55"/>
        <v>123.26373404478993</v>
      </c>
      <c r="J136" s="24">
        <f t="shared" si="55"/>
        <v>127.56240553619475</v>
      </c>
      <c r="K136" s="24">
        <f t="shared" si="55"/>
        <v>132.3404469196399</v>
      </c>
      <c r="L136" s="24">
        <f t="shared" si="55"/>
        <v>143.71500553389853</v>
      </c>
      <c r="M136" s="24">
        <f t="shared" si="55"/>
        <v>120.3535238256472</v>
      </c>
      <c r="N136" s="24">
        <f t="shared" si="55"/>
        <v>125.3421121687294</v>
      </c>
      <c r="O136" s="24">
        <f t="shared" si="55"/>
        <v>126.35672342009909</v>
      </c>
      <c r="P136" s="24">
        <f t="shared" si="55"/>
        <v>105.74414871845238</v>
      </c>
      <c r="Q136" s="24">
        <f t="shared" si="55"/>
        <v>108.75832753327575</v>
      </c>
    </row>
    <row r="137" spans="1:17" ht="12" customHeight="1" x14ac:dyDescent="0.25">
      <c r="A137" s="23" t="s">
        <v>44</v>
      </c>
      <c r="B137" s="22">
        <f t="shared" ref="B137:Q137" si="56">IF(B107=0,0,B107/B$26)</f>
        <v>81.736802723337121</v>
      </c>
      <c r="C137" s="22">
        <f t="shared" si="56"/>
        <v>88.85470649238664</v>
      </c>
      <c r="D137" s="22">
        <f t="shared" si="56"/>
        <v>85.975334101035571</v>
      </c>
      <c r="E137" s="22">
        <f t="shared" si="56"/>
        <v>92.565535751663205</v>
      </c>
      <c r="F137" s="22">
        <f t="shared" si="56"/>
        <v>105.0051904394311</v>
      </c>
      <c r="G137" s="22">
        <f t="shared" si="56"/>
        <v>92.298377253347695</v>
      </c>
      <c r="H137" s="22">
        <f t="shared" si="56"/>
        <v>91.48263349501525</v>
      </c>
      <c r="I137" s="22">
        <f t="shared" si="56"/>
        <v>80.085817117775576</v>
      </c>
      <c r="J137" s="22">
        <f t="shared" si="56"/>
        <v>84.573074549376344</v>
      </c>
      <c r="K137" s="22">
        <f t="shared" si="56"/>
        <v>88.996633508141599</v>
      </c>
      <c r="L137" s="22">
        <f t="shared" si="56"/>
        <v>100.52773725646456</v>
      </c>
      <c r="M137" s="22">
        <f t="shared" si="56"/>
        <v>77.82090969432457</v>
      </c>
      <c r="N137" s="22">
        <f t="shared" si="56"/>
        <v>82.703871615422585</v>
      </c>
      <c r="O137" s="22">
        <f t="shared" si="56"/>
        <v>84.002992824493901</v>
      </c>
      <c r="P137" s="22">
        <f t="shared" si="56"/>
        <v>64.045975728509191</v>
      </c>
      <c r="Q137" s="22">
        <f t="shared" si="56"/>
        <v>67.189775994689114</v>
      </c>
    </row>
    <row r="138" spans="1:17" ht="12" customHeight="1" x14ac:dyDescent="0.25">
      <c r="A138" s="23" t="s">
        <v>43</v>
      </c>
      <c r="B138" s="22">
        <f t="shared" ref="B138:Q138" si="57">IF(B108=0,0,B108/B$26)</f>
        <v>1.5459502887026535</v>
      </c>
      <c r="C138" s="22">
        <f t="shared" si="57"/>
        <v>1.7691412210948068</v>
      </c>
      <c r="D138" s="22">
        <f t="shared" si="57"/>
        <v>2.017987015085513</v>
      </c>
      <c r="E138" s="22">
        <f t="shared" si="57"/>
        <v>2.2314058955411271</v>
      </c>
      <c r="F138" s="22">
        <f t="shared" si="57"/>
        <v>2.5129356669975298</v>
      </c>
      <c r="G138" s="22">
        <f t="shared" si="57"/>
        <v>2.8724337737193695</v>
      </c>
      <c r="H138" s="22">
        <f t="shared" si="57"/>
        <v>3.2103396626279754</v>
      </c>
      <c r="I138" s="22">
        <f t="shared" si="57"/>
        <v>3.6581686700936435</v>
      </c>
      <c r="J138" s="22">
        <f t="shared" si="57"/>
        <v>3.9246524829544396</v>
      </c>
      <c r="K138" s="22">
        <f t="shared" si="57"/>
        <v>4.300991341018146</v>
      </c>
      <c r="L138" s="22">
        <f t="shared" si="57"/>
        <v>4.477738182271386</v>
      </c>
      <c r="M138" s="22">
        <f t="shared" si="57"/>
        <v>4.4980353473876091</v>
      </c>
      <c r="N138" s="22">
        <f t="shared" si="57"/>
        <v>4.4594429970114158</v>
      </c>
      <c r="O138" s="22">
        <f t="shared" si="57"/>
        <v>4.453522999989584</v>
      </c>
      <c r="P138" s="22">
        <f t="shared" si="57"/>
        <v>4.5237421465796723</v>
      </c>
      <c r="Q138" s="22">
        <f t="shared" si="57"/>
        <v>4.452368163384973</v>
      </c>
    </row>
    <row r="139" spans="1:17" ht="12" customHeight="1" x14ac:dyDescent="0.25">
      <c r="A139" s="23" t="s">
        <v>47</v>
      </c>
      <c r="B139" s="22">
        <f t="shared" ref="B139:Q139" si="58">IF(B109=0,0,B109/B$26)</f>
        <v>20.264436610714419</v>
      </c>
      <c r="C139" s="22">
        <f t="shared" si="58"/>
        <v>20.012371467590988</v>
      </c>
      <c r="D139" s="22">
        <f t="shared" si="58"/>
        <v>19.696012128832912</v>
      </c>
      <c r="E139" s="22">
        <f t="shared" si="58"/>
        <v>19.795342762634707</v>
      </c>
      <c r="F139" s="22">
        <f t="shared" si="58"/>
        <v>19.554024638149372</v>
      </c>
      <c r="G139" s="22">
        <f t="shared" si="58"/>
        <v>19.480722138587666</v>
      </c>
      <c r="H139" s="22">
        <f t="shared" si="58"/>
        <v>19.035050103584879</v>
      </c>
      <c r="I139" s="22">
        <f t="shared" si="58"/>
        <v>18.402457464679284</v>
      </c>
      <c r="J139" s="22">
        <f t="shared" si="58"/>
        <v>18.078177706833646</v>
      </c>
      <c r="K139" s="22">
        <f t="shared" si="58"/>
        <v>18.107992331324798</v>
      </c>
      <c r="L139" s="22">
        <f t="shared" si="58"/>
        <v>17.954011493829299</v>
      </c>
      <c r="M139" s="22">
        <f t="shared" si="58"/>
        <v>17.694762224386473</v>
      </c>
      <c r="N139" s="22">
        <f t="shared" si="58"/>
        <v>17.75536226807208</v>
      </c>
      <c r="O139" s="22">
        <f t="shared" si="58"/>
        <v>17.803431865585566</v>
      </c>
      <c r="P139" s="22">
        <f t="shared" si="58"/>
        <v>17.456660896882251</v>
      </c>
      <c r="Q139" s="22">
        <f t="shared" si="58"/>
        <v>17.613084534551412</v>
      </c>
    </row>
    <row r="140" spans="1:17" ht="12" customHeight="1" x14ac:dyDescent="0.25">
      <c r="A140" s="21" t="s">
        <v>46</v>
      </c>
      <c r="B140" s="20">
        <f t="shared" ref="B140:Q140" si="59">IF(B110=0,0,B110/B$26)</f>
        <v>22.798109037858691</v>
      </c>
      <c r="C140" s="20">
        <f t="shared" si="59"/>
        <v>22.583479184681281</v>
      </c>
      <c r="D140" s="20">
        <f t="shared" si="59"/>
        <v>22.4934116306205</v>
      </c>
      <c r="E140" s="20">
        <f t="shared" si="59"/>
        <v>22.237231960826207</v>
      </c>
      <c r="F140" s="20">
        <f t="shared" si="59"/>
        <v>22.272779465676606</v>
      </c>
      <c r="G140" s="20">
        <f t="shared" si="59"/>
        <v>21.935727621026036</v>
      </c>
      <c r="H140" s="20">
        <f t="shared" si="59"/>
        <v>21.621934715627695</v>
      </c>
      <c r="I140" s="20">
        <f t="shared" si="59"/>
        <v>21.117290792241413</v>
      </c>
      <c r="J140" s="20">
        <f t="shared" si="59"/>
        <v>20.98650079703031</v>
      </c>
      <c r="K140" s="20">
        <f t="shared" si="59"/>
        <v>20.934829739155344</v>
      </c>
      <c r="L140" s="20">
        <f t="shared" si="59"/>
        <v>20.755518601333296</v>
      </c>
      <c r="M140" s="20">
        <f t="shared" si="59"/>
        <v>20.339816559548535</v>
      </c>
      <c r="N140" s="20">
        <f t="shared" si="59"/>
        <v>20.423435288223303</v>
      </c>
      <c r="O140" s="20">
        <f t="shared" si="59"/>
        <v>20.096775730030025</v>
      </c>
      <c r="P140" s="20">
        <f t="shared" si="59"/>
        <v>19.717769946481269</v>
      </c>
      <c r="Q140" s="20">
        <f t="shared" si="59"/>
        <v>19.503098840650257</v>
      </c>
    </row>
    <row r="141" spans="1:17" ht="12" customHeight="1" x14ac:dyDescent="0.25">
      <c r="A141" s="19" t="s">
        <v>45</v>
      </c>
      <c r="B141" s="18">
        <f t="shared" ref="B141:Q141" si="60">IF(B111=0,0,B111/B$26)</f>
        <v>44.962440824631713</v>
      </c>
      <c r="C141" s="18">
        <f t="shared" si="60"/>
        <v>45.023005953163391</v>
      </c>
      <c r="D141" s="18">
        <f t="shared" si="60"/>
        <v>45.063885809089463</v>
      </c>
      <c r="E141" s="18">
        <f t="shared" si="60"/>
        <v>45.180245754947727</v>
      </c>
      <c r="F141" s="18">
        <f t="shared" si="60"/>
        <v>45.531281080180811</v>
      </c>
      <c r="G141" s="18">
        <f t="shared" si="60"/>
        <v>45.749374304761773</v>
      </c>
      <c r="H141" s="18">
        <f t="shared" si="60"/>
        <v>45.913191580968409</v>
      </c>
      <c r="I141" s="18">
        <f t="shared" si="60"/>
        <v>45.895237807834697</v>
      </c>
      <c r="J141" s="18">
        <f t="shared" si="60"/>
        <v>45.971934207296272</v>
      </c>
      <c r="K141" s="18">
        <f t="shared" si="60"/>
        <v>46.297634635793166</v>
      </c>
      <c r="L141" s="18">
        <f t="shared" si="60"/>
        <v>46.326244834910476</v>
      </c>
      <c r="M141" s="18">
        <f t="shared" si="60"/>
        <v>46.231655780391812</v>
      </c>
      <c r="N141" s="18">
        <f t="shared" si="60"/>
        <v>46.263411913352776</v>
      </c>
      <c r="O141" s="18">
        <f t="shared" si="60"/>
        <v>46.328306327208196</v>
      </c>
      <c r="P141" s="18">
        <f t="shared" si="60"/>
        <v>46.341093389963937</v>
      </c>
      <c r="Q141" s="18">
        <f t="shared" si="60"/>
        <v>46.102445178939156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86.340094195909415</v>
      </c>
      <c r="C143" s="31">
        <f t="shared" si="61"/>
        <v>92.172268067044271</v>
      </c>
      <c r="D143" s="31">
        <f t="shared" si="61"/>
        <v>91.215473450308664</v>
      </c>
      <c r="E143" s="31">
        <f t="shared" si="61"/>
        <v>97.037691200599667</v>
      </c>
      <c r="F143" s="31">
        <f t="shared" si="61"/>
        <v>107.46337011150206</v>
      </c>
      <c r="G143" s="31">
        <f t="shared" si="61"/>
        <v>99.517509486452909</v>
      </c>
      <c r="H143" s="31">
        <f t="shared" si="61"/>
        <v>100.17929152887976</v>
      </c>
      <c r="I143" s="31">
        <f t="shared" si="61"/>
        <v>92.987840463952452</v>
      </c>
      <c r="J143" s="31">
        <f t="shared" si="61"/>
        <v>97.551792966443784</v>
      </c>
      <c r="K143" s="31">
        <f t="shared" si="61"/>
        <v>102.98418196342254</v>
      </c>
      <c r="L143" s="31">
        <f t="shared" si="61"/>
        <v>113.25571511967279</v>
      </c>
      <c r="M143" s="31">
        <f t="shared" si="61"/>
        <v>96.391652892569795</v>
      </c>
      <c r="N143" s="31">
        <f t="shared" si="61"/>
        <v>101.93895136208884</v>
      </c>
      <c r="O143" s="31">
        <f t="shared" si="61"/>
        <v>104.48355558077731</v>
      </c>
      <c r="P143" s="31">
        <f t="shared" si="61"/>
        <v>88.703862299891412</v>
      </c>
      <c r="Q143" s="31">
        <f t="shared" si="61"/>
        <v>92.52549940600845</v>
      </c>
    </row>
    <row r="144" spans="1:17" ht="12" customHeight="1" x14ac:dyDescent="0.25">
      <c r="A144" s="23" t="s">
        <v>44</v>
      </c>
      <c r="B144" s="22">
        <f t="shared" ref="B144:Q144" si="62">IF(B114=0,0,B114/B$26)</f>
        <v>57.56947361216325</v>
      </c>
      <c r="C144" s="22">
        <f t="shared" si="62"/>
        <v>63.142790568561558</v>
      </c>
      <c r="D144" s="22">
        <f t="shared" si="62"/>
        <v>61.808235227278224</v>
      </c>
      <c r="E144" s="22">
        <f t="shared" si="62"/>
        <v>67.258280602114198</v>
      </c>
      <c r="F144" s="22">
        <f t="shared" si="62"/>
        <v>77.092376892332922</v>
      </c>
      <c r="G144" s="22">
        <f t="shared" si="62"/>
        <v>68.451932100049561</v>
      </c>
      <c r="H144" s="22">
        <f t="shared" si="62"/>
        <v>68.660960280126304</v>
      </c>
      <c r="I144" s="22">
        <f t="shared" si="62"/>
        <v>60.73604450971996</v>
      </c>
      <c r="J144" s="22">
        <f t="shared" si="62"/>
        <v>64.797651215587763</v>
      </c>
      <c r="K144" s="22">
        <f t="shared" si="62"/>
        <v>69.243606944838973</v>
      </c>
      <c r="L144" s="22">
        <f t="shared" si="62"/>
        <v>79.058067099233114</v>
      </c>
      <c r="M144" s="22">
        <f t="shared" si="62"/>
        <v>61.931122366709872</v>
      </c>
      <c r="N144" s="22">
        <f t="shared" si="62"/>
        <v>67.085289591367484</v>
      </c>
      <c r="O144" s="22">
        <f t="shared" si="62"/>
        <v>69.379185176430113</v>
      </c>
      <c r="P144" s="22">
        <f t="shared" si="62"/>
        <v>52.997238907039275</v>
      </c>
      <c r="Q144" s="22">
        <f t="shared" si="62"/>
        <v>56.085803339196531</v>
      </c>
    </row>
    <row r="145" spans="1:17" ht="12" customHeight="1" x14ac:dyDescent="0.25">
      <c r="A145" s="23" t="s">
        <v>43</v>
      </c>
      <c r="B145" s="30">
        <f t="shared" ref="B145:Q145" si="63">IF(B115=0,0,B115/B$26)</f>
        <v>2.6796246457511401</v>
      </c>
      <c r="C145" s="30">
        <f t="shared" si="63"/>
        <v>3.1870418508472667</v>
      </c>
      <c r="D145" s="30">
        <f t="shared" si="63"/>
        <v>3.7445019334363434</v>
      </c>
      <c r="E145" s="30">
        <f t="shared" si="63"/>
        <v>4.2307405179802675</v>
      </c>
      <c r="F145" s="30">
        <f t="shared" si="63"/>
        <v>4.8609684085754585</v>
      </c>
      <c r="G145" s="30">
        <f t="shared" si="63"/>
        <v>5.6716320845932211</v>
      </c>
      <c r="H145" s="30">
        <f t="shared" si="63"/>
        <v>6.4562698872205289</v>
      </c>
      <c r="I145" s="30">
        <f t="shared" si="63"/>
        <v>7.4990091422963969</v>
      </c>
      <c r="J145" s="30">
        <f t="shared" si="63"/>
        <v>8.1637763142221846</v>
      </c>
      <c r="K145" s="30">
        <f t="shared" si="63"/>
        <v>9.088644084063807</v>
      </c>
      <c r="L145" s="30">
        <f t="shared" si="63"/>
        <v>9.5988928759537728</v>
      </c>
      <c r="M145" s="30">
        <f t="shared" si="63"/>
        <v>9.9272418810391585</v>
      </c>
      <c r="N145" s="30">
        <f t="shared" si="63"/>
        <v>10.165894406590256</v>
      </c>
      <c r="O145" s="30">
        <f t="shared" si="63"/>
        <v>10.504027689808678</v>
      </c>
      <c r="P145" s="30">
        <f t="shared" si="63"/>
        <v>11.272480476082308</v>
      </c>
      <c r="Q145" s="30">
        <f t="shared" si="63"/>
        <v>12.108444171720079</v>
      </c>
    </row>
    <row r="146" spans="1:17" ht="12" customHeight="1" x14ac:dyDescent="0.25">
      <c r="A146" s="23" t="s">
        <v>47</v>
      </c>
      <c r="B146" s="22">
        <f t="shared" ref="B146:Q146" si="64">IF(B116=0,0,B116/B$26)</f>
        <v>13.790843912041769</v>
      </c>
      <c r="C146" s="22">
        <f t="shared" si="64"/>
        <v>13.63890491393329</v>
      </c>
      <c r="D146" s="22">
        <f t="shared" si="64"/>
        <v>13.466396126980083</v>
      </c>
      <c r="E146" s="22">
        <f t="shared" si="64"/>
        <v>13.569919569011811</v>
      </c>
      <c r="F146" s="22">
        <f t="shared" si="64"/>
        <v>13.430321828549065</v>
      </c>
      <c r="G146" s="22">
        <f t="shared" si="64"/>
        <v>13.466204383168163</v>
      </c>
      <c r="H146" s="22">
        <f t="shared" si="64"/>
        <v>13.217930374395408</v>
      </c>
      <c r="I146" s="22">
        <f t="shared" si="64"/>
        <v>12.86177676873446</v>
      </c>
      <c r="J146" s="22">
        <f t="shared" si="64"/>
        <v>12.707006700718637</v>
      </c>
      <c r="K146" s="22">
        <f t="shared" si="64"/>
        <v>12.757008874432517</v>
      </c>
      <c r="L146" s="22">
        <f t="shared" si="64"/>
        <v>12.700626366631548</v>
      </c>
      <c r="M146" s="22">
        <f t="shared" si="64"/>
        <v>12.581584128054551</v>
      </c>
      <c r="N146" s="22">
        <f t="shared" si="64"/>
        <v>12.693278152701309</v>
      </c>
      <c r="O146" s="22">
        <f t="shared" si="64"/>
        <v>12.783883814288998</v>
      </c>
      <c r="P146" s="22">
        <f t="shared" si="64"/>
        <v>12.581319093580857</v>
      </c>
      <c r="Q146" s="22">
        <f t="shared" si="64"/>
        <v>12.751178915449598</v>
      </c>
    </row>
    <row r="147" spans="1:17" ht="12" customHeight="1" x14ac:dyDescent="0.25">
      <c r="A147" s="29" t="s">
        <v>46</v>
      </c>
      <c r="B147" s="18">
        <f t="shared" ref="B147:Q147" si="65">IF(B117=0,0,B117/B$26)</f>
        <v>12.300152025953246</v>
      </c>
      <c r="C147" s="18">
        <f t="shared" si="65"/>
        <v>12.203530733702161</v>
      </c>
      <c r="D147" s="18">
        <f t="shared" si="65"/>
        <v>12.196340162614026</v>
      </c>
      <c r="E147" s="18">
        <f t="shared" si="65"/>
        <v>11.978750511493379</v>
      </c>
      <c r="F147" s="18">
        <f t="shared" si="65"/>
        <v>12.079702982044603</v>
      </c>
      <c r="G147" s="18">
        <f t="shared" si="65"/>
        <v>11.927740918641961</v>
      </c>
      <c r="H147" s="18">
        <f t="shared" si="65"/>
        <v>11.844130987137509</v>
      </c>
      <c r="I147" s="18">
        <f t="shared" si="65"/>
        <v>11.891010043201639</v>
      </c>
      <c r="J147" s="18">
        <f t="shared" si="65"/>
        <v>11.883358735915218</v>
      </c>
      <c r="K147" s="18">
        <f t="shared" si="65"/>
        <v>11.894922060087247</v>
      </c>
      <c r="L147" s="18">
        <f t="shared" si="65"/>
        <v>11.898128777854367</v>
      </c>
      <c r="M147" s="18">
        <f t="shared" si="65"/>
        <v>11.951704516766215</v>
      </c>
      <c r="N147" s="18">
        <f t="shared" si="65"/>
        <v>11.994489211429805</v>
      </c>
      <c r="O147" s="18">
        <f t="shared" si="65"/>
        <v>11.816458900249518</v>
      </c>
      <c r="P147" s="18">
        <f t="shared" si="65"/>
        <v>11.852823823188967</v>
      </c>
      <c r="Q147" s="18">
        <f t="shared" si="65"/>
        <v>11.580072979642232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19.595008831828956</v>
      </c>
      <c r="C149" s="26">
        <f t="shared" si="66"/>
        <v>20.665992977832268</v>
      </c>
      <c r="D149" s="26">
        <f t="shared" si="66"/>
        <v>19.411519929944106</v>
      </c>
      <c r="E149" s="26">
        <f t="shared" si="66"/>
        <v>20.559803368448968</v>
      </c>
      <c r="F149" s="26">
        <f t="shared" si="66"/>
        <v>22.53764272923874</v>
      </c>
      <c r="G149" s="26">
        <f t="shared" si="66"/>
        <v>20.379218766073635</v>
      </c>
      <c r="H149" s="26">
        <f t="shared" si="66"/>
        <v>19.968416098343361</v>
      </c>
      <c r="I149" s="26">
        <f t="shared" si="66"/>
        <v>17.508223681122224</v>
      </c>
      <c r="J149" s="26">
        <f t="shared" si="66"/>
        <v>18.580602100519702</v>
      </c>
      <c r="K149" s="26">
        <f t="shared" si="66"/>
        <v>18.930535834838061</v>
      </c>
      <c r="L149" s="26">
        <f t="shared" si="66"/>
        <v>21.464472068083975</v>
      </c>
      <c r="M149" s="26">
        <f t="shared" si="66"/>
        <v>16.973210931083802</v>
      </c>
      <c r="N149" s="26">
        <f t="shared" si="66"/>
        <v>18.845139669708878</v>
      </c>
      <c r="O149" s="26">
        <f t="shared" si="66"/>
        <v>19.0694619483133</v>
      </c>
      <c r="P149" s="26">
        <f t="shared" si="66"/>
        <v>15.179733464536342</v>
      </c>
      <c r="Q149" s="26">
        <f t="shared" si="66"/>
        <v>15.888851317838911</v>
      </c>
    </row>
    <row r="150" spans="1:17" ht="12" customHeight="1" x14ac:dyDescent="0.25">
      <c r="A150" s="25" t="s">
        <v>48</v>
      </c>
      <c r="B150" s="24">
        <f t="shared" ref="B150:Q150" si="67">IF(B120=0,0,B120/B$26)</f>
        <v>19.595008831828956</v>
      </c>
      <c r="C150" s="24">
        <f t="shared" si="67"/>
        <v>20.665992977832268</v>
      </c>
      <c r="D150" s="24">
        <f t="shared" si="67"/>
        <v>19.411519929944106</v>
      </c>
      <c r="E150" s="24">
        <f t="shared" si="67"/>
        <v>20.559803368448968</v>
      </c>
      <c r="F150" s="24">
        <f t="shared" si="67"/>
        <v>22.53764272923874</v>
      </c>
      <c r="G150" s="24">
        <f t="shared" si="67"/>
        <v>20.379218766073635</v>
      </c>
      <c r="H150" s="24">
        <f t="shared" si="67"/>
        <v>19.968416098343361</v>
      </c>
      <c r="I150" s="24">
        <f t="shared" si="67"/>
        <v>17.508223681122224</v>
      </c>
      <c r="J150" s="24">
        <f t="shared" si="67"/>
        <v>18.580602100519702</v>
      </c>
      <c r="K150" s="24">
        <f t="shared" si="67"/>
        <v>18.930535834838061</v>
      </c>
      <c r="L150" s="24">
        <f t="shared" si="67"/>
        <v>21.464472068083975</v>
      </c>
      <c r="M150" s="24">
        <f t="shared" si="67"/>
        <v>16.973210931083802</v>
      </c>
      <c r="N150" s="24">
        <f t="shared" si="67"/>
        <v>18.845139669708878</v>
      </c>
      <c r="O150" s="24">
        <f t="shared" si="67"/>
        <v>19.0694619483133</v>
      </c>
      <c r="P150" s="24">
        <f t="shared" si="67"/>
        <v>15.179733464536342</v>
      </c>
      <c r="Q150" s="24">
        <f t="shared" si="67"/>
        <v>15.888851317838911</v>
      </c>
    </row>
    <row r="151" spans="1:17" ht="12" customHeight="1" x14ac:dyDescent="0.25">
      <c r="A151" s="23" t="s">
        <v>44</v>
      </c>
      <c r="B151" s="22">
        <f t="shared" ref="B151:Q151" si="68">IF(B121=0,0,B121/B$26)</f>
        <v>14.507722461689118</v>
      </c>
      <c r="C151" s="22">
        <f t="shared" si="68"/>
        <v>15.557707697967817</v>
      </c>
      <c r="D151" s="22">
        <f t="shared" si="68"/>
        <v>14.340387200369403</v>
      </c>
      <c r="E151" s="22">
        <f t="shared" si="68"/>
        <v>15.29671800128976</v>
      </c>
      <c r="F151" s="22">
        <f t="shared" si="68"/>
        <v>17.308516009886656</v>
      </c>
      <c r="G151" s="22">
        <f t="shared" si="68"/>
        <v>15.18714792247385</v>
      </c>
      <c r="H151" s="22">
        <f t="shared" si="68"/>
        <v>14.87154664400323</v>
      </c>
      <c r="I151" s="22">
        <f t="shared" si="68"/>
        <v>12.821958492965228</v>
      </c>
      <c r="J151" s="22">
        <f t="shared" si="68"/>
        <v>13.922759983102178</v>
      </c>
      <c r="K151" s="22">
        <f t="shared" si="68"/>
        <v>14.200453403838399</v>
      </c>
      <c r="L151" s="22">
        <f t="shared" si="68"/>
        <v>16.778766509257945</v>
      </c>
      <c r="M151" s="22">
        <f t="shared" si="68"/>
        <v>12.613879019349552</v>
      </c>
      <c r="N151" s="22">
        <f t="shared" si="68"/>
        <v>14.35733332494091</v>
      </c>
      <c r="O151" s="22">
        <f t="shared" si="68"/>
        <v>14.570920449145074</v>
      </c>
      <c r="P151" s="22">
        <f t="shared" si="68"/>
        <v>11.014995234563319</v>
      </c>
      <c r="Q151" s="22">
        <f t="shared" si="68"/>
        <v>11.462880784422119</v>
      </c>
    </row>
    <row r="152" spans="1:17" ht="12" customHeight="1" x14ac:dyDescent="0.25">
      <c r="A152" s="23" t="s">
        <v>43</v>
      </c>
      <c r="B152" s="22">
        <f t="shared" ref="B152:Q152" si="69">IF(B122=0,0,B122/B$26)</f>
        <v>1.1141538794828495E-3</v>
      </c>
      <c r="C152" s="22">
        <f t="shared" si="69"/>
        <v>1.264243107668485E-3</v>
      </c>
      <c r="D152" s="22">
        <f t="shared" si="69"/>
        <v>1.5344126379093668E-3</v>
      </c>
      <c r="E152" s="22">
        <f t="shared" si="69"/>
        <v>1.8376620811490993E-3</v>
      </c>
      <c r="F152" s="22">
        <f t="shared" si="69"/>
        <v>2.2755553918485248E-3</v>
      </c>
      <c r="G152" s="22">
        <f t="shared" si="69"/>
        <v>2.6870037351847367E-3</v>
      </c>
      <c r="H152" s="22">
        <f t="shared" si="69"/>
        <v>3.6535478670213775E-3</v>
      </c>
      <c r="I152" s="22">
        <f t="shared" si="69"/>
        <v>4.373724615340917E-3</v>
      </c>
      <c r="J152" s="22">
        <f t="shared" si="69"/>
        <v>5.2806760744148985E-3</v>
      </c>
      <c r="K152" s="22">
        <f t="shared" si="69"/>
        <v>6.053986710240108E-3</v>
      </c>
      <c r="L152" s="22">
        <f t="shared" si="69"/>
        <v>6.8516090009233454E-3</v>
      </c>
      <c r="M152" s="22">
        <f t="shared" si="69"/>
        <v>7.3794117295699086E-3</v>
      </c>
      <c r="N152" s="22">
        <f t="shared" si="69"/>
        <v>8.4213391079474408E-3</v>
      </c>
      <c r="O152" s="22">
        <f t="shared" si="69"/>
        <v>1.0295241644382884E-2</v>
      </c>
      <c r="P152" s="22">
        <f t="shared" si="69"/>
        <v>1.3535283836599315E-2</v>
      </c>
      <c r="Q152" s="22">
        <f t="shared" si="69"/>
        <v>1.8336058941494447E-2</v>
      </c>
    </row>
    <row r="153" spans="1:17" ht="12" customHeight="1" x14ac:dyDescent="0.25">
      <c r="A153" s="23" t="s">
        <v>47</v>
      </c>
      <c r="B153" s="22">
        <f t="shared" ref="B153:Q153" si="70">IF(B123=0,0,B123/B$26)</f>
        <v>2.386401624080325</v>
      </c>
      <c r="C153" s="22">
        <f t="shared" si="70"/>
        <v>2.3757454778263849</v>
      </c>
      <c r="D153" s="22">
        <f t="shared" si="70"/>
        <v>2.3247031678137229</v>
      </c>
      <c r="E153" s="22">
        <f t="shared" si="70"/>
        <v>2.3430714938786079</v>
      </c>
      <c r="F153" s="22">
        <f t="shared" si="70"/>
        <v>2.331090495169625</v>
      </c>
      <c r="G153" s="22">
        <f t="shared" si="70"/>
        <v>2.2713138613927177</v>
      </c>
      <c r="H153" s="22">
        <f t="shared" si="70"/>
        <v>2.2230198593799271</v>
      </c>
      <c r="I153" s="22">
        <f t="shared" si="70"/>
        <v>2.1259582965194257</v>
      </c>
      <c r="J153" s="22">
        <f t="shared" si="70"/>
        <v>2.075017865330981</v>
      </c>
      <c r="K153" s="22">
        <f t="shared" si="70"/>
        <v>2.1126914079235068</v>
      </c>
      <c r="L153" s="22">
        <f t="shared" si="70"/>
        <v>2.1131323175743981</v>
      </c>
      <c r="M153" s="22">
        <f t="shared" si="70"/>
        <v>2.077080173372146</v>
      </c>
      <c r="N153" s="22">
        <f t="shared" si="70"/>
        <v>2.0828981965721969</v>
      </c>
      <c r="O153" s="22">
        <f t="shared" si="70"/>
        <v>2.0853089364524555</v>
      </c>
      <c r="P153" s="22">
        <f t="shared" si="70"/>
        <v>2.0512822857691528</v>
      </c>
      <c r="Q153" s="22">
        <f t="shared" si="70"/>
        <v>2.0733723406325124</v>
      </c>
    </row>
    <row r="154" spans="1:17" ht="12" customHeight="1" x14ac:dyDescent="0.25">
      <c r="A154" s="21" t="s">
        <v>46</v>
      </c>
      <c r="B154" s="20">
        <f t="shared" ref="B154:Q154" si="71">IF(B124=0,0,B124/B$26)</f>
        <v>2.6997705921800277</v>
      </c>
      <c r="C154" s="20">
        <f t="shared" si="71"/>
        <v>2.7312755589303945</v>
      </c>
      <c r="D154" s="20">
        <f t="shared" si="71"/>
        <v>2.7448951491230731</v>
      </c>
      <c r="E154" s="20">
        <f t="shared" si="71"/>
        <v>2.9181762111994516</v>
      </c>
      <c r="F154" s="20">
        <f t="shared" si="71"/>
        <v>2.8957606687906106</v>
      </c>
      <c r="G154" s="20">
        <f t="shared" si="71"/>
        <v>2.9180699784718835</v>
      </c>
      <c r="H154" s="20">
        <f t="shared" si="71"/>
        <v>2.870196047093184</v>
      </c>
      <c r="I154" s="20">
        <f t="shared" si="71"/>
        <v>2.5559331670222289</v>
      </c>
      <c r="J154" s="20">
        <f t="shared" si="71"/>
        <v>2.5775435760121295</v>
      </c>
      <c r="K154" s="20">
        <f t="shared" si="71"/>
        <v>2.6113370363659136</v>
      </c>
      <c r="L154" s="20">
        <f t="shared" si="71"/>
        <v>2.565721632250713</v>
      </c>
      <c r="M154" s="20">
        <f t="shared" si="71"/>
        <v>2.2748723266325332</v>
      </c>
      <c r="N154" s="20">
        <f t="shared" si="71"/>
        <v>2.3964868090878242</v>
      </c>
      <c r="O154" s="20">
        <f t="shared" si="71"/>
        <v>2.4029373210713931</v>
      </c>
      <c r="P154" s="20">
        <f t="shared" si="71"/>
        <v>2.0999206603672715</v>
      </c>
      <c r="Q154" s="20">
        <f t="shared" si="71"/>
        <v>2.3342621338427856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11369.346370510375</v>
      </c>
      <c r="C159" s="26">
        <f t="shared" si="73"/>
        <v>11741.059629682883</v>
      </c>
      <c r="D159" s="26">
        <f t="shared" si="73"/>
        <v>11494.532012730819</v>
      </c>
      <c r="E159" s="26">
        <f t="shared" si="73"/>
        <v>11962.118169107072</v>
      </c>
      <c r="F159" s="26">
        <f t="shared" si="73"/>
        <v>12857.968185536776</v>
      </c>
      <c r="G159" s="26">
        <f t="shared" si="73"/>
        <v>12066.554108186345</v>
      </c>
      <c r="H159" s="26">
        <f t="shared" si="73"/>
        <v>11976.97349947683</v>
      </c>
      <c r="I159" s="26">
        <f t="shared" si="73"/>
        <v>11147.767453191374</v>
      </c>
      <c r="J159" s="26">
        <f t="shared" si="73"/>
        <v>11421.102321827628</v>
      </c>
      <c r="K159" s="26">
        <f t="shared" si="73"/>
        <v>11777.964281117931</v>
      </c>
      <c r="L159" s="26">
        <f t="shared" si="73"/>
        <v>12677.476795376748</v>
      </c>
      <c r="M159" s="26">
        <f t="shared" si="73"/>
        <v>11126.951848343606</v>
      </c>
      <c r="N159" s="26">
        <f t="shared" si="73"/>
        <v>11484.899092011588</v>
      </c>
      <c r="O159" s="26">
        <f t="shared" si="73"/>
        <v>11615.914541282325</v>
      </c>
      <c r="P159" s="26">
        <f t="shared" si="73"/>
        <v>10220.308262534772</v>
      </c>
      <c r="Q159" s="26">
        <f t="shared" si="73"/>
        <v>10436.373742397243</v>
      </c>
    </row>
    <row r="160" spans="1:17" ht="12" customHeight="1" x14ac:dyDescent="0.25">
      <c r="A160" s="25" t="s">
        <v>48</v>
      </c>
      <c r="B160" s="24">
        <f t="shared" ref="B160:Q160" si="74">IF(B106=0,0,B106/B$23)</f>
        <v>8385.2805896245955</v>
      </c>
      <c r="C160" s="24">
        <f t="shared" si="74"/>
        <v>8775.3405018029534</v>
      </c>
      <c r="D160" s="24">
        <f t="shared" si="74"/>
        <v>8538.7646120856953</v>
      </c>
      <c r="E160" s="24">
        <f t="shared" si="74"/>
        <v>8992.764040414826</v>
      </c>
      <c r="F160" s="24">
        <f t="shared" si="74"/>
        <v>9853.8059037527673</v>
      </c>
      <c r="G160" s="24">
        <f t="shared" si="74"/>
        <v>9038.9820561561592</v>
      </c>
      <c r="H160" s="24">
        <f t="shared" si="74"/>
        <v>8943.2566067543012</v>
      </c>
      <c r="I160" s="24">
        <f t="shared" si="74"/>
        <v>8123.2194041738994</v>
      </c>
      <c r="J160" s="24">
        <f t="shared" si="74"/>
        <v>8395.4754327060909</v>
      </c>
      <c r="K160" s="24">
        <f t="shared" si="74"/>
        <v>8725.4690780085602</v>
      </c>
      <c r="L160" s="24">
        <f t="shared" si="74"/>
        <v>9587.0956661652799</v>
      </c>
      <c r="M160" s="24">
        <f t="shared" si="74"/>
        <v>8038.9376026935834</v>
      </c>
      <c r="N160" s="24">
        <f t="shared" si="74"/>
        <v>8388.6664950767845</v>
      </c>
      <c r="O160" s="24">
        <f t="shared" si="74"/>
        <v>8499.5723318465898</v>
      </c>
      <c r="P160" s="24">
        <f t="shared" si="74"/>
        <v>7106.1319420557857</v>
      </c>
      <c r="Q160" s="24">
        <f t="shared" si="74"/>
        <v>7329.438784634126</v>
      </c>
    </row>
    <row r="161" spans="1:17" ht="12" customHeight="1" x14ac:dyDescent="0.25">
      <c r="A161" s="23" t="s">
        <v>44</v>
      </c>
      <c r="B161" s="22">
        <f t="shared" ref="B161:Q161" si="75">IF(B107=0,0,B107/B$23)</f>
        <v>5424.7054112796759</v>
      </c>
      <c r="C161" s="22">
        <f t="shared" si="75"/>
        <v>5852.9655465643709</v>
      </c>
      <c r="D161" s="22">
        <f t="shared" si="75"/>
        <v>5639.1739245921117</v>
      </c>
      <c r="E161" s="22">
        <f t="shared" si="75"/>
        <v>6083.6290543796113</v>
      </c>
      <c r="F161" s="22">
        <f t="shared" si="75"/>
        <v>6928.2617362373849</v>
      </c>
      <c r="G161" s="22">
        <f t="shared" si="75"/>
        <v>6108.0614033859902</v>
      </c>
      <c r="H161" s="22">
        <f t="shared" si="75"/>
        <v>6044.7205055466493</v>
      </c>
      <c r="I161" s="22">
        <f t="shared" si="75"/>
        <v>5277.7458727142475</v>
      </c>
      <c r="J161" s="22">
        <f t="shared" si="75"/>
        <v>5566.1475390274336</v>
      </c>
      <c r="K161" s="22">
        <f t="shared" si="75"/>
        <v>5867.725187551172</v>
      </c>
      <c r="L161" s="22">
        <f t="shared" si="75"/>
        <v>6706.1127722917272</v>
      </c>
      <c r="M161" s="22">
        <f t="shared" si="75"/>
        <v>5197.9985074954102</v>
      </c>
      <c r="N161" s="22">
        <f t="shared" si="75"/>
        <v>5535.0527035917603</v>
      </c>
      <c r="O161" s="22">
        <f t="shared" si="75"/>
        <v>5650.5858515305908</v>
      </c>
      <c r="P161" s="22">
        <f t="shared" si="75"/>
        <v>4303.9653673534212</v>
      </c>
      <c r="Q161" s="22">
        <f t="shared" si="75"/>
        <v>4528.0518860100992</v>
      </c>
    </row>
    <row r="162" spans="1:17" ht="12" customHeight="1" x14ac:dyDescent="0.25">
      <c r="A162" s="23" t="s">
        <v>43</v>
      </c>
      <c r="B162" s="22">
        <f t="shared" ref="B162:Q162" si="76">IF(B108=0,0,B108/B$23)</f>
        <v>102.60157746909564</v>
      </c>
      <c r="C162" s="22">
        <f t="shared" si="76"/>
        <v>116.53544334156291</v>
      </c>
      <c r="D162" s="22">
        <f t="shared" si="76"/>
        <v>132.36098323575604</v>
      </c>
      <c r="E162" s="22">
        <f t="shared" si="76"/>
        <v>146.65334811702897</v>
      </c>
      <c r="F162" s="22">
        <f t="shared" si="76"/>
        <v>165.8039564942051</v>
      </c>
      <c r="G162" s="22">
        <f t="shared" si="76"/>
        <v>190.09003613225806</v>
      </c>
      <c r="H162" s="22">
        <f t="shared" si="76"/>
        <v>212.12338612349211</v>
      </c>
      <c r="I162" s="22">
        <f t="shared" si="76"/>
        <v>241.07745035411529</v>
      </c>
      <c r="J162" s="22">
        <f t="shared" si="76"/>
        <v>258.29964058810316</v>
      </c>
      <c r="K162" s="22">
        <f t="shared" si="76"/>
        <v>283.57291987705275</v>
      </c>
      <c r="L162" s="22">
        <f t="shared" si="76"/>
        <v>298.7057904078855</v>
      </c>
      <c r="M162" s="22">
        <f t="shared" si="76"/>
        <v>300.44342984707538</v>
      </c>
      <c r="N162" s="22">
        <f t="shared" si="76"/>
        <v>298.45340411510381</v>
      </c>
      <c r="O162" s="22">
        <f t="shared" si="76"/>
        <v>299.57282719419379</v>
      </c>
      <c r="P162" s="22">
        <f t="shared" si="76"/>
        <v>304.00082609794822</v>
      </c>
      <c r="Q162" s="22">
        <f t="shared" si="76"/>
        <v>300.053896012694</v>
      </c>
    </row>
    <row r="163" spans="1:17" ht="12" customHeight="1" x14ac:dyDescent="0.25">
      <c r="A163" s="23" t="s">
        <v>47</v>
      </c>
      <c r="B163" s="22">
        <f t="shared" ref="B163:Q163" si="77">IF(B109=0,0,B109/B$23)</f>
        <v>1344.9094566466342</v>
      </c>
      <c r="C163" s="22">
        <f t="shared" si="77"/>
        <v>1318.2387892406593</v>
      </c>
      <c r="D163" s="22">
        <f t="shared" si="77"/>
        <v>1291.8732933894667</v>
      </c>
      <c r="E163" s="22">
        <f t="shared" si="77"/>
        <v>1300.9974111234358</v>
      </c>
      <c r="F163" s="22">
        <f t="shared" si="77"/>
        <v>1290.1781342711627</v>
      </c>
      <c r="G163" s="22">
        <f t="shared" si="77"/>
        <v>1289.1824379336908</v>
      </c>
      <c r="H163" s="22">
        <f t="shared" si="77"/>
        <v>1257.7420794463344</v>
      </c>
      <c r="I163" s="22">
        <f t="shared" si="77"/>
        <v>1212.7427480596111</v>
      </c>
      <c r="J163" s="22">
        <f t="shared" si="77"/>
        <v>1189.8089893166211</v>
      </c>
      <c r="K163" s="22">
        <f t="shared" si="77"/>
        <v>1193.8959768492566</v>
      </c>
      <c r="L163" s="22">
        <f t="shared" si="77"/>
        <v>1197.6955721730278</v>
      </c>
      <c r="M163" s="22">
        <f t="shared" si="77"/>
        <v>1181.910465890569</v>
      </c>
      <c r="N163" s="22">
        <f t="shared" si="77"/>
        <v>1188.2982501972358</v>
      </c>
      <c r="O163" s="22">
        <f t="shared" si="77"/>
        <v>1197.5742390339383</v>
      </c>
      <c r="P163" s="22">
        <f t="shared" si="77"/>
        <v>1173.1082722246599</v>
      </c>
      <c r="Q163" s="22">
        <f t="shared" si="77"/>
        <v>1186.9806003138742</v>
      </c>
    </row>
    <row r="164" spans="1:17" ht="12" customHeight="1" x14ac:dyDescent="0.25">
      <c r="A164" s="21" t="s">
        <v>46</v>
      </c>
      <c r="B164" s="20">
        <f t="shared" ref="B164:Q164" si="78">IF(B110=0,0,B110/B$23)</f>
        <v>1513.064144229189</v>
      </c>
      <c r="C164" s="20">
        <f t="shared" si="78"/>
        <v>1487.6007226563604</v>
      </c>
      <c r="D164" s="20">
        <f t="shared" si="78"/>
        <v>1475.3564108683613</v>
      </c>
      <c r="E164" s="20">
        <f t="shared" si="78"/>
        <v>1461.484226794749</v>
      </c>
      <c r="F164" s="20">
        <f t="shared" si="78"/>
        <v>1469.5620767500129</v>
      </c>
      <c r="G164" s="20">
        <f t="shared" si="78"/>
        <v>1451.6481787042192</v>
      </c>
      <c r="H164" s="20">
        <f t="shared" si="78"/>
        <v>1428.6706356378256</v>
      </c>
      <c r="I164" s="20">
        <f t="shared" si="78"/>
        <v>1391.6533330459242</v>
      </c>
      <c r="J164" s="20">
        <f t="shared" si="78"/>
        <v>1381.2192637739329</v>
      </c>
      <c r="K164" s="20">
        <f t="shared" si="78"/>
        <v>1380.2749937310773</v>
      </c>
      <c r="L164" s="20">
        <f t="shared" si="78"/>
        <v>1384.5815312926386</v>
      </c>
      <c r="M164" s="20">
        <f t="shared" si="78"/>
        <v>1358.5851994605282</v>
      </c>
      <c r="N164" s="20">
        <f t="shared" si="78"/>
        <v>1366.8621371726836</v>
      </c>
      <c r="O164" s="20">
        <f t="shared" si="78"/>
        <v>1351.8394140878654</v>
      </c>
      <c r="P164" s="20">
        <f t="shared" si="78"/>
        <v>1325.0574763797565</v>
      </c>
      <c r="Q164" s="20">
        <f t="shared" si="78"/>
        <v>1314.3524022974591</v>
      </c>
    </row>
    <row r="165" spans="1:17" ht="12" customHeight="1" x14ac:dyDescent="0.25">
      <c r="A165" s="19" t="s">
        <v>45</v>
      </c>
      <c r="B165" s="18">
        <f t="shared" ref="B165:Q165" si="79">IF(B111=0,0,B111/B$23)</f>
        <v>2984.0657808857791</v>
      </c>
      <c r="C165" s="18">
        <f t="shared" si="79"/>
        <v>2965.7191278799282</v>
      </c>
      <c r="D165" s="18">
        <f t="shared" si="79"/>
        <v>2955.7674006451221</v>
      </c>
      <c r="E165" s="18">
        <f t="shared" si="79"/>
        <v>2969.3541286922487</v>
      </c>
      <c r="F165" s="18">
        <f t="shared" si="79"/>
        <v>3004.1622817840107</v>
      </c>
      <c r="G165" s="18">
        <f t="shared" si="79"/>
        <v>3027.5720520301861</v>
      </c>
      <c r="H165" s="18">
        <f t="shared" si="79"/>
        <v>3033.716892722528</v>
      </c>
      <c r="I165" s="18">
        <f t="shared" si="79"/>
        <v>3024.5480490174759</v>
      </c>
      <c r="J165" s="18">
        <f t="shared" si="79"/>
        <v>3025.6268891215359</v>
      </c>
      <c r="K165" s="18">
        <f t="shared" si="79"/>
        <v>3052.4952031093726</v>
      </c>
      <c r="L165" s="18">
        <f t="shared" si="79"/>
        <v>3090.3811292114692</v>
      </c>
      <c r="M165" s="18">
        <f t="shared" si="79"/>
        <v>3088.0142456500221</v>
      </c>
      <c r="N165" s="18">
        <f t="shared" si="79"/>
        <v>3096.2325969348044</v>
      </c>
      <c r="O165" s="18">
        <f t="shared" si="79"/>
        <v>3116.3422094357379</v>
      </c>
      <c r="P165" s="18">
        <f t="shared" si="79"/>
        <v>3114.1763204789886</v>
      </c>
      <c r="Q165" s="18">
        <f t="shared" si="79"/>
        <v>3106.934957763116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5730.216507003398</v>
      </c>
      <c r="C167" s="31">
        <f t="shared" si="80"/>
        <v>6071.4972863179737</v>
      </c>
      <c r="D167" s="31">
        <f t="shared" si="80"/>
        <v>5982.8778193036305</v>
      </c>
      <c r="E167" s="31">
        <f t="shared" si="80"/>
        <v>6377.54983822127</v>
      </c>
      <c r="F167" s="31">
        <f t="shared" si="80"/>
        <v>7090.4528821372578</v>
      </c>
      <c r="G167" s="31">
        <f t="shared" si="80"/>
        <v>6585.8043959624956</v>
      </c>
      <c r="H167" s="31">
        <f t="shared" si="80"/>
        <v>6619.3527077327844</v>
      </c>
      <c r="I167" s="31">
        <f t="shared" si="80"/>
        <v>6128.0037949729203</v>
      </c>
      <c r="J167" s="31">
        <f t="shared" si="80"/>
        <v>6420.3373856400603</v>
      </c>
      <c r="K167" s="31">
        <f t="shared" si="80"/>
        <v>6789.952098253767</v>
      </c>
      <c r="L167" s="31">
        <f t="shared" si="80"/>
        <v>7555.1844538332143</v>
      </c>
      <c r="M167" s="31">
        <f t="shared" si="80"/>
        <v>6438.4195692219482</v>
      </c>
      <c r="N167" s="31">
        <f t="shared" si="80"/>
        <v>6822.3827653652434</v>
      </c>
      <c r="O167" s="31">
        <f t="shared" si="80"/>
        <v>7028.241268925377</v>
      </c>
      <c r="P167" s="31">
        <f t="shared" si="80"/>
        <v>5961.0045275534158</v>
      </c>
      <c r="Q167" s="31">
        <f t="shared" si="80"/>
        <v>6235.4763933506601</v>
      </c>
    </row>
    <row r="168" spans="1:17" ht="12" customHeight="1" x14ac:dyDescent="0.25">
      <c r="A168" s="23" t="s">
        <v>44</v>
      </c>
      <c r="B168" s="22">
        <f t="shared" ref="B168:Q168" si="81">IF(B114=0,0,B114/B$23)</f>
        <v>3820.7689146526736</v>
      </c>
      <c r="C168" s="22">
        <f t="shared" si="81"/>
        <v>4159.2909627514964</v>
      </c>
      <c r="D168" s="22">
        <f t="shared" si="81"/>
        <v>4054.0393598136043</v>
      </c>
      <c r="E168" s="22">
        <f t="shared" si="81"/>
        <v>4420.3755392976973</v>
      </c>
      <c r="F168" s="22">
        <f t="shared" si="81"/>
        <v>5086.5691757097393</v>
      </c>
      <c r="G168" s="22">
        <f t="shared" si="81"/>
        <v>4529.9670144779957</v>
      </c>
      <c r="H168" s="22">
        <f t="shared" si="81"/>
        <v>4536.7770764755924</v>
      </c>
      <c r="I168" s="22">
        <f t="shared" si="81"/>
        <v>4002.5739859126106</v>
      </c>
      <c r="J168" s="22">
        <f t="shared" si="81"/>
        <v>4264.6349180297302</v>
      </c>
      <c r="K168" s="22">
        <f t="shared" si="81"/>
        <v>4565.3688294844933</v>
      </c>
      <c r="L168" s="22">
        <f t="shared" si="81"/>
        <v>5273.8908483963733</v>
      </c>
      <c r="M168" s="22">
        <f t="shared" si="81"/>
        <v>4136.6501997232599</v>
      </c>
      <c r="N168" s="22">
        <f t="shared" si="81"/>
        <v>4489.7609540046133</v>
      </c>
      <c r="O168" s="22">
        <f t="shared" si="81"/>
        <v>4666.8937494611073</v>
      </c>
      <c r="P168" s="22">
        <f t="shared" si="81"/>
        <v>3561.4771767731459</v>
      </c>
      <c r="Q168" s="22">
        <f t="shared" si="81"/>
        <v>3779.7332083457773</v>
      </c>
    </row>
    <row r="169" spans="1:17" ht="12" customHeight="1" x14ac:dyDescent="0.25">
      <c r="A169" s="23" t="s">
        <v>43</v>
      </c>
      <c r="B169" s="30">
        <f t="shared" ref="B169:Q169" si="82">IF(B115=0,0,B115/B$23)</f>
        <v>177.84123958465395</v>
      </c>
      <c r="C169" s="30">
        <f t="shared" si="82"/>
        <v>209.93424979763003</v>
      </c>
      <c r="D169" s="30">
        <f t="shared" si="82"/>
        <v>245.60413616775509</v>
      </c>
      <c r="E169" s="30">
        <f t="shared" si="82"/>
        <v>278.05441547680272</v>
      </c>
      <c r="F169" s="30">
        <f t="shared" si="82"/>
        <v>320.72758770546869</v>
      </c>
      <c r="G169" s="30">
        <f t="shared" si="82"/>
        <v>375.33354389340553</v>
      </c>
      <c r="H169" s="30">
        <f t="shared" si="82"/>
        <v>426.59842076749749</v>
      </c>
      <c r="I169" s="30">
        <f t="shared" si="82"/>
        <v>494.19317894949285</v>
      </c>
      <c r="J169" s="30">
        <f t="shared" si="82"/>
        <v>537.29610378594612</v>
      </c>
      <c r="K169" s="30">
        <f t="shared" si="82"/>
        <v>599.23239464861831</v>
      </c>
      <c r="L169" s="30">
        <f t="shared" si="82"/>
        <v>640.3333037435317</v>
      </c>
      <c r="M169" s="30">
        <f t="shared" si="82"/>
        <v>663.08385090685658</v>
      </c>
      <c r="N169" s="30">
        <f t="shared" si="82"/>
        <v>680.36429517203862</v>
      </c>
      <c r="O169" s="30">
        <f t="shared" si="82"/>
        <v>706.56899537050595</v>
      </c>
      <c r="P169" s="30">
        <f t="shared" si="82"/>
        <v>757.52402897079241</v>
      </c>
      <c r="Q169" s="30">
        <f t="shared" si="82"/>
        <v>816.01199969380514</v>
      </c>
    </row>
    <row r="170" spans="1:17" ht="12" customHeight="1" x14ac:dyDescent="0.25">
      <c r="A170" s="23" t="s">
        <v>47</v>
      </c>
      <c r="B170" s="22">
        <f t="shared" ref="B170:Q170" si="83">IF(B116=0,0,B116/B$23)</f>
        <v>915.2702712019169</v>
      </c>
      <c r="C170" s="22">
        <f t="shared" si="83"/>
        <v>898.41094192302546</v>
      </c>
      <c r="D170" s="22">
        <f t="shared" si="83"/>
        <v>883.26902932709402</v>
      </c>
      <c r="E170" s="22">
        <f t="shared" si="83"/>
        <v>891.84766538934423</v>
      </c>
      <c r="F170" s="22">
        <f t="shared" si="83"/>
        <v>886.13509904315083</v>
      </c>
      <c r="G170" s="22">
        <f t="shared" si="83"/>
        <v>891.15763126760032</v>
      </c>
      <c r="H170" s="22">
        <f t="shared" si="83"/>
        <v>873.37554377847437</v>
      </c>
      <c r="I170" s="22">
        <f t="shared" si="83"/>
        <v>847.60562731267453</v>
      </c>
      <c r="J170" s="22">
        <f t="shared" si="83"/>
        <v>836.30723433515891</v>
      </c>
      <c r="K170" s="22">
        <f t="shared" si="83"/>
        <v>841.09498685108849</v>
      </c>
      <c r="L170" s="22">
        <f t="shared" si="83"/>
        <v>847.24708839396283</v>
      </c>
      <c r="M170" s="22">
        <f t="shared" si="83"/>
        <v>840.37896468235454</v>
      </c>
      <c r="N170" s="22">
        <f t="shared" si="83"/>
        <v>849.51238901190595</v>
      </c>
      <c r="O170" s="22">
        <f t="shared" si="83"/>
        <v>859.92689759940754</v>
      </c>
      <c r="P170" s="22">
        <f t="shared" si="83"/>
        <v>845.47953307689897</v>
      </c>
      <c r="Q170" s="22">
        <f t="shared" si="83"/>
        <v>859.32716521509985</v>
      </c>
    </row>
    <row r="171" spans="1:17" ht="12" customHeight="1" x14ac:dyDescent="0.25">
      <c r="A171" s="29" t="s">
        <v>46</v>
      </c>
      <c r="B171" s="18">
        <f t="shared" ref="B171:Q171" si="84">IF(B117=0,0,B117/B$23)</f>
        <v>816.33608156415323</v>
      </c>
      <c r="C171" s="18">
        <f t="shared" si="84"/>
        <v>803.86113184582132</v>
      </c>
      <c r="D171" s="18">
        <f t="shared" si="84"/>
        <v>799.96529399517772</v>
      </c>
      <c r="E171" s="18">
        <f t="shared" si="84"/>
        <v>787.27221805742477</v>
      </c>
      <c r="F171" s="18">
        <f t="shared" si="84"/>
        <v>797.02101967889803</v>
      </c>
      <c r="G171" s="18">
        <f t="shared" si="84"/>
        <v>789.34620632349436</v>
      </c>
      <c r="H171" s="18">
        <f t="shared" si="84"/>
        <v>782.60166671121942</v>
      </c>
      <c r="I171" s="18">
        <f t="shared" si="84"/>
        <v>783.6310027981425</v>
      </c>
      <c r="J171" s="18">
        <f t="shared" si="84"/>
        <v>782.09912948922602</v>
      </c>
      <c r="K171" s="18">
        <f t="shared" si="84"/>
        <v>784.25588726956641</v>
      </c>
      <c r="L171" s="18">
        <f t="shared" si="84"/>
        <v>793.71321329934665</v>
      </c>
      <c r="M171" s="18">
        <f t="shared" si="84"/>
        <v>798.306553909478</v>
      </c>
      <c r="N171" s="18">
        <f t="shared" si="84"/>
        <v>802.74512717668631</v>
      </c>
      <c r="O171" s="18">
        <f t="shared" si="84"/>
        <v>794.85162649435551</v>
      </c>
      <c r="P171" s="18">
        <f t="shared" si="84"/>
        <v>796.52378873257828</v>
      </c>
      <c r="Q171" s="18">
        <f t="shared" si="84"/>
        <v>780.40402009597756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1300.4808960278317</v>
      </c>
      <c r="C173" s="26">
        <f t="shared" si="85"/>
        <v>1361.2936180837817</v>
      </c>
      <c r="D173" s="26">
        <f t="shared" si="85"/>
        <v>1273.2132787876239</v>
      </c>
      <c r="E173" s="26">
        <f t="shared" si="85"/>
        <v>1351.2395959138662</v>
      </c>
      <c r="F173" s="26">
        <f t="shared" si="85"/>
        <v>1487.0378034887876</v>
      </c>
      <c r="G173" s="26">
        <f t="shared" si="85"/>
        <v>1348.6425577617508</v>
      </c>
      <c r="H173" s="26">
        <f t="shared" si="85"/>
        <v>1319.4142936377195</v>
      </c>
      <c r="I173" s="26">
        <f t="shared" si="85"/>
        <v>1153.8117309299578</v>
      </c>
      <c r="J173" s="26">
        <f t="shared" si="85"/>
        <v>1222.8758763532308</v>
      </c>
      <c r="K173" s="26">
        <f t="shared" si="85"/>
        <v>1248.1279072399698</v>
      </c>
      <c r="L173" s="26">
        <f t="shared" si="85"/>
        <v>1431.8751641554584</v>
      </c>
      <c r="M173" s="26">
        <f t="shared" si="85"/>
        <v>1133.7149030219148</v>
      </c>
      <c r="N173" s="26">
        <f t="shared" si="85"/>
        <v>1261.2328690418283</v>
      </c>
      <c r="O173" s="26">
        <f t="shared" si="85"/>
        <v>1282.735629509868</v>
      </c>
      <c r="P173" s="26">
        <f t="shared" si="85"/>
        <v>1020.0960540279203</v>
      </c>
      <c r="Q173" s="26">
        <f t="shared" si="85"/>
        <v>1070.7811138105494</v>
      </c>
    </row>
    <row r="174" spans="1:17" ht="12" customHeight="1" x14ac:dyDescent="0.25">
      <c r="A174" s="25" t="s">
        <v>48</v>
      </c>
      <c r="B174" s="24">
        <f t="shared" ref="B174:Q174" si="86">IF(B120=0,0,B120/B$23)</f>
        <v>1300.4808960278317</v>
      </c>
      <c r="C174" s="24">
        <f t="shared" si="86"/>
        <v>1361.2936180837817</v>
      </c>
      <c r="D174" s="24">
        <f t="shared" si="86"/>
        <v>1273.2132787876239</v>
      </c>
      <c r="E174" s="24">
        <f t="shared" si="86"/>
        <v>1351.2395959138662</v>
      </c>
      <c r="F174" s="24">
        <f t="shared" si="86"/>
        <v>1487.0378034887876</v>
      </c>
      <c r="G174" s="24">
        <f t="shared" si="86"/>
        <v>1348.6425577617508</v>
      </c>
      <c r="H174" s="24">
        <f t="shared" si="86"/>
        <v>1319.4142936377195</v>
      </c>
      <c r="I174" s="24">
        <f t="shared" si="86"/>
        <v>1153.8117309299578</v>
      </c>
      <c r="J174" s="24">
        <f t="shared" si="86"/>
        <v>1222.8758763532308</v>
      </c>
      <c r="K174" s="24">
        <f t="shared" si="86"/>
        <v>1248.1279072399698</v>
      </c>
      <c r="L174" s="24">
        <f t="shared" si="86"/>
        <v>1431.8751641554584</v>
      </c>
      <c r="M174" s="24">
        <f t="shared" si="86"/>
        <v>1133.7149030219148</v>
      </c>
      <c r="N174" s="24">
        <f t="shared" si="86"/>
        <v>1261.2328690418283</v>
      </c>
      <c r="O174" s="24">
        <f t="shared" si="86"/>
        <v>1282.735629509868</v>
      </c>
      <c r="P174" s="24">
        <f t="shared" si="86"/>
        <v>1020.0960540279203</v>
      </c>
      <c r="Q174" s="24">
        <f t="shared" si="86"/>
        <v>1070.7811138105494</v>
      </c>
    </row>
    <row r="175" spans="1:17" ht="12" customHeight="1" x14ac:dyDescent="0.25">
      <c r="A175" s="23" t="s">
        <v>44</v>
      </c>
      <c r="B175" s="22">
        <f t="shared" ref="B175:Q175" si="87">IF(B121=0,0,B121/B$23)</f>
        <v>962.8480430003234</v>
      </c>
      <c r="C175" s="22">
        <f t="shared" si="87"/>
        <v>1024.8047710058795</v>
      </c>
      <c r="D175" s="22">
        <f t="shared" si="87"/>
        <v>940.59463001148799</v>
      </c>
      <c r="E175" s="22">
        <f t="shared" si="87"/>
        <v>1005.3370005761125</v>
      </c>
      <c r="F175" s="22">
        <f t="shared" si="87"/>
        <v>1142.0190628721418</v>
      </c>
      <c r="G175" s="22">
        <f t="shared" si="87"/>
        <v>1005.0451027773802</v>
      </c>
      <c r="H175" s="22">
        <f t="shared" si="87"/>
        <v>982.63833816172314</v>
      </c>
      <c r="I175" s="22">
        <f t="shared" si="87"/>
        <v>844.98155793106844</v>
      </c>
      <c r="J175" s="22">
        <f t="shared" si="87"/>
        <v>916.32161452483581</v>
      </c>
      <c r="K175" s="22">
        <f t="shared" si="87"/>
        <v>936.26415773049064</v>
      </c>
      <c r="L175" s="22">
        <f t="shared" si="87"/>
        <v>1119.2960615832387</v>
      </c>
      <c r="M175" s="22">
        <f t="shared" si="87"/>
        <v>842.53608154735286</v>
      </c>
      <c r="N175" s="22">
        <f t="shared" si="87"/>
        <v>960.88121492202299</v>
      </c>
      <c r="O175" s="22">
        <f t="shared" si="87"/>
        <v>980.13456622594992</v>
      </c>
      <c r="P175" s="22">
        <f t="shared" si="87"/>
        <v>740.22071600699201</v>
      </c>
      <c r="Q175" s="22">
        <f t="shared" si="87"/>
        <v>772.50620628820366</v>
      </c>
    </row>
    <row r="176" spans="1:17" ht="12" customHeight="1" x14ac:dyDescent="0.25">
      <c r="A176" s="23" t="s">
        <v>43</v>
      </c>
      <c r="B176" s="22">
        <f t="shared" ref="B176:Q176" si="88">IF(B122=0,0,B122/B$23)</f>
        <v>7.3944127708132315E-2</v>
      </c>
      <c r="C176" s="22">
        <f t="shared" si="88"/>
        <v>8.3277202117584312E-2</v>
      </c>
      <c r="D176" s="22">
        <f t="shared" si="88"/>
        <v>0.10064304870388259</v>
      </c>
      <c r="E176" s="22">
        <f t="shared" si="88"/>
        <v>0.12077556012859232</v>
      </c>
      <c r="F176" s="22">
        <f t="shared" si="88"/>
        <v>0.15014156237473528</v>
      </c>
      <c r="G176" s="22">
        <f t="shared" si="88"/>
        <v>0.17781876880224995</v>
      </c>
      <c r="H176" s="22">
        <f t="shared" si="88"/>
        <v>0.2414083948620008</v>
      </c>
      <c r="I176" s="22">
        <f t="shared" si="88"/>
        <v>0.28823339597144126</v>
      </c>
      <c r="J176" s="22">
        <f t="shared" si="88"/>
        <v>0.34754586247003466</v>
      </c>
      <c r="K176" s="22">
        <f t="shared" si="88"/>
        <v>0.39915139376059894</v>
      </c>
      <c r="L176" s="22">
        <f t="shared" si="88"/>
        <v>0.45706452652584983</v>
      </c>
      <c r="M176" s="22">
        <f t="shared" si="88"/>
        <v>0.49290314527505374</v>
      </c>
      <c r="N176" s="22">
        <f t="shared" si="88"/>
        <v>0.56360790476724443</v>
      </c>
      <c r="O176" s="22">
        <f t="shared" si="88"/>
        <v>0.69252469248781123</v>
      </c>
      <c r="P176" s="22">
        <f t="shared" si="88"/>
        <v>0.90958709282479411</v>
      </c>
      <c r="Q176" s="22">
        <f t="shared" si="88"/>
        <v>1.2357032754297164</v>
      </c>
    </row>
    <row r="177" spans="1:17" ht="12" customHeight="1" x14ac:dyDescent="0.25">
      <c r="A177" s="23" t="s">
        <v>47</v>
      </c>
      <c r="B177" s="22">
        <f t="shared" ref="B177:Q177" si="89">IF(B123=0,0,B123/B$23)</f>
        <v>158.38062381095557</v>
      </c>
      <c r="C177" s="22">
        <f t="shared" si="89"/>
        <v>156.49318959052979</v>
      </c>
      <c r="D177" s="22">
        <f t="shared" si="89"/>
        <v>152.47868034971583</v>
      </c>
      <c r="E177" s="22">
        <f t="shared" si="89"/>
        <v>153.99227910148423</v>
      </c>
      <c r="F177" s="22">
        <f t="shared" si="89"/>
        <v>153.80577868392342</v>
      </c>
      <c r="G177" s="22">
        <f t="shared" si="89"/>
        <v>150.3095172915975</v>
      </c>
      <c r="H177" s="22">
        <f t="shared" si="89"/>
        <v>146.88617079397329</v>
      </c>
      <c r="I177" s="22">
        <f t="shared" si="89"/>
        <v>140.10305480828515</v>
      </c>
      <c r="J177" s="22">
        <f t="shared" si="89"/>
        <v>136.56658039322954</v>
      </c>
      <c r="K177" s="22">
        <f t="shared" si="89"/>
        <v>139.29394966003557</v>
      </c>
      <c r="L177" s="22">
        <f t="shared" si="89"/>
        <v>140.96511083578392</v>
      </c>
      <c r="M177" s="22">
        <f t="shared" si="89"/>
        <v>138.73725819378484</v>
      </c>
      <c r="N177" s="22">
        <f t="shared" si="89"/>
        <v>139.40038197792697</v>
      </c>
      <c r="O177" s="22">
        <f t="shared" si="89"/>
        <v>140.27139719899068</v>
      </c>
      <c r="P177" s="22">
        <f t="shared" si="89"/>
        <v>137.84859729580239</v>
      </c>
      <c r="Q177" s="22">
        <f t="shared" si="89"/>
        <v>139.72866255937964</v>
      </c>
    </row>
    <row r="178" spans="1:17" ht="12" customHeight="1" x14ac:dyDescent="0.25">
      <c r="A178" s="21" t="s">
        <v>46</v>
      </c>
      <c r="B178" s="20">
        <f t="shared" ref="B178:Q178" si="90">IF(B124=0,0,B124/B$23)</f>
        <v>179.17828508884438</v>
      </c>
      <c r="C178" s="20">
        <f t="shared" si="90"/>
        <v>179.91238028525459</v>
      </c>
      <c r="D178" s="20">
        <f t="shared" si="90"/>
        <v>180.0393253777163</v>
      </c>
      <c r="E178" s="20">
        <f t="shared" si="90"/>
        <v>191.789540676141</v>
      </c>
      <c r="F178" s="20">
        <f t="shared" si="90"/>
        <v>191.06282037034757</v>
      </c>
      <c r="G178" s="20">
        <f t="shared" si="90"/>
        <v>193.11011892397084</v>
      </c>
      <c r="H178" s="20">
        <f t="shared" si="90"/>
        <v>189.64837628716114</v>
      </c>
      <c r="I178" s="20">
        <f t="shared" si="90"/>
        <v>168.43888479463274</v>
      </c>
      <c r="J178" s="20">
        <f t="shared" si="90"/>
        <v>169.6401355726955</v>
      </c>
      <c r="K178" s="20">
        <f t="shared" si="90"/>
        <v>172.17064845568297</v>
      </c>
      <c r="L178" s="20">
        <f t="shared" si="90"/>
        <v>171.15692720991024</v>
      </c>
      <c r="M178" s="20">
        <f t="shared" si="90"/>
        <v>151.948660135502</v>
      </c>
      <c r="N178" s="20">
        <f t="shared" si="90"/>
        <v>160.38766423711124</v>
      </c>
      <c r="O178" s="20">
        <f t="shared" si="90"/>
        <v>161.63714139243987</v>
      </c>
      <c r="P178" s="20">
        <f t="shared" si="90"/>
        <v>141.11715363230115</v>
      </c>
      <c r="Q178" s="20">
        <f t="shared" si="90"/>
        <v>157.31054168753653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199.34651812340221</v>
      </c>
      <c r="C3" s="154">
        <v>199.3557366444133</v>
      </c>
      <c r="D3" s="154">
        <v>199.28348165546899</v>
      </c>
      <c r="E3" s="154">
        <v>198.85364738827229</v>
      </c>
      <c r="F3" s="154">
        <v>198.28380873104942</v>
      </c>
      <c r="G3" s="154">
        <v>197.66171451884455</v>
      </c>
      <c r="H3" s="154">
        <v>197.07718392072886</v>
      </c>
      <c r="I3" s="154">
        <v>196.69905723268141</v>
      </c>
      <c r="J3" s="154">
        <v>196.7879370538536</v>
      </c>
      <c r="K3" s="154">
        <v>197.43144130625819</v>
      </c>
      <c r="L3" s="154">
        <v>198.38955215273651</v>
      </c>
      <c r="M3" s="154">
        <v>199.38675536864204</v>
      </c>
      <c r="N3" s="154">
        <v>200.30914160931809</v>
      </c>
      <c r="O3" s="154">
        <v>200.92842843291086</v>
      </c>
      <c r="P3" s="154">
        <v>201.55357767352567</v>
      </c>
      <c r="Q3" s="154">
        <v>202.43895871836196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264.60990512291897</v>
      </c>
      <c r="C5" s="143">
        <v>264.6221416645605</v>
      </c>
      <c r="D5" s="143">
        <v>264.52623135747723</v>
      </c>
      <c r="E5" s="143">
        <v>263.95567509327856</v>
      </c>
      <c r="F5" s="143">
        <v>263.19927887205239</v>
      </c>
      <c r="G5" s="143">
        <v>262.37351932521585</v>
      </c>
      <c r="H5" s="143">
        <v>261.59762121791567</v>
      </c>
      <c r="I5" s="143">
        <v>261.09570090352742</v>
      </c>
      <c r="J5" s="143">
        <v>261.21367879082192</v>
      </c>
      <c r="K5" s="143">
        <v>262.06785773900691</v>
      </c>
      <c r="L5" s="143">
        <v>263.33964127739273</v>
      </c>
      <c r="M5" s="143">
        <v>264.66331550472825</v>
      </c>
      <c r="N5" s="143">
        <v>265.88767867861071</v>
      </c>
      <c r="O5" s="143">
        <v>266.70971173530711</v>
      </c>
      <c r="P5" s="143">
        <v>267.53952648604348</v>
      </c>
      <c r="Q5" s="143">
        <v>268.71476945731399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2.7016375710999893E-2</v>
      </c>
      <c r="C6" s="152">
        <f>1000*C8/SER_summary!C$3</f>
        <v>2.7071722414645893E-2</v>
      </c>
      <c r="D6" s="152">
        <f>1000*D8/SER_summary!D$3</f>
        <v>2.7184041386500598E-2</v>
      </c>
      <c r="E6" s="152">
        <f>1000*E8/SER_summary!E$3</f>
        <v>2.7346039703509295E-2</v>
      </c>
      <c r="F6" s="152">
        <f>1000*F8/SER_summary!F$3</f>
        <v>2.755423375112713E-2</v>
      </c>
      <c r="G6" s="152">
        <f>1000*G8/SER_summary!G$3</f>
        <v>2.7817186408864228E-2</v>
      </c>
      <c r="H6" s="152">
        <f>1000*H8/SER_summary!H$3</f>
        <v>2.8152937236266572E-2</v>
      </c>
      <c r="I6" s="152">
        <f>1000*I8/SER_summary!I$3</f>
        <v>2.8562703410581359E-2</v>
      </c>
      <c r="J6" s="152">
        <f>1000*J8/SER_summary!J$3</f>
        <v>2.9047728064471104E-2</v>
      </c>
      <c r="K6" s="152">
        <f>1000*K8/SER_summary!K$3</f>
        <v>2.9633910916545485E-2</v>
      </c>
      <c r="L6" s="152">
        <f>1000*L8/SER_summary!L$3</f>
        <v>3.0323502596098444E-2</v>
      </c>
      <c r="M6" s="152">
        <f>1000*M8/SER_summary!M$3</f>
        <v>3.0835559943439814E-2</v>
      </c>
      <c r="N6" s="152">
        <f>1000*N8/SER_summary!N$3</f>
        <v>3.1426576324552445E-2</v>
      </c>
      <c r="O6" s="152">
        <f>1000*O8/SER_summary!O$3</f>
        <v>3.2091479735410725E-2</v>
      </c>
      <c r="P6" s="152">
        <f>1000*P8/SER_summary!P$3</f>
        <v>3.2930221238072793E-2</v>
      </c>
      <c r="Q6" s="152">
        <f>1000*Q8/SER_summary!Q$3</f>
        <v>3.3970302818258323E-2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428.58643346051673</v>
      </c>
      <c r="C8" s="62">
        <v>432.79765662212503</v>
      </c>
      <c r="D8" s="62">
        <v>437.80673398138731</v>
      </c>
      <c r="E8" s="62">
        <v>442.80271681393293</v>
      </c>
      <c r="F8" s="62">
        <v>447.97761406130491</v>
      </c>
      <c r="G8" s="62">
        <v>453.57385623658229</v>
      </c>
      <c r="H8" s="62">
        <v>459.85598893399782</v>
      </c>
      <c r="I8" s="62">
        <v>467.22847388866256</v>
      </c>
      <c r="J8" s="62">
        <v>476.53956894114617</v>
      </c>
      <c r="K8" s="62">
        <v>488.53834334714361</v>
      </c>
      <c r="L8" s="62">
        <v>502.61172197180315</v>
      </c>
      <c r="M8" s="62">
        <v>513.59088847038493</v>
      </c>
      <c r="N8" s="62">
        <v>525.77755835832329</v>
      </c>
      <c r="O8" s="62">
        <v>538.48139108130442</v>
      </c>
      <c r="P8" s="62">
        <v>554.19221004946485</v>
      </c>
      <c r="Q8" s="62">
        <v>574.12278006841177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45.176404453424873</v>
      </c>
      <c r="D9" s="150">
        <v>46.383910463996934</v>
      </c>
      <c r="E9" s="150">
        <v>46.784564268327763</v>
      </c>
      <c r="F9" s="150">
        <v>47.38136449751191</v>
      </c>
      <c r="G9" s="150">
        <v>48.224774097918669</v>
      </c>
      <c r="H9" s="150">
        <v>49.336949939283109</v>
      </c>
      <c r="I9" s="150">
        <v>50.857850368951233</v>
      </c>
      <c r="J9" s="150">
        <v>53.231314120912899</v>
      </c>
      <c r="K9" s="150">
        <v>56.358195665110962</v>
      </c>
      <c r="L9" s="150">
        <v>58.876394096364258</v>
      </c>
      <c r="M9" s="150">
        <v>56.155570952006649</v>
      </c>
      <c r="N9" s="150">
        <v>58.570580351935426</v>
      </c>
      <c r="O9" s="150">
        <v>59.488396991308747</v>
      </c>
      <c r="P9" s="150">
        <v>63.092183465672342</v>
      </c>
      <c r="Q9" s="150">
        <v>68.155344116865564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40.965181291816577</v>
      </c>
      <c r="D10" s="149">
        <f t="shared" ref="D10:Q10" si="0">C8+D9-D8</f>
        <v>41.374833104734648</v>
      </c>
      <c r="E10" s="149">
        <f t="shared" si="0"/>
        <v>41.788581435782135</v>
      </c>
      <c r="F10" s="149">
        <f t="shared" si="0"/>
        <v>42.206467250139951</v>
      </c>
      <c r="G10" s="149">
        <f t="shared" si="0"/>
        <v>42.628531922641287</v>
      </c>
      <c r="H10" s="149">
        <f t="shared" si="0"/>
        <v>43.054817241867568</v>
      </c>
      <c r="I10" s="149">
        <f t="shared" si="0"/>
        <v>43.485365414286491</v>
      </c>
      <c r="J10" s="149">
        <f t="shared" si="0"/>
        <v>43.920219068429333</v>
      </c>
      <c r="K10" s="149">
        <f t="shared" si="0"/>
        <v>44.35942125911356</v>
      </c>
      <c r="L10" s="149">
        <f t="shared" si="0"/>
        <v>44.803015471704725</v>
      </c>
      <c r="M10" s="149">
        <f t="shared" si="0"/>
        <v>45.17640445342488</v>
      </c>
      <c r="N10" s="149">
        <f t="shared" si="0"/>
        <v>46.38391046399704</v>
      </c>
      <c r="O10" s="149">
        <f t="shared" si="0"/>
        <v>46.784564268327586</v>
      </c>
      <c r="P10" s="149">
        <f t="shared" si="0"/>
        <v>47.381364497511868</v>
      </c>
      <c r="Q10" s="149">
        <f t="shared" si="0"/>
        <v>48.224774097918612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8760.0000000000018</v>
      </c>
      <c r="D12" s="146">
        <v>8759.9999999999982</v>
      </c>
      <c r="E12" s="146">
        <v>8760</v>
      </c>
      <c r="F12" s="146">
        <v>8760.0000000000036</v>
      </c>
      <c r="G12" s="146">
        <v>8759.9999999999982</v>
      </c>
      <c r="H12" s="146">
        <v>8759.9999999999982</v>
      </c>
      <c r="I12" s="146">
        <v>8760</v>
      </c>
      <c r="J12" s="146">
        <v>8760</v>
      </c>
      <c r="K12" s="146">
        <v>8759.9999999999982</v>
      </c>
      <c r="L12" s="146">
        <v>8759.9999999999964</v>
      </c>
      <c r="M12" s="146">
        <v>8760</v>
      </c>
      <c r="N12" s="146">
        <v>8759.9999999999982</v>
      </c>
      <c r="O12" s="146">
        <v>8759.9999999999982</v>
      </c>
      <c r="P12" s="146">
        <v>8760</v>
      </c>
      <c r="Q12" s="146">
        <v>8759.9999999999982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617.40149585788504</v>
      </c>
      <c r="C14" s="143">
        <f>IF(C5=0,0,C5/C8*1000)</f>
        <v>611.42230697335242</v>
      </c>
      <c r="D14" s="143">
        <f t="shared" ref="D14:Q14" si="1">IF(D5=0,0,D5/D8*1000)</f>
        <v>604.20777211874315</v>
      </c>
      <c r="E14" s="143">
        <f t="shared" si="1"/>
        <v>596.10220323962812</v>
      </c>
      <c r="F14" s="143">
        <f t="shared" si="1"/>
        <v>587.52774828617669</v>
      </c>
      <c r="G14" s="143">
        <f t="shared" si="1"/>
        <v>578.45820634856625</v>
      </c>
      <c r="H14" s="143">
        <f t="shared" si="1"/>
        <v>568.86857519096532</v>
      </c>
      <c r="I14" s="143">
        <f t="shared" si="1"/>
        <v>558.81804191100048</v>
      </c>
      <c r="J14" s="143">
        <f t="shared" si="1"/>
        <v>548.14688184494173</v>
      </c>
      <c r="K14" s="143">
        <f t="shared" si="1"/>
        <v>536.43252634683734</v>
      </c>
      <c r="L14" s="143">
        <f t="shared" si="1"/>
        <v>523.94249828531906</v>
      </c>
      <c r="M14" s="143">
        <f t="shared" si="1"/>
        <v>515.31933577125653</v>
      </c>
      <c r="N14" s="143">
        <f t="shared" si="1"/>
        <v>505.70374191856496</v>
      </c>
      <c r="O14" s="143">
        <f t="shared" si="1"/>
        <v>495.29977479767177</v>
      </c>
      <c r="P14" s="143">
        <f t="shared" si="1"/>
        <v>482.75584108655016</v>
      </c>
      <c r="Q14" s="143">
        <f t="shared" si="1"/>
        <v>468.04408183436698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560.11984697423679</v>
      </c>
      <c r="D15" s="141">
        <v>548.65950904255146</v>
      </c>
      <c r="E15" s="141">
        <v>539.27565252782244</v>
      </c>
      <c r="F15" s="141">
        <v>534.00614486768814</v>
      </c>
      <c r="G15" s="141">
        <v>528.63202172113358</v>
      </c>
      <c r="H15" s="141">
        <v>523.06051536374446</v>
      </c>
      <c r="I15" s="141">
        <v>518.0323027652646</v>
      </c>
      <c r="J15" s="141">
        <v>511.62341731197648</v>
      </c>
      <c r="K15" s="141">
        <v>501.11171331262148</v>
      </c>
      <c r="L15" s="141">
        <v>491.42330731404206</v>
      </c>
      <c r="M15" s="141">
        <v>474.18046910059303</v>
      </c>
      <c r="N15" s="141">
        <v>455.40502682847801</v>
      </c>
      <c r="O15" s="141">
        <v>437.93093776816386</v>
      </c>
      <c r="P15" s="141">
        <v>414.18370880826131</v>
      </c>
      <c r="Q15" s="141">
        <v>391.28850635645068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157.15238984576683</v>
      </c>
      <c r="C3" s="154">
        <v>165.98019824943472</v>
      </c>
      <c r="D3" s="154">
        <v>176.00567418945968</v>
      </c>
      <c r="E3" s="154">
        <v>189.6321454109881</v>
      </c>
      <c r="F3" s="154">
        <v>207.48174160545784</v>
      </c>
      <c r="G3" s="154">
        <v>229.5076245996332</v>
      </c>
      <c r="H3" s="154">
        <v>252.512827249461</v>
      </c>
      <c r="I3" s="154">
        <v>274.60990173496481</v>
      </c>
      <c r="J3" s="154">
        <v>291.57387073372161</v>
      </c>
      <c r="K3" s="154">
        <v>301.72826405386638</v>
      </c>
      <c r="L3" s="154">
        <v>311.89245751996862</v>
      </c>
      <c r="M3" s="154">
        <v>321.54708686757755</v>
      </c>
      <c r="N3" s="154">
        <v>329.85755997483125</v>
      </c>
      <c r="O3" s="154">
        <v>335.40966635049409</v>
      </c>
      <c r="P3" s="154">
        <v>340.49169817368823</v>
      </c>
      <c r="Q3" s="154">
        <v>348.09172660355711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2204.5984326995849</v>
      </c>
      <c r="C5" s="143">
        <v>2317.3687665112411</v>
      </c>
      <c r="D5" s="143">
        <v>2446.6740250551047</v>
      </c>
      <c r="E5" s="143">
        <v>2625.5681497164946</v>
      </c>
      <c r="F5" s="143">
        <v>2862.0814412259647</v>
      </c>
      <c r="G5" s="143">
        <v>3155.012321196361</v>
      </c>
      <c r="H5" s="143">
        <v>3460.0784839283638</v>
      </c>
      <c r="I5" s="143">
        <v>3751.4766806095859</v>
      </c>
      <c r="J5" s="143">
        <v>3971.8558795168306</v>
      </c>
      <c r="K5" s="143">
        <v>4099.0840044088427</v>
      </c>
      <c r="L5" s="143">
        <v>4226.3151353192507</v>
      </c>
      <c r="M5" s="143">
        <v>4350.0602697866307</v>
      </c>
      <c r="N5" s="143">
        <v>4455.5743042115027</v>
      </c>
      <c r="O5" s="143">
        <v>4523.8616840832747</v>
      </c>
      <c r="P5" s="143">
        <v>4585.8955339381801</v>
      </c>
      <c r="Q5" s="143">
        <v>4681.8810124193715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49.005942322780015</v>
      </c>
      <c r="C6" s="152">
        <f>1000000*C8/SER_summary!C$8</f>
        <v>51.078596281901895</v>
      </c>
      <c r="D6" s="152">
        <f>1000000*D8/SER_summary!D$8</f>
        <v>53.869149387178339</v>
      </c>
      <c r="E6" s="152">
        <f>1000000*E8/SER_summary!E$8</f>
        <v>58.089558527454379</v>
      </c>
      <c r="F6" s="152">
        <f>1000000*F8/SER_summary!F$8</f>
        <v>64.184864385069218</v>
      </c>
      <c r="G6" s="152">
        <f>1000000*G8/SER_summary!G$8</f>
        <v>70.39952845966306</v>
      </c>
      <c r="H6" s="152">
        <f>1000000*H8/SER_summary!H$8</f>
        <v>76.023810770967472</v>
      </c>
      <c r="I6" s="152">
        <f>1000000*I8/SER_summary!I$8</f>
        <v>80.645037555779453</v>
      </c>
      <c r="J6" s="152">
        <f>1000000*J8/SER_summary!J$8</f>
        <v>84.573327979082322</v>
      </c>
      <c r="K6" s="152">
        <f>1000000*K8/SER_summary!K$8</f>
        <v>88.2386082801453</v>
      </c>
      <c r="L6" s="152">
        <f>1000000*L8/SER_summary!L$8</f>
        <v>90.736873538153304</v>
      </c>
      <c r="M6" s="152">
        <f>1000000*M8/SER_summary!M$8</f>
        <v>92.932787264544103</v>
      </c>
      <c r="N6" s="152">
        <f>1000000*N8/SER_summary!N$8</f>
        <v>95.678631347917175</v>
      </c>
      <c r="O6" s="152">
        <f>1000000*O8/SER_summary!O$8</f>
        <v>98.187914988836155</v>
      </c>
      <c r="P6" s="152">
        <f>1000000*P8/SER_summary!P$8</f>
        <v>100.38756932126981</v>
      </c>
      <c r="Q6" s="152">
        <f>1000000*Q8/SER_summary!Q$8</f>
        <v>102.06725911704373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46.878282123287562</v>
      </c>
      <c r="C8" s="62">
        <v>49.6167539515966</v>
      </c>
      <c r="D8" s="62">
        <v>52.771946902150901</v>
      </c>
      <c r="E8" s="62">
        <v>57.11406555619763</v>
      </c>
      <c r="F8" s="62">
        <v>62.846348313439783</v>
      </c>
      <c r="G8" s="62">
        <v>69.975983587873813</v>
      </c>
      <c r="H8" s="62">
        <v>77.492433199026863</v>
      </c>
      <c r="I8" s="62">
        <v>84.785571480911656</v>
      </c>
      <c r="J8" s="62">
        <v>90.493460937618096</v>
      </c>
      <c r="K8" s="62">
        <v>94.040649393482582</v>
      </c>
      <c r="L8" s="62">
        <v>97.694988585035475</v>
      </c>
      <c r="M8" s="62">
        <v>101.35972974579498</v>
      </c>
      <c r="N8" s="62">
        <v>104.67430376272675</v>
      </c>
      <c r="O8" s="62">
        <v>107.14381421625406</v>
      </c>
      <c r="P8" s="62">
        <v>109.57268617933839</v>
      </c>
      <c r="Q8" s="62">
        <v>113.05220640054283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5.8636906365282035</v>
      </c>
      <c r="D9" s="150">
        <v>6.2804117587734583</v>
      </c>
      <c r="E9" s="150">
        <v>7.4673374622659177</v>
      </c>
      <c r="F9" s="150">
        <v>8.8575015654613214</v>
      </c>
      <c r="G9" s="150">
        <v>10.254854082653189</v>
      </c>
      <c r="H9" s="150">
        <v>10.641668419372232</v>
      </c>
      <c r="I9" s="150">
        <v>10.418357090103964</v>
      </c>
      <c r="J9" s="150">
        <v>8.833108264925599</v>
      </c>
      <c r="K9" s="150">
        <v>6.6724072640836809</v>
      </c>
      <c r="L9" s="150">
        <v>6.7795579997720479</v>
      </c>
      <c r="M9" s="150">
        <v>6.7899599689786703</v>
      </c>
      <c r="N9" s="150">
        <v>6.439792825150958</v>
      </c>
      <c r="O9" s="150">
        <v>5.5947292617464557</v>
      </c>
      <c r="P9" s="150">
        <v>5.5540907713035121</v>
      </c>
      <c r="Q9" s="150">
        <v>6.6047390294236097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3.1252188082191665</v>
      </c>
      <c r="D10" s="149">
        <f t="shared" ref="D10:Q10" si="0">C8+D9-D8</f>
        <v>3.1252188082191594</v>
      </c>
      <c r="E10" s="149">
        <f t="shared" si="0"/>
        <v>3.1252188082191878</v>
      </c>
      <c r="F10" s="149">
        <f t="shared" si="0"/>
        <v>3.1252188082191665</v>
      </c>
      <c r="G10" s="149">
        <f t="shared" si="0"/>
        <v>3.1252188082191594</v>
      </c>
      <c r="H10" s="149">
        <f t="shared" si="0"/>
        <v>3.1252188082191878</v>
      </c>
      <c r="I10" s="149">
        <f t="shared" si="0"/>
        <v>3.1252188082191736</v>
      </c>
      <c r="J10" s="149">
        <f t="shared" si="0"/>
        <v>3.1252188082191594</v>
      </c>
      <c r="K10" s="149">
        <f t="shared" si="0"/>
        <v>3.1252188082192021</v>
      </c>
      <c r="L10" s="149">
        <f t="shared" si="0"/>
        <v>3.1252188082191594</v>
      </c>
      <c r="M10" s="149">
        <f t="shared" si="0"/>
        <v>3.1252188082191594</v>
      </c>
      <c r="N10" s="149">
        <f t="shared" si="0"/>
        <v>3.1252188082191878</v>
      </c>
      <c r="O10" s="149">
        <f t="shared" si="0"/>
        <v>3.1252188082191452</v>
      </c>
      <c r="P10" s="149">
        <f t="shared" si="0"/>
        <v>3.1252188082191736</v>
      </c>
      <c r="Q10" s="149">
        <f t="shared" si="0"/>
        <v>3.1252188082191736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828.8826405732201</v>
      </c>
      <c r="C12" s="146">
        <v>832.84211521137024</v>
      </c>
      <c r="D12" s="146">
        <v>836.4733454053362</v>
      </c>
      <c r="E12" s="146">
        <v>839.82773285755036</v>
      </c>
      <c r="F12" s="146">
        <v>842.94540190572525</v>
      </c>
      <c r="G12" s="146">
        <v>845.85828440952309</v>
      </c>
      <c r="H12" s="146">
        <v>848.59221527189993</v>
      </c>
      <c r="I12" s="146">
        <v>851.16839690662107</v>
      </c>
      <c r="J12" s="146">
        <v>853.60444804290955</v>
      </c>
      <c r="K12" s="146">
        <v>855.91517102339697</v>
      </c>
      <c r="L12" s="146">
        <v>858.11312376647459</v>
      </c>
      <c r="M12" s="146">
        <v>859.50984189988424</v>
      </c>
      <c r="N12" s="146">
        <v>860.84368951892668</v>
      </c>
      <c r="O12" s="146">
        <v>862.12016895796796</v>
      </c>
      <c r="P12" s="146">
        <v>863.34408697646484</v>
      </c>
      <c r="Q12" s="146">
        <v>864.51966754038403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47.028140384956941</v>
      </c>
      <c r="C14" s="143">
        <f>IF(C5=0,0,C5/C8)</f>
        <v>46.705368286928639</v>
      </c>
      <c r="D14" s="143">
        <f t="shared" ref="D14:Q14" si="1">IF(D5=0,0,D5/D8)</f>
        <v>46.3631563488021</v>
      </c>
      <c r="E14" s="143">
        <f t="shared" si="1"/>
        <v>45.970605036565914</v>
      </c>
      <c r="F14" s="143">
        <f t="shared" si="1"/>
        <v>45.540934645106567</v>
      </c>
      <c r="G14" s="143">
        <f t="shared" si="1"/>
        <v>45.087073584816252</v>
      </c>
      <c r="H14" s="143">
        <f t="shared" si="1"/>
        <v>44.650533491982479</v>
      </c>
      <c r="I14" s="143">
        <f t="shared" si="1"/>
        <v>44.246640260650729</v>
      </c>
      <c r="J14" s="143">
        <f t="shared" si="1"/>
        <v>43.89108161367416</v>
      </c>
      <c r="K14" s="143">
        <f t="shared" si="1"/>
        <v>43.588427247642194</v>
      </c>
      <c r="L14" s="143">
        <f t="shared" si="1"/>
        <v>43.260306352772538</v>
      </c>
      <c r="M14" s="143">
        <f t="shared" si="1"/>
        <v>42.917046845886027</v>
      </c>
      <c r="N14" s="143">
        <f t="shared" si="1"/>
        <v>42.566075379028014</v>
      </c>
      <c r="O14" s="143">
        <f t="shared" si="1"/>
        <v>42.222331892651539</v>
      </c>
      <c r="P14" s="143">
        <f t="shared" si="1"/>
        <v>41.852542762640795</v>
      </c>
      <c r="Q14" s="143">
        <f t="shared" si="1"/>
        <v>41.413442174065267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44.296941765687073</v>
      </c>
      <c r="D15" s="141">
        <v>43.990505400311193</v>
      </c>
      <c r="E15" s="141">
        <v>43.639028657096141</v>
      </c>
      <c r="F15" s="141">
        <v>43.295111778637924</v>
      </c>
      <c r="G15" s="141">
        <v>42.897159264427181</v>
      </c>
      <c r="H15" s="141">
        <v>42.478244365868768</v>
      </c>
      <c r="I15" s="141">
        <v>42.076828595581077</v>
      </c>
      <c r="J15" s="141">
        <v>41.588126935176575</v>
      </c>
      <c r="K15" s="141">
        <v>41.09481674097259</v>
      </c>
      <c r="L15" s="141">
        <v>40.445757638811713</v>
      </c>
      <c r="M15" s="141">
        <v>39.870391659280607</v>
      </c>
      <c r="N15" s="141">
        <v>39.207358082299208</v>
      </c>
      <c r="O15" s="141">
        <v>38.475607781458542</v>
      </c>
      <c r="P15" s="141">
        <v>37.631196051282913</v>
      </c>
      <c r="Q15" s="141">
        <v>36.78551207632438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116.84735621672971</v>
      </c>
      <c r="C3" s="154">
        <v>117.82545203312999</v>
      </c>
      <c r="D3" s="154">
        <v>120.62384681064457</v>
      </c>
      <c r="E3" s="154">
        <v>124.62546755653901</v>
      </c>
      <c r="F3" s="154">
        <v>131.01791347893152</v>
      </c>
      <c r="G3" s="154">
        <v>138.11696388171933</v>
      </c>
      <c r="H3" s="154">
        <v>144.98531158784471</v>
      </c>
      <c r="I3" s="154">
        <v>149.99119998475624</v>
      </c>
      <c r="J3" s="154">
        <v>153.05402158579489</v>
      </c>
      <c r="K3" s="154">
        <v>154.89346246231614</v>
      </c>
      <c r="L3" s="154">
        <v>156.65743907938082</v>
      </c>
      <c r="M3" s="154">
        <v>157.29405952630947</v>
      </c>
      <c r="N3" s="154">
        <v>157.86759923302267</v>
      </c>
      <c r="O3" s="154">
        <v>158.19930550919378</v>
      </c>
      <c r="P3" s="154">
        <v>158.53287264381291</v>
      </c>
      <c r="Q3" s="154">
        <v>159.06751457698829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810.79385260018103</v>
      </c>
      <c r="C5" s="143">
        <v>808.56954886270591</v>
      </c>
      <c r="D5" s="143">
        <v>812.51343380206265</v>
      </c>
      <c r="E5" s="143">
        <v>825.41567405619878</v>
      </c>
      <c r="F5" s="143">
        <v>853.13908786155821</v>
      </c>
      <c r="G5" s="143">
        <v>885.65913930647105</v>
      </c>
      <c r="H5" s="143">
        <v>915.0876277885759</v>
      </c>
      <c r="I5" s="143">
        <v>935.20805972422284</v>
      </c>
      <c r="J5" s="143">
        <v>943.37634005640052</v>
      </c>
      <c r="K5" s="143">
        <v>946.8914211132842</v>
      </c>
      <c r="L5" s="143">
        <v>946.31686563223775</v>
      </c>
      <c r="M5" s="143">
        <v>939.65706743477654</v>
      </c>
      <c r="N5" s="143">
        <v>935.17769052228095</v>
      </c>
      <c r="O5" s="143">
        <v>929.13499126582383</v>
      </c>
      <c r="P5" s="143">
        <v>921.98852531353759</v>
      </c>
      <c r="Q5" s="143">
        <v>915.57567590364226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0.13876956191403214</v>
      </c>
      <c r="C6" s="152">
        <f>1000*C8/SER_summary!C$3</f>
        <v>0.1398877097957843</v>
      </c>
      <c r="D6" s="152">
        <f>1000*D8/SER_summary!D$3</f>
        <v>0.14324793479197667</v>
      </c>
      <c r="E6" s="152">
        <f>1000*E8/SER_summary!E$3</f>
        <v>0.14944487003321472</v>
      </c>
      <c r="F6" s="152">
        <f>1000*F8/SER_summary!F$3</f>
        <v>0.15994671851136791</v>
      </c>
      <c r="G6" s="152">
        <f>1000*G8/SER_summary!G$3</f>
        <v>0.17283100761440517</v>
      </c>
      <c r="H6" s="152">
        <f>1000*H8/SER_summary!H$3</f>
        <v>0.18440683877301459</v>
      </c>
      <c r="I6" s="152">
        <f>1000*I8/SER_summary!I$3</f>
        <v>0.19580907878175899</v>
      </c>
      <c r="J6" s="152">
        <f>1000*J8/SER_summary!J$3</f>
        <v>0.20679742634234435</v>
      </c>
      <c r="K6" s="152">
        <f>1000*K8/SER_summary!K$3</f>
        <v>0.21968993497365347</v>
      </c>
      <c r="L6" s="152">
        <f>1000*L8/SER_summary!L$3</f>
        <v>0.23499439151517712</v>
      </c>
      <c r="M6" s="152">
        <f>1000*M8/SER_summary!M$3</f>
        <v>0.25079513481032523</v>
      </c>
      <c r="N6" s="152">
        <f>1000*N8/SER_summary!N$3</f>
        <v>0.27280143005630231</v>
      </c>
      <c r="O6" s="152">
        <f>1000*O8/SER_summary!O$3</f>
        <v>0.3005749249058785</v>
      </c>
      <c r="P6" s="152">
        <f>1000*P8/SER_summary!P$3</f>
        <v>0.33843762038878344</v>
      </c>
      <c r="Q6" s="152">
        <f>1000*Q8/SER_summary!Q$3</f>
        <v>0.39248603866946097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2201.4333917261101</v>
      </c>
      <c r="C8" s="62">
        <v>2236.3953080834385</v>
      </c>
      <c r="D8" s="62">
        <v>2307.0488154862001</v>
      </c>
      <c r="E8" s="62">
        <v>2419.8968180434717</v>
      </c>
      <c r="F8" s="62">
        <v>2600.4188678528117</v>
      </c>
      <c r="G8" s="62">
        <v>2818.1004882628818</v>
      </c>
      <c r="H8" s="62">
        <v>3012.1400299545626</v>
      </c>
      <c r="I8" s="62">
        <v>3203.0433442393833</v>
      </c>
      <c r="J8" s="62">
        <v>3392.5942913192698</v>
      </c>
      <c r="K8" s="62">
        <v>3621.7614740195017</v>
      </c>
      <c r="L8" s="62">
        <v>3895.029454425754</v>
      </c>
      <c r="M8" s="62">
        <v>4177.19335557868</v>
      </c>
      <c r="N8" s="62">
        <v>4564.0628597395971</v>
      </c>
      <c r="O8" s="62">
        <v>5043.519495577556</v>
      </c>
      <c r="P8" s="62">
        <v>5695.6645219951288</v>
      </c>
      <c r="Q8" s="62">
        <v>6633.2989983779644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466.53047733902253</v>
      </c>
      <c r="D9" s="150">
        <v>506.53775399427394</v>
      </c>
      <c r="E9" s="150">
        <v>553.09109161469803</v>
      </c>
      <c r="F9" s="150">
        <v>625.16756975734188</v>
      </c>
      <c r="G9" s="150">
        <v>666.77359555755061</v>
      </c>
      <c r="H9" s="150">
        <v>660.57001903070329</v>
      </c>
      <c r="I9" s="150">
        <v>697.44106827909445</v>
      </c>
      <c r="J9" s="150">
        <v>742.64203869458424</v>
      </c>
      <c r="K9" s="150">
        <v>854.33475245757438</v>
      </c>
      <c r="L9" s="150">
        <v>940.04157596380264</v>
      </c>
      <c r="M9" s="150">
        <v>942.7339201836287</v>
      </c>
      <c r="N9" s="150">
        <v>1084.3105724400116</v>
      </c>
      <c r="O9" s="150">
        <v>1222.0986745325445</v>
      </c>
      <c r="P9" s="150">
        <v>1506.4797788751462</v>
      </c>
      <c r="Q9" s="150">
        <v>1877.676052346638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431.56856098169419</v>
      </c>
      <c r="D10" s="149">
        <f t="shared" ref="D10:Q10" si="0">C8+D9-D8</f>
        <v>435.88424659151224</v>
      </c>
      <c r="E10" s="149">
        <f t="shared" si="0"/>
        <v>440.24308905742646</v>
      </c>
      <c r="F10" s="149">
        <f t="shared" si="0"/>
        <v>444.64551994800195</v>
      </c>
      <c r="G10" s="149">
        <f t="shared" si="0"/>
        <v>449.09197514748075</v>
      </c>
      <c r="H10" s="149">
        <f t="shared" si="0"/>
        <v>466.53047733902258</v>
      </c>
      <c r="I10" s="149">
        <f t="shared" si="0"/>
        <v>506.53775399427377</v>
      </c>
      <c r="J10" s="149">
        <f t="shared" si="0"/>
        <v>553.09109161469769</v>
      </c>
      <c r="K10" s="149">
        <f t="shared" si="0"/>
        <v>625.16756975734233</v>
      </c>
      <c r="L10" s="149">
        <f t="shared" si="0"/>
        <v>666.77359555754992</v>
      </c>
      <c r="M10" s="149">
        <f t="shared" si="0"/>
        <v>660.5700190307025</v>
      </c>
      <c r="N10" s="149">
        <f t="shared" si="0"/>
        <v>697.44106827909491</v>
      </c>
      <c r="O10" s="149">
        <f t="shared" si="0"/>
        <v>742.64203869458561</v>
      </c>
      <c r="P10" s="149">
        <f t="shared" si="0"/>
        <v>854.33475245757381</v>
      </c>
      <c r="Q10" s="149">
        <f t="shared" si="0"/>
        <v>940.04157596380264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1675.7529478169622</v>
      </c>
      <c r="C12" s="146">
        <v>1694.4286334566191</v>
      </c>
      <c r="D12" s="146">
        <v>1726.2519135565528</v>
      </c>
      <c r="E12" s="146">
        <v>1755.6406901742714</v>
      </c>
      <c r="F12" s="146">
        <v>1785.7159892166983</v>
      </c>
      <c r="G12" s="146">
        <v>1813.3513635782961</v>
      </c>
      <c r="H12" s="146">
        <v>1842.3106869140606</v>
      </c>
      <c r="I12" s="146">
        <v>1864.9151946651109</v>
      </c>
      <c r="J12" s="146">
        <v>1886.5195679062922</v>
      </c>
      <c r="K12" s="146">
        <v>1902.1048587598843</v>
      </c>
      <c r="L12" s="146">
        <v>1924.9346545387771</v>
      </c>
      <c r="M12" s="146">
        <v>1946.4555267588023</v>
      </c>
      <c r="N12" s="146">
        <v>1962.9101262010745</v>
      </c>
      <c r="O12" s="146">
        <v>1979.8272861732685</v>
      </c>
      <c r="P12" s="146">
        <v>1999.3800847265522</v>
      </c>
      <c r="Q12" s="146">
        <v>2020.1740950551196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368.30269571065696</v>
      </c>
      <c r="C14" s="143">
        <f>IF(C5=0,0,C5/C8*1000)</f>
        <v>361.55036899788502</v>
      </c>
      <c r="D14" s="143">
        <f t="shared" ref="D14:Q14" si="1">IF(D5=0,0,D5/D8*1000)</f>
        <v>352.18736090368731</v>
      </c>
      <c r="E14" s="143">
        <f t="shared" si="1"/>
        <v>341.09540039131156</v>
      </c>
      <c r="F14" s="143">
        <f t="shared" si="1"/>
        <v>328.07756412181493</v>
      </c>
      <c r="G14" s="143">
        <f t="shared" si="1"/>
        <v>314.27521587507482</v>
      </c>
      <c r="H14" s="143">
        <f t="shared" si="1"/>
        <v>303.79982958573805</v>
      </c>
      <c r="I14" s="143">
        <f t="shared" si="1"/>
        <v>291.97483743271158</v>
      </c>
      <c r="J14" s="143">
        <f t="shared" si="1"/>
        <v>278.06930597927527</v>
      </c>
      <c r="K14" s="143">
        <f t="shared" si="1"/>
        <v>261.44499793974711</v>
      </c>
      <c r="L14" s="143">
        <f t="shared" si="1"/>
        <v>242.95499602884354</v>
      </c>
      <c r="M14" s="143">
        <f t="shared" si="1"/>
        <v>224.94938286250408</v>
      </c>
      <c r="N14" s="143">
        <f t="shared" si="1"/>
        <v>204.90026523772235</v>
      </c>
      <c r="O14" s="143">
        <f t="shared" si="1"/>
        <v>184.223535188184</v>
      </c>
      <c r="P14" s="143">
        <f t="shared" si="1"/>
        <v>161.87549701234425</v>
      </c>
      <c r="Q14" s="143">
        <f t="shared" si="1"/>
        <v>138.02719825045233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335.934238530279</v>
      </c>
      <c r="D15" s="141">
        <v>324.71662117939218</v>
      </c>
      <c r="E15" s="141">
        <v>316.48486004528849</v>
      </c>
      <c r="F15" s="141">
        <v>306.29796985822674</v>
      </c>
      <c r="G15" s="141">
        <v>296.83514439148314</v>
      </c>
      <c r="H15" s="141">
        <v>281.80517397884523</v>
      </c>
      <c r="I15" s="141">
        <v>264.68424116171172</v>
      </c>
      <c r="J15" s="141">
        <v>246.70464033547464</v>
      </c>
      <c r="K15" s="141">
        <v>228.25085592481827</v>
      </c>
      <c r="L15" s="141">
        <v>209.93463063628013</v>
      </c>
      <c r="M15" s="141">
        <v>190.39545209716582</v>
      </c>
      <c r="N15" s="141">
        <v>166.11687424078372</v>
      </c>
      <c r="O15" s="141">
        <v>144.97236719896048</v>
      </c>
      <c r="P15" s="141">
        <v>124.69876806626633</v>
      </c>
      <c r="Q15" s="141">
        <v>101.68656695823034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12316.697549422635</v>
      </c>
      <c r="C3" s="174">
        <v>12266.05308726902</v>
      </c>
      <c r="D3" s="174">
        <v>11414.612987546658</v>
      </c>
      <c r="E3" s="174">
        <v>11322.398025838293</v>
      </c>
      <c r="F3" s="174">
        <v>10408.958883231913</v>
      </c>
      <c r="G3" s="174">
        <v>10594.1442565332</v>
      </c>
      <c r="H3" s="174">
        <v>11540.660131687591</v>
      </c>
      <c r="I3" s="174">
        <v>11142.292039888576</v>
      </c>
      <c r="J3" s="174">
        <v>10224.661084731348</v>
      </c>
      <c r="K3" s="174">
        <v>9266.2224417584857</v>
      </c>
      <c r="L3" s="174">
        <v>10828</v>
      </c>
      <c r="M3" s="174">
        <v>9689.6358767336824</v>
      </c>
      <c r="N3" s="174">
        <v>10064.967024313417</v>
      </c>
      <c r="O3" s="174">
        <v>10950.30412078778</v>
      </c>
      <c r="P3" s="174">
        <v>10752.036296433915</v>
      </c>
      <c r="Q3" s="174">
        <v>10754.62559333527</v>
      </c>
    </row>
    <row r="5" spans="1:17" x14ac:dyDescent="0.25">
      <c r="A5" s="162" t="s">
        <v>154</v>
      </c>
      <c r="B5" s="174">
        <v>30130.309592920974</v>
      </c>
      <c r="C5" s="174">
        <v>29465.51798426767</v>
      </c>
      <c r="D5" s="174">
        <v>27210.13560110909</v>
      </c>
      <c r="E5" s="174">
        <v>26815.025369850868</v>
      </c>
      <c r="F5" s="174">
        <v>26796.463252936133</v>
      </c>
      <c r="G5" s="174">
        <v>27472.744194065705</v>
      </c>
      <c r="H5" s="174">
        <v>24511.464737828235</v>
      </c>
      <c r="I5" s="174">
        <v>24659.417075106838</v>
      </c>
      <c r="J5" s="174">
        <v>24976.071452916731</v>
      </c>
      <c r="K5" s="174">
        <v>24935.245729110749</v>
      </c>
      <c r="L5" s="174">
        <v>29168.767588337378</v>
      </c>
      <c r="M5" s="174">
        <v>26465.072934312015</v>
      </c>
      <c r="N5" s="174">
        <v>27013.412140801804</v>
      </c>
      <c r="O5" s="174">
        <v>27442.280548755836</v>
      </c>
      <c r="P5" s="174">
        <v>25366.88048821851</v>
      </c>
      <c r="Q5" s="174">
        <v>27130.00407162261</v>
      </c>
    </row>
    <row r="6" spans="1:17" x14ac:dyDescent="0.25">
      <c r="A6" s="173" t="s">
        <v>153</v>
      </c>
      <c r="B6" s="172">
        <v>32750.336514044535</v>
      </c>
      <c r="C6" s="172">
        <v>32147.235832995622</v>
      </c>
      <c r="D6" s="172">
        <v>31502.398270061785</v>
      </c>
      <c r="E6" s="172">
        <v>30477.843188175797</v>
      </c>
      <c r="F6" s="172">
        <v>28783.652654576508</v>
      </c>
      <c r="G6" s="172">
        <v>30903.045629505119</v>
      </c>
      <c r="H6" s="172">
        <v>27752.078541788029</v>
      </c>
      <c r="I6" s="172">
        <v>26723.998526898173</v>
      </c>
      <c r="J6" s="172">
        <v>27188.108829712732</v>
      </c>
      <c r="K6" s="172">
        <v>28054.627508180987</v>
      </c>
      <c r="L6" s="172">
        <v>30717.612793149296</v>
      </c>
      <c r="M6" s="172">
        <v>29057.405079306282</v>
      </c>
      <c r="N6" s="172">
        <v>29637.283249793942</v>
      </c>
      <c r="O6" s="172">
        <v>28902.37022280067</v>
      </c>
      <c r="P6" s="172">
        <v>26799.163929432019</v>
      </c>
      <c r="Q6" s="172">
        <v>28582.262601482918</v>
      </c>
    </row>
    <row r="7" spans="1:17" x14ac:dyDescent="0.25">
      <c r="A7" s="171" t="s">
        <v>152</v>
      </c>
      <c r="B7" s="170"/>
      <c r="C7" s="170">
        <v>1617.4334494046971</v>
      </c>
      <c r="D7" s="170">
        <v>0</v>
      </c>
      <c r="E7" s="170">
        <v>0</v>
      </c>
      <c r="F7" s="170">
        <v>0</v>
      </c>
      <c r="G7" s="170">
        <v>2119.3929749286108</v>
      </c>
      <c r="H7" s="170">
        <v>0</v>
      </c>
      <c r="I7" s="170">
        <v>1758.2213892688928</v>
      </c>
      <c r="J7" s="170">
        <v>1825.2612920431991</v>
      </c>
      <c r="K7" s="170">
        <v>866.51867846825553</v>
      </c>
      <c r="L7" s="170">
        <v>5504.9970732874954</v>
      </c>
      <c r="M7" s="170">
        <v>1846.6192147082668</v>
      </c>
      <c r="N7" s="170">
        <v>1883.4708939580075</v>
      </c>
      <c r="O7" s="170">
        <v>1902.9811522268776</v>
      </c>
      <c r="P7" s="170">
        <v>0</v>
      </c>
      <c r="Q7" s="170">
        <v>3201.2655534427149</v>
      </c>
    </row>
    <row r="8" spans="1:17" x14ac:dyDescent="0.25">
      <c r="A8" s="169" t="s">
        <v>151</v>
      </c>
      <c r="B8" s="168"/>
      <c r="C8" s="168">
        <f t="shared" ref="C8:Q8" si="0">IF(B6=0,0,B6+C7-C6)</f>
        <v>2220.5341304536087</v>
      </c>
      <c r="D8" s="168">
        <f t="shared" si="0"/>
        <v>644.83756293383703</v>
      </c>
      <c r="E8" s="168">
        <f t="shared" si="0"/>
        <v>1024.5550818859883</v>
      </c>
      <c r="F8" s="168">
        <f t="shared" si="0"/>
        <v>1694.1905335992888</v>
      </c>
      <c r="G8" s="168">
        <f t="shared" si="0"/>
        <v>0</v>
      </c>
      <c r="H8" s="168">
        <f t="shared" si="0"/>
        <v>3150.9670877170902</v>
      </c>
      <c r="I8" s="168">
        <f t="shared" si="0"/>
        <v>2786.3014041587485</v>
      </c>
      <c r="J8" s="168">
        <f t="shared" si="0"/>
        <v>1361.1509892286413</v>
      </c>
      <c r="K8" s="168">
        <f t="shared" si="0"/>
        <v>0</v>
      </c>
      <c r="L8" s="168">
        <f t="shared" si="0"/>
        <v>2842.0117883191851</v>
      </c>
      <c r="M8" s="168">
        <f t="shared" si="0"/>
        <v>3506.8269285512797</v>
      </c>
      <c r="N8" s="168">
        <f t="shared" si="0"/>
        <v>1303.5927234703486</v>
      </c>
      <c r="O8" s="168">
        <f t="shared" si="0"/>
        <v>2637.8941792201513</v>
      </c>
      <c r="P8" s="168">
        <f t="shared" si="0"/>
        <v>2103.2062933686502</v>
      </c>
      <c r="Q8" s="168">
        <f t="shared" si="0"/>
        <v>1418.166881391815</v>
      </c>
    </row>
    <row r="9" spans="1:17" x14ac:dyDescent="0.25">
      <c r="A9" s="167" t="s">
        <v>150</v>
      </c>
      <c r="B9" s="166">
        <f>B6-B5</f>
        <v>2620.0269211235609</v>
      </c>
      <c r="C9" s="166">
        <f t="shared" ref="C9:Q9" si="1">C6-C5</f>
        <v>2681.7178487279525</v>
      </c>
      <c r="D9" s="166">
        <f t="shared" si="1"/>
        <v>4292.2626689526951</v>
      </c>
      <c r="E9" s="166">
        <f t="shared" si="1"/>
        <v>3662.8178183249292</v>
      </c>
      <c r="F9" s="166">
        <f t="shared" si="1"/>
        <v>1987.1894016403749</v>
      </c>
      <c r="G9" s="166">
        <f t="shared" si="1"/>
        <v>3430.3014354394145</v>
      </c>
      <c r="H9" s="166">
        <f t="shared" si="1"/>
        <v>3240.6138039597936</v>
      </c>
      <c r="I9" s="166">
        <f t="shared" si="1"/>
        <v>2064.581451791335</v>
      </c>
      <c r="J9" s="166">
        <f t="shared" si="1"/>
        <v>2212.0373767960009</v>
      </c>
      <c r="K9" s="166">
        <f t="shared" si="1"/>
        <v>3119.3817790702378</v>
      </c>
      <c r="L9" s="166">
        <f t="shared" si="1"/>
        <v>1548.8452048119179</v>
      </c>
      <c r="M9" s="166">
        <f t="shared" si="1"/>
        <v>2592.3321449942669</v>
      </c>
      <c r="N9" s="166">
        <f t="shared" si="1"/>
        <v>2623.871108992138</v>
      </c>
      <c r="O9" s="166">
        <f t="shared" si="1"/>
        <v>1460.0896740448334</v>
      </c>
      <c r="P9" s="166">
        <f t="shared" si="1"/>
        <v>1432.2834412135089</v>
      </c>
      <c r="Q9" s="166">
        <f t="shared" si="1"/>
        <v>1452.258529860308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4498.5417312348145</v>
      </c>
      <c r="C12" s="163">
        <f t="shared" ref="C12:Q12" si="2">SUM(C13:C14,C18:C19,C25:C26)</f>
        <v>4399.6640600000001</v>
      </c>
      <c r="D12" s="163">
        <f t="shared" si="2"/>
        <v>4070.7098599999999</v>
      </c>
      <c r="E12" s="163">
        <f t="shared" si="2"/>
        <v>4037.2157599999996</v>
      </c>
      <c r="F12" s="163">
        <f t="shared" si="2"/>
        <v>4063.7782900000007</v>
      </c>
      <c r="G12" s="163">
        <f t="shared" si="2"/>
        <v>4165.3229129459596</v>
      </c>
      <c r="H12" s="163">
        <f t="shared" si="2"/>
        <v>3702.2453099999993</v>
      </c>
      <c r="I12" s="163">
        <f t="shared" si="2"/>
        <v>3701.2122799999997</v>
      </c>
      <c r="J12" s="163">
        <f t="shared" si="2"/>
        <v>3726.6317500000005</v>
      </c>
      <c r="K12" s="163">
        <f t="shared" si="2"/>
        <v>3730.3336099999997</v>
      </c>
      <c r="L12" s="163">
        <f t="shared" si="2"/>
        <v>4223.3569171866784</v>
      </c>
      <c r="M12" s="163">
        <f t="shared" si="2"/>
        <v>3773.6751375111062</v>
      </c>
      <c r="N12" s="163">
        <f t="shared" si="2"/>
        <v>3819.0468599875094</v>
      </c>
      <c r="O12" s="163">
        <f t="shared" si="2"/>
        <v>3848.8029730399217</v>
      </c>
      <c r="P12" s="163">
        <f t="shared" si="2"/>
        <v>3546.8858511350259</v>
      </c>
      <c r="Q12" s="163">
        <f t="shared" si="2"/>
        <v>3761.2747775035587</v>
      </c>
    </row>
    <row r="13" spans="1:17" x14ac:dyDescent="0.25">
      <c r="A13" s="54" t="s">
        <v>38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</row>
    <row r="14" spans="1:17" x14ac:dyDescent="0.25">
      <c r="A14" s="51" t="s">
        <v>37</v>
      </c>
      <c r="B14" s="50">
        <f>SUM(B15:B17)</f>
        <v>823.96291720439399</v>
      </c>
      <c r="C14" s="50">
        <f t="shared" ref="C14:Q14" si="3">SUM(C15:C17)</f>
        <v>816.47718999999995</v>
      </c>
      <c r="D14" s="50">
        <f t="shared" si="3"/>
        <v>730.49562000000014</v>
      </c>
      <c r="E14" s="50">
        <f t="shared" si="3"/>
        <v>697.56964999999991</v>
      </c>
      <c r="F14" s="50">
        <f t="shared" si="3"/>
        <v>669.36633000000018</v>
      </c>
      <c r="G14" s="50">
        <f t="shared" si="3"/>
        <v>676.43407215705304</v>
      </c>
      <c r="H14" s="50">
        <f t="shared" si="3"/>
        <v>654.05603999999983</v>
      </c>
      <c r="I14" s="50">
        <f t="shared" si="3"/>
        <v>622.5240799999998</v>
      </c>
      <c r="J14" s="50">
        <f t="shared" si="3"/>
        <v>595.56441999999981</v>
      </c>
      <c r="K14" s="50">
        <f t="shared" si="3"/>
        <v>579.91515000000015</v>
      </c>
      <c r="L14" s="50">
        <f t="shared" si="3"/>
        <v>597.24805195501506</v>
      </c>
      <c r="M14" s="50">
        <f t="shared" si="3"/>
        <v>566.52459257799694</v>
      </c>
      <c r="N14" s="50">
        <f t="shared" si="3"/>
        <v>503.55743993179453</v>
      </c>
      <c r="O14" s="50">
        <f t="shared" si="3"/>
        <v>545.04427994887374</v>
      </c>
      <c r="P14" s="50">
        <f t="shared" si="3"/>
        <v>523.33645032813399</v>
      </c>
      <c r="Q14" s="50">
        <f t="shared" si="3"/>
        <v>586.13019348673492</v>
      </c>
    </row>
    <row r="15" spans="1:17" x14ac:dyDescent="0.25">
      <c r="A15" s="52" t="s">
        <v>66</v>
      </c>
      <c r="B15" s="50">
        <v>45.332874789930628</v>
      </c>
      <c r="C15" s="50">
        <v>48.606769999999983</v>
      </c>
      <c r="D15" s="50">
        <v>44.302899999999987</v>
      </c>
      <c r="E15" s="50">
        <v>39.941560000000003</v>
      </c>
      <c r="F15" s="50">
        <v>42.106799999999986</v>
      </c>
      <c r="G15" s="50">
        <v>39.939260151213027</v>
      </c>
      <c r="H15" s="50">
        <v>39.937479999999994</v>
      </c>
      <c r="I15" s="50">
        <v>39.901710000000001</v>
      </c>
      <c r="J15" s="50">
        <v>38.898129999999988</v>
      </c>
      <c r="K15" s="50">
        <v>36.69995999999999</v>
      </c>
      <c r="L15" s="50">
        <v>41.020519111720631</v>
      </c>
      <c r="M15" s="50">
        <v>32.384614881348256</v>
      </c>
      <c r="N15" s="50">
        <v>30.21841975741939</v>
      </c>
      <c r="O15" s="50">
        <v>32.395077598591378</v>
      </c>
      <c r="P15" s="50">
        <v>22.67437232435033</v>
      </c>
      <c r="Q15" s="50">
        <v>22.670168094232228</v>
      </c>
    </row>
    <row r="16" spans="1:17" x14ac:dyDescent="0.25">
      <c r="A16" s="52" t="s">
        <v>147</v>
      </c>
      <c r="B16" s="50">
        <v>709.84238011636944</v>
      </c>
      <c r="C16" s="50">
        <v>705.76617999999996</v>
      </c>
      <c r="D16" s="50">
        <v>638.3895500000001</v>
      </c>
      <c r="E16" s="50">
        <v>611.81655000000001</v>
      </c>
      <c r="F16" s="50">
        <v>583.3354700000001</v>
      </c>
      <c r="G16" s="50">
        <v>592.54730010621552</v>
      </c>
      <c r="H16" s="50">
        <v>571.11692999999991</v>
      </c>
      <c r="I16" s="50">
        <v>541.52992999999981</v>
      </c>
      <c r="J16" s="50">
        <v>510.92780999999997</v>
      </c>
      <c r="K16" s="50">
        <v>492.61553000000021</v>
      </c>
      <c r="L16" s="50">
        <v>517.05711386840733</v>
      </c>
      <c r="M16" s="50">
        <v>515.03222604979328</v>
      </c>
      <c r="N16" s="50">
        <v>459.96368915949176</v>
      </c>
      <c r="O16" s="50">
        <v>492.58613512325962</v>
      </c>
      <c r="P16" s="50">
        <v>469.13456196761473</v>
      </c>
      <c r="Q16" s="50">
        <v>540.53082446967767</v>
      </c>
    </row>
    <row r="17" spans="1:17" x14ac:dyDescent="0.25">
      <c r="A17" s="52" t="s">
        <v>146</v>
      </c>
      <c r="B17" s="50">
        <v>68.787662298093906</v>
      </c>
      <c r="C17" s="50">
        <v>62.104239999999997</v>
      </c>
      <c r="D17" s="50">
        <v>47.803170000000001</v>
      </c>
      <c r="E17" s="50">
        <v>45.811539999999937</v>
      </c>
      <c r="F17" s="50">
        <v>43.924060000000047</v>
      </c>
      <c r="G17" s="50">
        <v>43.94751189962448</v>
      </c>
      <c r="H17" s="50">
        <v>43.001629999999864</v>
      </c>
      <c r="I17" s="50">
        <v>41.092439999999996</v>
      </c>
      <c r="J17" s="50">
        <v>45.738479999999861</v>
      </c>
      <c r="K17" s="50">
        <v>50.599659999999922</v>
      </c>
      <c r="L17" s="50">
        <v>39.170418974887063</v>
      </c>
      <c r="M17" s="50">
        <v>19.10775164685537</v>
      </c>
      <c r="N17" s="50">
        <v>13.375331014883383</v>
      </c>
      <c r="O17" s="50">
        <v>20.063067227022771</v>
      </c>
      <c r="P17" s="50">
        <v>31.527516036168947</v>
      </c>
      <c r="Q17" s="50">
        <v>22.929200922824965</v>
      </c>
    </row>
    <row r="18" spans="1:17" x14ac:dyDescent="0.25">
      <c r="A18" s="51" t="s">
        <v>41</v>
      </c>
      <c r="B18" s="50">
        <v>2956.344694838273</v>
      </c>
      <c r="C18" s="50">
        <v>2873.18372</v>
      </c>
      <c r="D18" s="50">
        <v>2673.1311899999996</v>
      </c>
      <c r="E18" s="50">
        <v>2681.0472799999998</v>
      </c>
      <c r="F18" s="50">
        <v>2730.9281500000002</v>
      </c>
      <c r="G18" s="50">
        <v>2766.3358504288494</v>
      </c>
      <c r="H18" s="50">
        <v>2330.6636399999998</v>
      </c>
      <c r="I18" s="50">
        <v>2327.9800300000002</v>
      </c>
      <c r="J18" s="50">
        <v>2370.3898400000007</v>
      </c>
      <c r="K18" s="50">
        <v>2343.3976499999994</v>
      </c>
      <c r="L18" s="50">
        <v>2818.4512492879003</v>
      </c>
      <c r="M18" s="50">
        <v>2409.2405823988533</v>
      </c>
      <c r="N18" s="50">
        <v>2458.6496685329489</v>
      </c>
      <c r="O18" s="50">
        <v>2396.7186944863274</v>
      </c>
      <c r="P18" s="50">
        <v>2071.4162993657906</v>
      </c>
      <c r="Q18" s="50">
        <v>2168.5732666599779</v>
      </c>
    </row>
    <row r="19" spans="1:17" x14ac:dyDescent="0.25">
      <c r="A19" s="51" t="s">
        <v>64</v>
      </c>
      <c r="B19" s="50">
        <f>SUM(B20:B24)</f>
        <v>2.2212671845519245</v>
      </c>
      <c r="C19" s="50">
        <f t="shared" ref="C19:Q19" si="4">SUM(C20:C24)</f>
        <v>2.20044</v>
      </c>
      <c r="D19" s="50">
        <f t="shared" si="4"/>
        <v>2.2000199999999999</v>
      </c>
      <c r="E19" s="50">
        <f t="shared" si="4"/>
        <v>2.2004099999999993</v>
      </c>
      <c r="F19" s="50">
        <f t="shared" si="4"/>
        <v>2.09999</v>
      </c>
      <c r="G19" s="50">
        <f t="shared" si="4"/>
        <v>6.6399116494308368</v>
      </c>
      <c r="H19" s="50">
        <f t="shared" si="4"/>
        <v>20.800819999999995</v>
      </c>
      <c r="I19" s="50">
        <f t="shared" si="4"/>
        <v>34.395589999999991</v>
      </c>
      <c r="J19" s="50">
        <f t="shared" si="4"/>
        <v>50.388200000000012</v>
      </c>
      <c r="K19" s="50">
        <f t="shared" si="4"/>
        <v>65.695440000000005</v>
      </c>
      <c r="L19" s="50">
        <f t="shared" si="4"/>
        <v>80.920978855545556</v>
      </c>
      <c r="M19" s="50">
        <f t="shared" si="4"/>
        <v>83.474891828505747</v>
      </c>
      <c r="N19" s="50">
        <f t="shared" si="4"/>
        <v>110.13238918411713</v>
      </c>
      <c r="O19" s="50">
        <f t="shared" si="4"/>
        <v>131.22191921243916</v>
      </c>
      <c r="P19" s="50">
        <f t="shared" si="4"/>
        <v>153.3632879029856</v>
      </c>
      <c r="Q19" s="50">
        <f t="shared" si="4"/>
        <v>183.93522515602089</v>
      </c>
    </row>
    <row r="20" spans="1:17" x14ac:dyDescent="0.25">
      <c r="A20" s="52" t="s">
        <v>34</v>
      </c>
      <c r="B20" s="50">
        <v>2.2212671845519245</v>
      </c>
      <c r="C20" s="50">
        <v>2.20044</v>
      </c>
      <c r="D20" s="50">
        <v>2.2000199999999999</v>
      </c>
      <c r="E20" s="50">
        <v>2.2004099999999993</v>
      </c>
      <c r="F20" s="50">
        <v>2.09999</v>
      </c>
      <c r="G20" s="50">
        <v>6.2099906524618609</v>
      </c>
      <c r="H20" s="50">
        <v>19.300759999999993</v>
      </c>
      <c r="I20" s="50">
        <v>29.373429999999992</v>
      </c>
      <c r="J20" s="50">
        <v>35.035710000000009</v>
      </c>
      <c r="K20" s="50">
        <v>39.103260000000006</v>
      </c>
      <c r="L20" s="50">
        <v>41.487470959079182</v>
      </c>
      <c r="M20" s="50">
        <v>44.639234785451272</v>
      </c>
      <c r="N20" s="50">
        <v>47.530718743800463</v>
      </c>
      <c r="O20" s="50">
        <v>54.839014097504673</v>
      </c>
      <c r="P20" s="50">
        <v>57.01284556453124</v>
      </c>
      <c r="Q20" s="50">
        <v>59.042705646316691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0.42992099696897568</v>
      </c>
      <c r="H21" s="50">
        <v>1.5000599999999997</v>
      </c>
      <c r="I21" s="50">
        <v>5.0221600000000004</v>
      </c>
      <c r="J21" s="50">
        <v>13.052490000000008</v>
      </c>
      <c r="K21" s="50">
        <v>23.192179999999997</v>
      </c>
      <c r="L21" s="50">
        <v>31.838208383712004</v>
      </c>
      <c r="M21" s="50">
        <v>31.288126709625612</v>
      </c>
      <c r="N21" s="50">
        <v>40.174022521850759</v>
      </c>
      <c r="O21" s="50">
        <v>42.944486135452586</v>
      </c>
      <c r="P21" s="50">
        <v>48.103583477472867</v>
      </c>
      <c r="Q21" s="50">
        <v>54.934556224324105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10.604776035404912</v>
      </c>
      <c r="O22" s="50">
        <v>9.7210214443716065</v>
      </c>
      <c r="P22" s="50">
        <v>12.372205187531609</v>
      </c>
      <c r="Q22" s="50">
        <v>11.488487790969101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2.2999999999999994</v>
      </c>
      <c r="K24" s="50">
        <v>3.399999999999999</v>
      </c>
      <c r="L24" s="50">
        <v>7.5952995127543721</v>
      </c>
      <c r="M24" s="50">
        <v>7.5475303334288695</v>
      </c>
      <c r="N24" s="50">
        <v>11.822871883060998</v>
      </c>
      <c r="O24" s="50">
        <v>23.717397535110294</v>
      </c>
      <c r="P24" s="50">
        <v>35.874653673449892</v>
      </c>
      <c r="Q24" s="50">
        <v>58.469475494410993</v>
      </c>
    </row>
    <row r="25" spans="1:17" x14ac:dyDescent="0.25">
      <c r="A25" s="51" t="s">
        <v>31</v>
      </c>
      <c r="B25" s="50">
        <v>354.78209606666343</v>
      </c>
      <c r="C25" s="50">
        <v>335.80788999999993</v>
      </c>
      <c r="D25" s="50">
        <v>297.09212999999988</v>
      </c>
      <c r="E25" s="50">
        <v>259.80390999999992</v>
      </c>
      <c r="F25" s="50">
        <v>222.09525999999994</v>
      </c>
      <c r="G25" s="50">
        <v>221.4098744456746</v>
      </c>
      <c r="H25" s="50">
        <v>202.70808</v>
      </c>
      <c r="I25" s="50">
        <v>174.78681999999998</v>
      </c>
      <c r="J25" s="50">
        <v>148.98456000000002</v>
      </c>
      <c r="K25" s="50">
        <v>132.31698</v>
      </c>
      <c r="L25" s="50">
        <v>131.12631197530592</v>
      </c>
      <c r="M25" s="50">
        <v>115.81666223520831</v>
      </c>
      <c r="N25" s="50">
        <v>107.24249201307505</v>
      </c>
      <c r="O25" s="50">
        <v>99.980845890777843</v>
      </c>
      <c r="P25" s="50">
        <v>99.980877434576371</v>
      </c>
      <c r="Q25" s="50">
        <v>84.981370141842547</v>
      </c>
    </row>
    <row r="26" spans="1:17" x14ac:dyDescent="0.25">
      <c r="A26" s="49" t="s">
        <v>30</v>
      </c>
      <c r="B26" s="48">
        <v>361.23075594093314</v>
      </c>
      <c r="C26" s="48">
        <v>371.99482000000006</v>
      </c>
      <c r="D26" s="48">
        <v>367.79090000000002</v>
      </c>
      <c r="E26" s="48">
        <v>396.59451000000001</v>
      </c>
      <c r="F26" s="48">
        <v>439.2885599999999</v>
      </c>
      <c r="G26" s="48">
        <v>494.50320426495193</v>
      </c>
      <c r="H26" s="48">
        <v>494.01672999999994</v>
      </c>
      <c r="I26" s="48">
        <v>541.52575999999988</v>
      </c>
      <c r="J26" s="48">
        <v>561.30473000000006</v>
      </c>
      <c r="K26" s="48">
        <v>609.00838999999996</v>
      </c>
      <c r="L26" s="48">
        <v>595.6103251129116</v>
      </c>
      <c r="M26" s="48">
        <v>598.61840847054168</v>
      </c>
      <c r="N26" s="48">
        <v>639.46487032557411</v>
      </c>
      <c r="O26" s="48">
        <v>675.83723350150387</v>
      </c>
      <c r="P26" s="48">
        <v>698.78893610353907</v>
      </c>
      <c r="Q26" s="48">
        <v>737.65472205898209</v>
      </c>
    </row>
    <row r="28" spans="1:17" x14ac:dyDescent="0.25">
      <c r="A28" s="162" t="s">
        <v>112</v>
      </c>
      <c r="B28" s="161">
        <f>AGR_emi!B5</f>
        <v>9488.7511323515446</v>
      </c>
      <c r="C28" s="161">
        <f>AGR_emi!C5</f>
        <v>9267.7680093549261</v>
      </c>
      <c r="D28" s="161">
        <f>AGR_emi!D5</f>
        <v>8531.1410679074179</v>
      </c>
      <c r="E28" s="161">
        <f>AGR_emi!E5</f>
        <v>8449.3176246498606</v>
      </c>
      <c r="F28" s="161">
        <f>AGR_emi!F5</f>
        <v>8477.7210630416885</v>
      </c>
      <c r="G28" s="161">
        <f>AGR_emi!G5</f>
        <v>8583.8150781904424</v>
      </c>
      <c r="H28" s="161">
        <f>AGR_emi!H5</f>
        <v>7490.9545607995551</v>
      </c>
      <c r="I28" s="161">
        <f>AGR_emi!I5</f>
        <v>7386.5786577926056</v>
      </c>
      <c r="J28" s="161">
        <f>AGR_emi!J5</f>
        <v>7403.6545570548005</v>
      </c>
      <c r="K28" s="161">
        <f>AGR_emi!K5</f>
        <v>7293.3888569030642</v>
      </c>
      <c r="L28" s="161">
        <f>AGR_emi!L5</f>
        <v>8459.3972624290909</v>
      </c>
      <c r="M28" s="161">
        <f>AGR_emi!M5</f>
        <v>7404.1336399909815</v>
      </c>
      <c r="N28" s="161">
        <f>AGR_emi!N5</f>
        <v>7325.0405867982199</v>
      </c>
      <c r="O28" s="161">
        <f>AGR_emi!O5</f>
        <v>7308.2085410658301</v>
      </c>
      <c r="P28" s="161">
        <f>AGR_emi!P5</f>
        <v>6482.8540183202749</v>
      </c>
      <c r="Q28" s="161">
        <f>AGR_emi!Q5</f>
        <v>6904.6822423833728</v>
      </c>
    </row>
    <row r="30" spans="1:17" x14ac:dyDescent="0.25">
      <c r="A30" s="160" t="s">
        <v>145</v>
      </c>
      <c r="B30" s="159">
        <f t="shared" ref="B30:Q30" si="5">IF(B$12=0,"",B$12/B$3*1000)</f>
        <v>365.23927888817002</v>
      </c>
      <c r="C30" s="159">
        <f t="shared" si="5"/>
        <v>358.68620726633145</v>
      </c>
      <c r="D30" s="159">
        <f t="shared" si="5"/>
        <v>356.62267870501995</v>
      </c>
      <c r="E30" s="159">
        <f t="shared" si="5"/>
        <v>356.56896629025636</v>
      </c>
      <c r="F30" s="159">
        <f t="shared" si="5"/>
        <v>390.4115998139311</v>
      </c>
      <c r="G30" s="159">
        <f t="shared" si="5"/>
        <v>393.17219136196746</v>
      </c>
      <c r="H30" s="159">
        <f t="shared" si="5"/>
        <v>320.80013341997795</v>
      </c>
      <c r="I30" s="159">
        <f t="shared" si="5"/>
        <v>332.17692255327137</v>
      </c>
      <c r="J30" s="159">
        <f t="shared" si="5"/>
        <v>364.4748436273394</v>
      </c>
      <c r="K30" s="159">
        <f t="shared" si="5"/>
        <v>402.57328522453219</v>
      </c>
      <c r="L30" s="159">
        <f t="shared" si="5"/>
        <v>390.04035068218309</v>
      </c>
      <c r="M30" s="159">
        <f t="shared" si="5"/>
        <v>389.45479329850616</v>
      </c>
      <c r="N30" s="159">
        <f t="shared" si="5"/>
        <v>379.43957995709638</v>
      </c>
      <c r="O30" s="159">
        <f t="shared" si="5"/>
        <v>351.47909414985577</v>
      </c>
      <c r="P30" s="159">
        <f t="shared" si="5"/>
        <v>329.88038296628588</v>
      </c>
      <c r="Q30" s="159">
        <f t="shared" si="5"/>
        <v>349.73553889541739</v>
      </c>
    </row>
    <row r="31" spans="1:17" x14ac:dyDescent="0.25">
      <c r="A31" s="158" t="s">
        <v>144</v>
      </c>
      <c r="B31" s="157">
        <f t="shared" ref="B31:Q31" si="6">IF(B$12=0,"",B$12/B$5*1000)</f>
        <v>149.30287116239035</v>
      </c>
      <c r="C31" s="157">
        <f t="shared" si="6"/>
        <v>149.3156869785586</v>
      </c>
      <c r="D31" s="157">
        <f t="shared" si="6"/>
        <v>149.60270392162533</v>
      </c>
      <c r="E31" s="157">
        <f t="shared" si="6"/>
        <v>150.55796906085317</v>
      </c>
      <c r="F31" s="157">
        <f t="shared" si="6"/>
        <v>151.65353172324805</v>
      </c>
      <c r="G31" s="157">
        <f t="shared" si="6"/>
        <v>151.61655797915148</v>
      </c>
      <c r="H31" s="157">
        <f t="shared" si="6"/>
        <v>151.04137388763922</v>
      </c>
      <c r="I31" s="157">
        <f t="shared" si="6"/>
        <v>150.09325924968013</v>
      </c>
      <c r="J31" s="157">
        <f t="shared" si="6"/>
        <v>149.20808330586357</v>
      </c>
      <c r="K31" s="157">
        <f t="shared" si="6"/>
        <v>149.60083612270188</v>
      </c>
      <c r="L31" s="157">
        <f t="shared" si="6"/>
        <v>144.79037910656581</v>
      </c>
      <c r="M31" s="157">
        <f t="shared" si="6"/>
        <v>142.59077036657359</v>
      </c>
      <c r="N31" s="157">
        <f t="shared" si="6"/>
        <v>141.37595206712578</v>
      </c>
      <c r="O31" s="157">
        <f t="shared" si="6"/>
        <v>140.25084271702107</v>
      </c>
      <c r="P31" s="157">
        <f t="shared" si="6"/>
        <v>139.8234935818125</v>
      </c>
      <c r="Q31" s="157">
        <f t="shared" si="6"/>
        <v>138.63893155245671</v>
      </c>
    </row>
    <row r="32" spans="1:17" x14ac:dyDescent="0.25">
      <c r="A32" s="158" t="s">
        <v>143</v>
      </c>
      <c r="B32" s="157">
        <f>IF(AGR_ued!B$5=0,"",AGR_ued!B$5/B$5*1000)</f>
        <v>54.831705276501545</v>
      </c>
      <c r="C32" s="157">
        <f>IF(AGR_ued!C$5=0,"",AGR_ued!C$5/C$5*1000)</f>
        <v>54.83170527650153</v>
      </c>
      <c r="D32" s="157">
        <f>IF(AGR_ued!D$5=0,"",AGR_ued!D$5/D$5*1000)</f>
        <v>54.831705276501516</v>
      </c>
      <c r="E32" s="157">
        <f>IF(AGR_ued!E$5=0,"",AGR_ued!E$5/E$5*1000)</f>
        <v>54.831705276501538</v>
      </c>
      <c r="F32" s="157">
        <f>IF(AGR_ued!F$5=0,"",AGR_ued!F$5/F$5*1000)</f>
        <v>54.83170527650153</v>
      </c>
      <c r="G32" s="157">
        <f>IF(AGR_ued!G$5=0,"",AGR_ued!G$5/G$5*1000)</f>
        <v>54.83170527650153</v>
      </c>
      <c r="H32" s="157">
        <f>IF(AGR_ued!H$5=0,"",AGR_ued!H$5/H$5*1000)</f>
        <v>54.831705276501523</v>
      </c>
      <c r="I32" s="157">
        <f>IF(AGR_ued!I$5=0,"",AGR_ued!I$5/I$5*1000)</f>
        <v>54.831705276501538</v>
      </c>
      <c r="J32" s="157">
        <f>IF(AGR_ued!J$5=0,"",AGR_ued!J$5/J$5*1000)</f>
        <v>54.831705276501545</v>
      </c>
      <c r="K32" s="157">
        <f>IF(AGR_ued!K$5=0,"",AGR_ued!K$5/K$5*1000)</f>
        <v>54.831705276501538</v>
      </c>
      <c r="L32" s="157">
        <f>IF(AGR_ued!L$5=0,"",AGR_ued!L$5/L$5*1000)</f>
        <v>54.83170527650153</v>
      </c>
      <c r="M32" s="157">
        <f>IF(AGR_ued!M$5=0,"",AGR_ued!M$5/M$5*1000)</f>
        <v>54.831705276501538</v>
      </c>
      <c r="N32" s="157">
        <f>IF(AGR_ued!N$5=0,"",AGR_ued!N$5/N$5*1000)</f>
        <v>54.831705276501545</v>
      </c>
      <c r="O32" s="157">
        <f>IF(AGR_ued!O$5=0,"",AGR_ued!O$5/O$5*1000)</f>
        <v>54.831705276501538</v>
      </c>
      <c r="P32" s="157">
        <f>IF(AGR_ued!P$5=0,"",AGR_ued!P$5/P$5*1000)</f>
        <v>54.83170527650153</v>
      </c>
      <c r="Q32" s="157">
        <f>IF(AGR_ued!Q$5=0,"",AGR_ued!Q$5/Q$5*1000)</f>
        <v>54.831705276501545</v>
      </c>
    </row>
    <row r="33" spans="1:17" x14ac:dyDescent="0.25">
      <c r="A33" s="156" t="s">
        <v>142</v>
      </c>
      <c r="B33" s="155">
        <f t="shared" ref="B33:Q33" si="7">IF(B$12=0,"",B$28/B$12)</f>
        <v>2.1092949002713723</v>
      </c>
      <c r="C33" s="155">
        <f t="shared" si="7"/>
        <v>2.1064717403344031</v>
      </c>
      <c r="D33" s="155">
        <f t="shared" si="7"/>
        <v>2.0957379330167782</v>
      </c>
      <c r="E33" s="155">
        <f t="shared" si="7"/>
        <v>2.0928575847652646</v>
      </c>
      <c r="F33" s="155">
        <f t="shared" si="7"/>
        <v>2.0861672212540134</v>
      </c>
      <c r="G33" s="155">
        <f t="shared" si="7"/>
        <v>2.0607802222275891</v>
      </c>
      <c r="H33" s="155">
        <f t="shared" si="7"/>
        <v>2.0233544602152675</v>
      </c>
      <c r="I33" s="155">
        <f t="shared" si="7"/>
        <v>1.9957187264580798</v>
      </c>
      <c r="J33" s="155">
        <f t="shared" si="7"/>
        <v>1.9866879943409486</v>
      </c>
      <c r="K33" s="155">
        <f t="shared" si="7"/>
        <v>1.9551572645812407</v>
      </c>
      <c r="L33" s="155">
        <f t="shared" si="7"/>
        <v>2.0030031627220799</v>
      </c>
      <c r="M33" s="155">
        <f t="shared" si="7"/>
        <v>1.962048499191775</v>
      </c>
      <c r="N33" s="155">
        <f t="shared" si="7"/>
        <v>1.9180284650453798</v>
      </c>
      <c r="O33" s="155">
        <f t="shared" si="7"/>
        <v>1.8988263603666744</v>
      </c>
      <c r="P33" s="155">
        <f t="shared" si="7"/>
        <v>1.827759417813156</v>
      </c>
      <c r="Q33" s="155">
        <f t="shared" si="7"/>
        <v>1.8357292808493411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4498.5417312348163</v>
      </c>
      <c r="C5" s="55">
        <f t="shared" ref="C5:Q5" si="0">SUM(C6:C9,C16:C17,C25:C27)</f>
        <v>4399.6640600000001</v>
      </c>
      <c r="D5" s="55">
        <f t="shared" si="0"/>
        <v>4070.7098599999995</v>
      </c>
      <c r="E5" s="55">
        <f t="shared" si="0"/>
        <v>4037.21576</v>
      </c>
      <c r="F5" s="55">
        <f t="shared" si="0"/>
        <v>4063.7782900000002</v>
      </c>
      <c r="G5" s="55">
        <f t="shared" si="0"/>
        <v>4165.3229129459605</v>
      </c>
      <c r="H5" s="55">
        <f t="shared" si="0"/>
        <v>3702.2453099999993</v>
      </c>
      <c r="I5" s="55">
        <f t="shared" si="0"/>
        <v>3701.2122800000002</v>
      </c>
      <c r="J5" s="55">
        <f t="shared" si="0"/>
        <v>3726.63175</v>
      </c>
      <c r="K5" s="55">
        <f t="shared" si="0"/>
        <v>3730.3336099999992</v>
      </c>
      <c r="L5" s="55">
        <f t="shared" si="0"/>
        <v>4223.3569171866784</v>
      </c>
      <c r="M5" s="55">
        <f t="shared" si="0"/>
        <v>3773.6751375111062</v>
      </c>
      <c r="N5" s="55">
        <f t="shared" si="0"/>
        <v>3819.0468599875094</v>
      </c>
      <c r="O5" s="55">
        <f t="shared" si="0"/>
        <v>3848.8029730399217</v>
      </c>
      <c r="P5" s="55">
        <f t="shared" si="0"/>
        <v>3546.8858511350254</v>
      </c>
      <c r="Q5" s="55">
        <f t="shared" si="0"/>
        <v>3761.2747775035587</v>
      </c>
    </row>
    <row r="6" spans="1:17" x14ac:dyDescent="0.25">
      <c r="A6" s="185" t="s">
        <v>162</v>
      </c>
      <c r="B6" s="206">
        <v>70.801228164422909</v>
      </c>
      <c r="C6" s="206">
        <v>72.910984720000002</v>
      </c>
      <c r="D6" s="206">
        <v>72.087016399999982</v>
      </c>
      <c r="E6" s="206">
        <v>77.732523959999995</v>
      </c>
      <c r="F6" s="206">
        <v>86.100557759999987</v>
      </c>
      <c r="G6" s="206">
        <v>96.922628035930614</v>
      </c>
      <c r="H6" s="206">
        <v>96.827279079999983</v>
      </c>
      <c r="I6" s="206">
        <v>106.13904895999998</v>
      </c>
      <c r="J6" s="206">
        <v>110.01572708000002</v>
      </c>
      <c r="K6" s="206">
        <v>119.36564443999997</v>
      </c>
      <c r="L6" s="206">
        <v>116.73962372213069</v>
      </c>
      <c r="M6" s="206">
        <v>117.32920806022621</v>
      </c>
      <c r="N6" s="206">
        <v>125.33511458381248</v>
      </c>
      <c r="O6" s="206">
        <v>132.46409776629474</v>
      </c>
      <c r="P6" s="206">
        <v>136.96263147629367</v>
      </c>
      <c r="Q6" s="206">
        <v>144.5803255235605</v>
      </c>
    </row>
    <row r="7" spans="1:17" x14ac:dyDescent="0.25">
      <c r="A7" s="183" t="s">
        <v>161</v>
      </c>
      <c r="B7" s="205">
        <v>53.100921123317178</v>
      </c>
      <c r="C7" s="205">
        <v>54.683238539999998</v>
      </c>
      <c r="D7" s="205">
        <v>54.065262300000001</v>
      </c>
      <c r="E7" s="205">
        <v>58.299392970000007</v>
      </c>
      <c r="F7" s="205">
        <v>64.575418319999997</v>
      </c>
      <c r="G7" s="205">
        <v>72.691971026947925</v>
      </c>
      <c r="H7" s="205">
        <v>72.620459309999958</v>
      </c>
      <c r="I7" s="205">
        <v>79.604286719999962</v>
      </c>
      <c r="J7" s="205">
        <v>82.511795309999968</v>
      </c>
      <c r="K7" s="205">
        <v>89.524233329999987</v>
      </c>
      <c r="L7" s="205">
        <v>87.554717791597994</v>
      </c>
      <c r="M7" s="205">
        <v>87.996906045169609</v>
      </c>
      <c r="N7" s="205">
        <v>94.001335937859409</v>
      </c>
      <c r="O7" s="205">
        <v>99.348073324721042</v>
      </c>
      <c r="P7" s="205">
        <v>102.72197360722026</v>
      </c>
      <c r="Q7" s="205">
        <v>108.43524414267034</v>
      </c>
    </row>
    <row r="8" spans="1:17" x14ac:dyDescent="0.25">
      <c r="A8" s="183" t="s">
        <v>160</v>
      </c>
      <c r="B8" s="205">
        <v>42.480736898653738</v>
      </c>
      <c r="C8" s="205">
        <v>43.746590831999981</v>
      </c>
      <c r="D8" s="205">
        <v>43.252209839999992</v>
      </c>
      <c r="E8" s="205">
        <v>46.639514376000008</v>
      </c>
      <c r="F8" s="205">
        <v>51.660334655999996</v>
      </c>
      <c r="G8" s="205">
        <v>58.153576821558353</v>
      </c>
      <c r="H8" s="205">
        <v>58.096367447999995</v>
      </c>
      <c r="I8" s="205">
        <v>63.683429375999978</v>
      </c>
      <c r="J8" s="205">
        <v>66.009436247999986</v>
      </c>
      <c r="K8" s="205">
        <v>71.619386663999975</v>
      </c>
      <c r="L8" s="205">
        <v>70.043774233278413</v>
      </c>
      <c r="M8" s="205">
        <v>70.397524836135702</v>
      </c>
      <c r="N8" s="205">
        <v>75.201068750287504</v>
      </c>
      <c r="O8" s="205">
        <v>79.478458659776862</v>
      </c>
      <c r="P8" s="205">
        <v>82.177578885776185</v>
      </c>
      <c r="Q8" s="205">
        <v>86.748195314136296</v>
      </c>
    </row>
    <row r="9" spans="1:17" x14ac:dyDescent="0.25">
      <c r="A9" s="181" t="s">
        <v>159</v>
      </c>
      <c r="B9" s="204">
        <f>SUM(B10:B15)</f>
        <v>1186.9384494966519</v>
      </c>
      <c r="C9" s="204">
        <f t="shared" ref="C9:Q9" si="1">SUM(C10:C15)</f>
        <v>1148.0173870000001</v>
      </c>
      <c r="D9" s="204">
        <f t="shared" si="1"/>
        <v>1046.3740326000002</v>
      </c>
      <c r="E9" s="204">
        <f t="shared" si="1"/>
        <v>1003.5837248</v>
      </c>
      <c r="F9" s="204">
        <f t="shared" si="1"/>
        <v>970.62204340000017</v>
      </c>
      <c r="G9" s="204">
        <f t="shared" si="1"/>
        <v>980.28003797744805</v>
      </c>
      <c r="H9" s="204">
        <f t="shared" si="1"/>
        <v>863.9225899999999</v>
      </c>
      <c r="I9" s="204">
        <f t="shared" si="1"/>
        <v>831.46475400000008</v>
      </c>
      <c r="J9" s="204">
        <f t="shared" si="1"/>
        <v>812.57990120000011</v>
      </c>
      <c r="K9" s="204">
        <f t="shared" si="1"/>
        <v>789.89879280000002</v>
      </c>
      <c r="L9" s="204">
        <f t="shared" si="1"/>
        <v>900.38277359696735</v>
      </c>
      <c r="M9" s="204">
        <f t="shared" si="1"/>
        <v>788.84947693238666</v>
      </c>
      <c r="N9" s="204">
        <f t="shared" si="1"/>
        <v>783.15718149582449</v>
      </c>
      <c r="O9" s="204">
        <f t="shared" si="1"/>
        <v>776.03752249325828</v>
      </c>
      <c r="P9" s="204">
        <f t="shared" si="1"/>
        <v>704.56640570589661</v>
      </c>
      <c r="Q9" s="204">
        <f t="shared" si="1"/>
        <v>731.48188090844383</v>
      </c>
    </row>
    <row r="10" spans="1:17" x14ac:dyDescent="0.25">
      <c r="A10" s="202" t="s">
        <v>35</v>
      </c>
      <c r="B10" s="203">
        <v>52.698183669286756</v>
      </c>
      <c r="C10" s="203">
        <v>52.307886708629809</v>
      </c>
      <c r="D10" s="203">
        <v>47.34289193574314</v>
      </c>
      <c r="E10" s="203">
        <v>45.433547293321389</v>
      </c>
      <c r="F10" s="203">
        <v>43.412538494693216</v>
      </c>
      <c r="G10" s="203">
        <v>44.03526985975212</v>
      </c>
      <c r="H10" s="203">
        <v>42.097715787621219</v>
      </c>
      <c r="I10" s="203">
        <v>39.970919247179538</v>
      </c>
      <c r="J10" s="203">
        <v>37.843877401614861</v>
      </c>
      <c r="K10" s="203">
        <v>36.481564727977435</v>
      </c>
      <c r="L10" s="203">
        <v>38.626708958443828</v>
      </c>
      <c r="M10" s="203">
        <v>38.110533256699959</v>
      </c>
      <c r="N10" s="203">
        <v>34.95119598325271</v>
      </c>
      <c r="O10" s="203">
        <v>37.094938928580994</v>
      </c>
      <c r="P10" s="203">
        <v>35.238836715532763</v>
      </c>
      <c r="Q10" s="203">
        <v>40.139093714634029</v>
      </c>
    </row>
    <row r="11" spans="1:17" x14ac:dyDescent="0.25">
      <c r="A11" s="202" t="s">
        <v>166</v>
      </c>
      <c r="B11" s="201">
        <v>772.23355464188285</v>
      </c>
      <c r="C11" s="201">
        <v>752.46171389137044</v>
      </c>
      <c r="D11" s="201">
        <v>694.5831926642569</v>
      </c>
      <c r="E11" s="201">
        <v>690.41437730667872</v>
      </c>
      <c r="F11" s="201">
        <v>696.32847370530703</v>
      </c>
      <c r="G11" s="201">
        <v>704.94482958672222</v>
      </c>
      <c r="H11" s="201">
        <v>609.23645961237867</v>
      </c>
      <c r="I11" s="201">
        <v>605.87649955282052</v>
      </c>
      <c r="J11" s="201">
        <v>612.80036919838517</v>
      </c>
      <c r="K11" s="201">
        <v>606.37008027202262</v>
      </c>
      <c r="L11" s="201">
        <v>713.0210715263936</v>
      </c>
      <c r="M11" s="201">
        <v>617.28926552099585</v>
      </c>
      <c r="N11" s="201">
        <v>619.30704218068956</v>
      </c>
      <c r="O11" s="201">
        <v>607.65694485253664</v>
      </c>
      <c r="P11" s="201">
        <v>528.46492257862928</v>
      </c>
      <c r="Q11" s="201">
        <v>547.75621598997941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1.7249999999999999</v>
      </c>
      <c r="K13" s="201">
        <v>2.5499999999999989</v>
      </c>
      <c r="L13" s="201">
        <v>5.6964746345657762</v>
      </c>
      <c r="M13" s="201">
        <v>5.6606477500716519</v>
      </c>
      <c r="N13" s="201">
        <v>8.8671539122957466</v>
      </c>
      <c r="O13" s="201">
        <v>17.78804815133272</v>
      </c>
      <c r="P13" s="201">
        <v>26.905990255087424</v>
      </c>
      <c r="Q13" s="201">
        <v>43.85210662080825</v>
      </c>
    </row>
    <row r="14" spans="1:17" x14ac:dyDescent="0.25">
      <c r="A14" s="202" t="s">
        <v>42</v>
      </c>
      <c r="B14" s="201">
        <v>354.78209606666343</v>
      </c>
      <c r="C14" s="201">
        <v>335.80788999999993</v>
      </c>
      <c r="D14" s="201">
        <v>297.09213</v>
      </c>
      <c r="E14" s="201">
        <v>259.80390999999992</v>
      </c>
      <c r="F14" s="201">
        <v>222.09525999999994</v>
      </c>
      <c r="G14" s="201">
        <v>221.40987444567466</v>
      </c>
      <c r="H14" s="201">
        <v>202.70808</v>
      </c>
      <c r="I14" s="201">
        <v>174.78682000000001</v>
      </c>
      <c r="J14" s="201">
        <v>148.98456000000002</v>
      </c>
      <c r="K14" s="201">
        <v>132.31697999999997</v>
      </c>
      <c r="L14" s="201">
        <v>131.12631197530592</v>
      </c>
      <c r="M14" s="201">
        <v>115.81666223520831</v>
      </c>
      <c r="N14" s="201">
        <v>107.24249201307505</v>
      </c>
      <c r="O14" s="201">
        <v>99.980845890777843</v>
      </c>
      <c r="P14" s="201">
        <v>99.980877434576371</v>
      </c>
      <c r="Q14" s="201">
        <v>84.981370141842547</v>
      </c>
    </row>
    <row r="15" spans="1:17" x14ac:dyDescent="0.25">
      <c r="A15" s="202" t="s">
        <v>30</v>
      </c>
      <c r="B15" s="201">
        <v>7.2246151188186651</v>
      </c>
      <c r="C15" s="201">
        <v>7.4398964000000021</v>
      </c>
      <c r="D15" s="201">
        <v>7.355818000000002</v>
      </c>
      <c r="E15" s="201">
        <v>7.9318901999999989</v>
      </c>
      <c r="F15" s="201">
        <v>8.7857711999999992</v>
      </c>
      <c r="G15" s="201">
        <v>9.8900640852990396</v>
      </c>
      <c r="H15" s="201">
        <v>9.8803345999999959</v>
      </c>
      <c r="I15" s="201">
        <v>10.830515200000001</v>
      </c>
      <c r="J15" s="201">
        <v>11.226094600000003</v>
      </c>
      <c r="K15" s="201">
        <v>12.180167800000005</v>
      </c>
      <c r="L15" s="201">
        <v>11.912206502258238</v>
      </c>
      <c r="M15" s="201">
        <v>11.972368169410828</v>
      </c>
      <c r="N15" s="201">
        <v>12.78929740651148</v>
      </c>
      <c r="O15" s="201">
        <v>13.516744670030077</v>
      </c>
      <c r="P15" s="201">
        <v>13.975778722070782</v>
      </c>
      <c r="Q15" s="201">
        <v>14.753094441179639</v>
      </c>
    </row>
    <row r="16" spans="1:17" x14ac:dyDescent="0.25">
      <c r="A16" s="198" t="s">
        <v>158</v>
      </c>
      <c r="B16" s="197">
        <v>638.85814210473268</v>
      </c>
      <c r="C16" s="197">
        <v>635.18956199999991</v>
      </c>
      <c r="D16" s="197">
        <v>574.55059500000016</v>
      </c>
      <c r="E16" s="197">
        <v>550.63489500000003</v>
      </c>
      <c r="F16" s="197">
        <v>525.00192300000015</v>
      </c>
      <c r="G16" s="197">
        <v>533.2925700955941</v>
      </c>
      <c r="H16" s="197">
        <v>514.00523700000008</v>
      </c>
      <c r="I16" s="197">
        <v>487.37693699999988</v>
      </c>
      <c r="J16" s="197">
        <v>459.83502899999996</v>
      </c>
      <c r="K16" s="197">
        <v>443.35397700000021</v>
      </c>
      <c r="L16" s="197">
        <v>465.35140248156659</v>
      </c>
      <c r="M16" s="197">
        <v>463.52900344481401</v>
      </c>
      <c r="N16" s="197">
        <v>423.51161867540714</v>
      </c>
      <c r="O16" s="197">
        <v>452.07644091086809</v>
      </c>
      <c r="P16" s="197">
        <v>433.35609043963183</v>
      </c>
      <c r="Q16" s="197">
        <v>496.81738103458201</v>
      </c>
    </row>
    <row r="17" spans="1:17" x14ac:dyDescent="0.25">
      <c r="A17" s="198" t="s">
        <v>157</v>
      </c>
      <c r="B17" s="197">
        <f>SUM(B18:B24)</f>
        <v>2304.5421512089888</v>
      </c>
      <c r="C17" s="197">
        <f t="shared" ref="C17:Q17" si="2">SUM(C18:C24)</f>
        <v>2237.7868638000004</v>
      </c>
      <c r="D17" s="197">
        <f t="shared" si="2"/>
        <v>2076.5823593999999</v>
      </c>
      <c r="E17" s="197">
        <f t="shared" si="2"/>
        <v>2082.0981893999997</v>
      </c>
      <c r="F17" s="197">
        <f t="shared" si="2"/>
        <v>2125.9848253999999</v>
      </c>
      <c r="G17" s="197">
        <f t="shared" si="2"/>
        <v>2155.2862186911407</v>
      </c>
      <c r="H17" s="197">
        <f t="shared" si="2"/>
        <v>1828.7587489999992</v>
      </c>
      <c r="I17" s="197">
        <f t="shared" si="2"/>
        <v>1840.8447456000006</v>
      </c>
      <c r="J17" s="197">
        <f t="shared" si="2"/>
        <v>1893.9196282000003</v>
      </c>
      <c r="K17" s="197">
        <f t="shared" si="2"/>
        <v>1890.4003073999993</v>
      </c>
      <c r="L17" s="197">
        <f t="shared" si="2"/>
        <v>2263.5834802201225</v>
      </c>
      <c r="M17" s="197">
        <f t="shared" si="2"/>
        <v>1924.3499723117791</v>
      </c>
      <c r="N17" s="197">
        <f t="shared" si="2"/>
        <v>1976.2911175933175</v>
      </c>
      <c r="O17" s="197">
        <f t="shared" si="2"/>
        <v>1948.3223776729694</v>
      </c>
      <c r="P17" s="197">
        <f t="shared" si="2"/>
        <v>1714.5200622649261</v>
      </c>
      <c r="Q17" s="197">
        <f t="shared" si="2"/>
        <v>1799.0335016975171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45.332874789930628</v>
      </c>
      <c r="C19" s="199">
        <v>48.606769999999997</v>
      </c>
      <c r="D19" s="199">
        <v>44.302899999999987</v>
      </c>
      <c r="E19" s="199">
        <v>39.941559999999996</v>
      </c>
      <c r="F19" s="199">
        <v>42.106799999999978</v>
      </c>
      <c r="G19" s="199">
        <v>39.93926015121302</v>
      </c>
      <c r="H19" s="199">
        <v>39.937480000000001</v>
      </c>
      <c r="I19" s="199">
        <v>39.901710000000001</v>
      </c>
      <c r="J19" s="199">
        <v>38.898130000000002</v>
      </c>
      <c r="K19" s="199">
        <v>36.69995999999999</v>
      </c>
      <c r="L19" s="199">
        <v>41.020519111720631</v>
      </c>
      <c r="M19" s="199">
        <v>32.384614881348256</v>
      </c>
      <c r="N19" s="199">
        <v>30.21841975741939</v>
      </c>
      <c r="O19" s="199">
        <v>32.395077598591378</v>
      </c>
      <c r="P19" s="199">
        <v>22.674372324350326</v>
      </c>
      <c r="Q19" s="199">
        <v>22.670168094232224</v>
      </c>
    </row>
    <row r="20" spans="1:17" x14ac:dyDescent="0.25">
      <c r="A20" s="200" t="s">
        <v>35</v>
      </c>
      <c r="B20" s="199">
        <v>4.089206740022723</v>
      </c>
      <c r="C20" s="199">
        <v>4.1534076913701696</v>
      </c>
      <c r="D20" s="199">
        <v>3.728272064256771</v>
      </c>
      <c r="E20" s="199">
        <v>3.5117767066786416</v>
      </c>
      <c r="F20" s="199">
        <v>3.2542991053067682</v>
      </c>
      <c r="G20" s="199">
        <v>3.3685141487450871</v>
      </c>
      <c r="H20" s="199">
        <v>3.5916386123786879</v>
      </c>
      <c r="I20" s="199">
        <v>3.3514751528204312</v>
      </c>
      <c r="J20" s="199">
        <v>3.0303473983851381</v>
      </c>
      <c r="K20" s="199">
        <v>2.9276776720225364</v>
      </c>
      <c r="L20" s="199">
        <v>2.7378601510287575</v>
      </c>
      <c r="M20" s="199">
        <v>3.0920448272834946</v>
      </c>
      <c r="N20" s="199">
        <v>2.6942812323390277</v>
      </c>
      <c r="O20" s="199">
        <v>3.0896335968294459</v>
      </c>
      <c r="P20" s="199">
        <v>3.2817046568789214</v>
      </c>
      <c r="Q20" s="199">
        <v>4.022451266217705</v>
      </c>
    </row>
    <row r="21" spans="1:17" x14ac:dyDescent="0.25">
      <c r="A21" s="200" t="s">
        <v>167</v>
      </c>
      <c r="B21" s="199">
        <v>68.787662298093892</v>
      </c>
      <c r="C21" s="199">
        <v>62.104239999999997</v>
      </c>
      <c r="D21" s="199">
        <v>47.803170000000001</v>
      </c>
      <c r="E21" s="199">
        <v>45.811539999999923</v>
      </c>
      <c r="F21" s="199">
        <v>43.924060000000047</v>
      </c>
      <c r="G21" s="199">
        <v>43.94751189962448</v>
      </c>
      <c r="H21" s="199">
        <v>43.001629999999857</v>
      </c>
      <c r="I21" s="199">
        <v>41.092439999999996</v>
      </c>
      <c r="J21" s="199">
        <v>45.738479999999861</v>
      </c>
      <c r="K21" s="199">
        <v>50.599659999999922</v>
      </c>
      <c r="L21" s="199">
        <v>39.170418974887063</v>
      </c>
      <c r="M21" s="199">
        <v>19.10775164685537</v>
      </c>
      <c r="N21" s="199">
        <v>13.375331014883383</v>
      </c>
      <c r="O21" s="199">
        <v>20.063067227022767</v>
      </c>
      <c r="P21" s="199">
        <v>31.52751603616894</v>
      </c>
      <c r="Q21" s="199">
        <v>22.929200922824965</v>
      </c>
    </row>
    <row r="22" spans="1:17" x14ac:dyDescent="0.25">
      <c r="A22" s="200" t="s">
        <v>166</v>
      </c>
      <c r="B22" s="199">
        <v>2184.1111401963899</v>
      </c>
      <c r="C22" s="199">
        <v>2120.72200610863</v>
      </c>
      <c r="D22" s="199">
        <v>1978.547997335743</v>
      </c>
      <c r="E22" s="199">
        <v>1990.6329026933211</v>
      </c>
      <c r="F22" s="199">
        <v>2034.5996762946927</v>
      </c>
      <c r="G22" s="199">
        <v>2061.8209418390961</v>
      </c>
      <c r="H22" s="199">
        <v>1722.9272403876205</v>
      </c>
      <c r="I22" s="199">
        <v>1727.12569044718</v>
      </c>
      <c r="J22" s="199">
        <v>1770.6419608016151</v>
      </c>
      <c r="K22" s="199">
        <v>1760.2197497279769</v>
      </c>
      <c r="L22" s="199">
        <v>2137.2683861452188</v>
      </c>
      <c r="M22" s="199">
        <v>1823.2394435874835</v>
      </c>
      <c r="N22" s="199">
        <v>1879.5166488741102</v>
      </c>
      <c r="O22" s="199">
        <v>1832.0062357692436</v>
      </c>
      <c r="P22" s="199">
        <v>1591.0549602646342</v>
      </c>
      <c r="Q22" s="199">
        <v>1675.7516068943225</v>
      </c>
    </row>
    <row r="23" spans="1:17" x14ac:dyDescent="0.25">
      <c r="A23" s="200" t="s">
        <v>165</v>
      </c>
      <c r="B23" s="199">
        <v>2.2212671845519245</v>
      </c>
      <c r="C23" s="199">
        <v>2.20044</v>
      </c>
      <c r="D23" s="199">
        <v>2.2000199999999999</v>
      </c>
      <c r="E23" s="199">
        <v>2.2004099999999998</v>
      </c>
      <c r="F23" s="199">
        <v>2.0999899999999996</v>
      </c>
      <c r="G23" s="199">
        <v>6.2099906524618609</v>
      </c>
      <c r="H23" s="199">
        <v>19.300759999999997</v>
      </c>
      <c r="I23" s="199">
        <v>29.373429999999992</v>
      </c>
      <c r="J23" s="199">
        <v>35.035710000000009</v>
      </c>
      <c r="K23" s="199">
        <v>39.103259999999999</v>
      </c>
      <c r="L23" s="199">
        <v>41.487470959079189</v>
      </c>
      <c r="M23" s="199">
        <v>44.639234785451258</v>
      </c>
      <c r="N23" s="199">
        <v>47.530718743800463</v>
      </c>
      <c r="O23" s="199">
        <v>54.839014097504666</v>
      </c>
      <c r="P23" s="199">
        <v>57.01284556453124</v>
      </c>
      <c r="Q23" s="199">
        <v>59.042705646316705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0.57499999999999984</v>
      </c>
      <c r="K24" s="199">
        <v>0.85000000000000009</v>
      </c>
      <c r="L24" s="199">
        <v>1.8988248781885926</v>
      </c>
      <c r="M24" s="199">
        <v>1.8868825833572174</v>
      </c>
      <c r="N24" s="199">
        <v>2.955717970765249</v>
      </c>
      <c r="O24" s="199">
        <v>5.9293493837775761</v>
      </c>
      <c r="P24" s="199">
        <v>8.9686634183624712</v>
      </c>
      <c r="Q24" s="199">
        <v>14.617368873602752</v>
      </c>
    </row>
    <row r="25" spans="1:17" x14ac:dyDescent="0.25">
      <c r="A25" s="198" t="s">
        <v>156</v>
      </c>
      <c r="B25" s="197">
        <v>14.196847602327372</v>
      </c>
      <c r="C25" s="197">
        <v>14.115323599999989</v>
      </c>
      <c r="D25" s="197">
        <v>12.767790999999988</v>
      </c>
      <c r="E25" s="197">
        <v>12.236330999999995</v>
      </c>
      <c r="F25" s="197">
        <v>11.666709399999997</v>
      </c>
      <c r="G25" s="197">
        <v>11.850946002124305</v>
      </c>
      <c r="H25" s="197">
        <v>11.422338599999986</v>
      </c>
      <c r="I25" s="197">
        <v>10.830598599999995</v>
      </c>
      <c r="J25" s="197">
        <v>10.218556199999997</v>
      </c>
      <c r="K25" s="197">
        <v>9.8523106000000009</v>
      </c>
      <c r="L25" s="197">
        <v>10.341142277368146</v>
      </c>
      <c r="M25" s="197">
        <v>10.300644520995867</v>
      </c>
      <c r="N25" s="197">
        <v>9.4113693038979367</v>
      </c>
      <c r="O25" s="197">
        <v>10.04614313135262</v>
      </c>
      <c r="P25" s="197">
        <v>9.6301353431029266</v>
      </c>
      <c r="Q25" s="197">
        <v>11.040386245212934</v>
      </c>
    </row>
    <row r="26" spans="1:17" x14ac:dyDescent="0.25">
      <c r="A26" s="198" t="s">
        <v>155</v>
      </c>
      <c r="B26" s="197">
        <v>70.801228164422895</v>
      </c>
      <c r="C26" s="197">
        <v>72.910984720000002</v>
      </c>
      <c r="D26" s="197">
        <v>72.087016399999996</v>
      </c>
      <c r="E26" s="197">
        <v>77.732523959999995</v>
      </c>
      <c r="F26" s="197">
        <v>86.100557760000015</v>
      </c>
      <c r="G26" s="197">
        <v>96.922628035930586</v>
      </c>
      <c r="H26" s="197">
        <v>96.827279079999968</v>
      </c>
      <c r="I26" s="197">
        <v>106.13904895999998</v>
      </c>
      <c r="J26" s="197">
        <v>110.01572707999996</v>
      </c>
      <c r="K26" s="197">
        <v>119.36564443999997</v>
      </c>
      <c r="L26" s="197">
        <v>116.73962372213069</v>
      </c>
      <c r="M26" s="197">
        <v>117.32920806022621</v>
      </c>
      <c r="N26" s="197">
        <v>125.33511458381251</v>
      </c>
      <c r="O26" s="197">
        <v>132.46409776629477</v>
      </c>
      <c r="P26" s="197">
        <v>136.96263147629369</v>
      </c>
      <c r="Q26" s="197">
        <v>144.58032552356053</v>
      </c>
    </row>
    <row r="27" spans="1:17" x14ac:dyDescent="0.25">
      <c r="A27" s="196" t="s">
        <v>45</v>
      </c>
      <c r="B27" s="195">
        <v>116.82202647129782</v>
      </c>
      <c r="C27" s="195">
        <v>120.30312478800001</v>
      </c>
      <c r="D27" s="195">
        <v>118.94357706000002</v>
      </c>
      <c r="E27" s="195">
        <v>128.25866453400002</v>
      </c>
      <c r="F27" s="195">
        <v>142.06592030400003</v>
      </c>
      <c r="G27" s="195">
        <v>159.92233625928546</v>
      </c>
      <c r="H27" s="195">
        <v>159.76501048200001</v>
      </c>
      <c r="I27" s="195">
        <v>175.12943078399999</v>
      </c>
      <c r="J27" s="195">
        <v>181.52594968200006</v>
      </c>
      <c r="K27" s="195">
        <v>196.95331332599997</v>
      </c>
      <c r="L27" s="195">
        <v>192.62037914151566</v>
      </c>
      <c r="M27" s="195">
        <v>193.59319329937321</v>
      </c>
      <c r="N27" s="195">
        <v>206.80293906329067</v>
      </c>
      <c r="O27" s="195">
        <v>218.56576131438638</v>
      </c>
      <c r="P27" s="195">
        <v>225.98834193588456</v>
      </c>
      <c r="Q27" s="195">
        <v>238.55753711387499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0.99999999999999978</v>
      </c>
      <c r="C31" s="194">
        <f t="shared" si="3"/>
        <v>1.0000000000000002</v>
      </c>
      <c r="D31" s="194">
        <f t="shared" si="3"/>
        <v>1.0000000000000002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0.99999999999999989</v>
      </c>
      <c r="I31" s="194">
        <f t="shared" si="3"/>
        <v>1</v>
      </c>
      <c r="J31" s="194">
        <f t="shared" si="3"/>
        <v>1</v>
      </c>
      <c r="K31" s="194">
        <f t="shared" si="3"/>
        <v>1.0000000000000002</v>
      </c>
      <c r="L31" s="194">
        <f t="shared" si="3"/>
        <v>1</v>
      </c>
      <c r="M31" s="194">
        <f t="shared" si="3"/>
        <v>1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1.5738706539683137E-2</v>
      </c>
      <c r="C32" s="193">
        <f t="shared" si="4"/>
        <v>1.6571943613349426E-2</v>
      </c>
      <c r="D32" s="193">
        <f t="shared" si="4"/>
        <v>1.7708709016171442E-2</v>
      </c>
      <c r="E32" s="193">
        <f t="shared" si="4"/>
        <v>1.9253992994419499E-2</v>
      </c>
      <c r="F32" s="193">
        <f t="shared" si="4"/>
        <v>2.1187316732281667E-2</v>
      </c>
      <c r="G32" s="193">
        <f t="shared" si="4"/>
        <v>2.3268934980933149E-2</v>
      </c>
      <c r="H32" s="193">
        <f t="shared" si="4"/>
        <v>2.6153663783019282E-2</v>
      </c>
      <c r="I32" s="193">
        <f t="shared" si="4"/>
        <v>2.8676833677856482E-2</v>
      </c>
      <c r="J32" s="193">
        <f t="shared" si="4"/>
        <v>2.9521491378910733E-2</v>
      </c>
      <c r="K32" s="193">
        <f t="shared" si="4"/>
        <v>3.1998651305613385E-2</v>
      </c>
      <c r="L32" s="193">
        <f t="shared" si="4"/>
        <v>2.7641429794168313E-2</v>
      </c>
      <c r="M32" s="193">
        <f t="shared" si="4"/>
        <v>3.1091496693488471E-2</v>
      </c>
      <c r="N32" s="193">
        <f t="shared" si="4"/>
        <v>3.2818428047311887E-2</v>
      </c>
      <c r="O32" s="193">
        <f t="shared" si="4"/>
        <v>3.4416959946814291E-2</v>
      </c>
      <c r="P32" s="193">
        <f t="shared" si="4"/>
        <v>3.8614896905256983E-2</v>
      </c>
      <c r="Q32" s="193">
        <f t="shared" si="4"/>
        <v>3.8439181946585056E-2</v>
      </c>
    </row>
    <row r="33" spans="1:17" x14ac:dyDescent="0.25">
      <c r="A33" s="183" t="s">
        <v>161</v>
      </c>
      <c r="B33" s="192">
        <f t="shared" ref="B33:Q33" si="5">IF(B$7=0,0,B$7/B$5)</f>
        <v>1.1804029904762352E-2</v>
      </c>
      <c r="C33" s="192">
        <f t="shared" si="5"/>
        <v>1.2428957710012067E-2</v>
      </c>
      <c r="D33" s="192">
        <f t="shared" si="5"/>
        <v>1.3281531762128585E-2</v>
      </c>
      <c r="E33" s="192">
        <f t="shared" si="5"/>
        <v>1.4440494745814627E-2</v>
      </c>
      <c r="F33" s="192">
        <f t="shared" si="5"/>
        <v>1.5890487549211251E-2</v>
      </c>
      <c r="G33" s="192">
        <f t="shared" si="5"/>
        <v>1.7451701235699852E-2</v>
      </c>
      <c r="H33" s="192">
        <f t="shared" si="5"/>
        <v>1.9615247837264455E-2</v>
      </c>
      <c r="I33" s="192">
        <f t="shared" si="5"/>
        <v>2.1507625258392355E-2</v>
      </c>
      <c r="J33" s="192">
        <f t="shared" si="5"/>
        <v>2.2141118534183036E-2</v>
      </c>
      <c r="K33" s="192">
        <f t="shared" si="5"/>
        <v>2.3998988479210042E-2</v>
      </c>
      <c r="L33" s="192">
        <f t="shared" si="5"/>
        <v>2.0731072345626229E-2</v>
      </c>
      <c r="M33" s="192">
        <f t="shared" si="5"/>
        <v>2.331862252011634E-2</v>
      </c>
      <c r="N33" s="192">
        <f t="shared" si="5"/>
        <v>2.4613821035483929E-2</v>
      </c>
      <c r="O33" s="192">
        <f t="shared" si="5"/>
        <v>2.5812719960110714E-2</v>
      </c>
      <c r="P33" s="192">
        <f t="shared" si="5"/>
        <v>2.8961172678942739E-2</v>
      </c>
      <c r="Q33" s="192">
        <f t="shared" si="5"/>
        <v>2.882938645993878E-2</v>
      </c>
    </row>
    <row r="34" spans="1:17" x14ac:dyDescent="0.25">
      <c r="A34" s="183" t="s">
        <v>160</v>
      </c>
      <c r="B34" s="192">
        <f t="shared" ref="B34:Q34" si="6">IF(B$8=0,0,B$8/B$5)</f>
        <v>9.4432239238098816E-3</v>
      </c>
      <c r="C34" s="192">
        <f t="shared" si="6"/>
        <v>9.9431661680096511E-3</v>
      </c>
      <c r="D34" s="192">
        <f t="shared" si="6"/>
        <v>1.0625225409702866E-2</v>
      </c>
      <c r="E34" s="192">
        <f t="shared" si="6"/>
        <v>1.1552395796651703E-2</v>
      </c>
      <c r="F34" s="192">
        <f t="shared" si="6"/>
        <v>1.2712390039369002E-2</v>
      </c>
      <c r="G34" s="192">
        <f t="shared" si="6"/>
        <v>1.3961360988559884E-2</v>
      </c>
      <c r="H34" s="192">
        <f t="shared" si="6"/>
        <v>1.5692198269811573E-2</v>
      </c>
      <c r="I34" s="192">
        <f t="shared" si="6"/>
        <v>1.7206100206713888E-2</v>
      </c>
      <c r="J34" s="192">
        <f t="shared" si="6"/>
        <v>1.7712894827346434E-2</v>
      </c>
      <c r="K34" s="192">
        <f t="shared" si="6"/>
        <v>1.9199190783368028E-2</v>
      </c>
      <c r="L34" s="192">
        <f t="shared" si="6"/>
        <v>1.6584857876500988E-2</v>
      </c>
      <c r="M34" s="192">
        <f t="shared" si="6"/>
        <v>1.8654898016093078E-2</v>
      </c>
      <c r="N34" s="192">
        <f t="shared" si="6"/>
        <v>1.9691056828387139E-2</v>
      </c>
      <c r="O34" s="192">
        <f t="shared" si="6"/>
        <v>2.0650175968088578E-2</v>
      </c>
      <c r="P34" s="192">
        <f t="shared" si="6"/>
        <v>2.3168938143154183E-2</v>
      </c>
      <c r="Q34" s="192">
        <f t="shared" si="6"/>
        <v>2.3063509167951031E-2</v>
      </c>
    </row>
    <row r="35" spans="1:17" x14ac:dyDescent="0.25">
      <c r="A35" s="181" t="s">
        <v>159</v>
      </c>
      <c r="B35" s="191">
        <f t="shared" ref="B35:Q35" si="7">IF(B$9=0,0,B$9/B$5)</f>
        <v>0.2638496029180652</v>
      </c>
      <c r="C35" s="191">
        <f t="shared" si="7"/>
        <v>0.26093296473185729</v>
      </c>
      <c r="D35" s="191">
        <f t="shared" si="7"/>
        <v>0.25704952418298865</v>
      </c>
      <c r="E35" s="191">
        <f t="shared" si="7"/>
        <v>0.24858312868569601</v>
      </c>
      <c r="F35" s="191">
        <f t="shared" si="7"/>
        <v>0.23884719444180114</v>
      </c>
      <c r="G35" s="191">
        <f t="shared" si="7"/>
        <v>0.23534310747690304</v>
      </c>
      <c r="H35" s="191">
        <f t="shared" si="7"/>
        <v>0.23335098505398608</v>
      </c>
      <c r="I35" s="191">
        <f t="shared" si="7"/>
        <v>0.2246465998432276</v>
      </c>
      <c r="J35" s="191">
        <f t="shared" si="7"/>
        <v>0.21804673917673784</v>
      </c>
      <c r="K35" s="191">
        <f t="shared" si="7"/>
        <v>0.21175017448372405</v>
      </c>
      <c r="L35" s="191">
        <f t="shared" si="7"/>
        <v>0.21319125786715248</v>
      </c>
      <c r="M35" s="191">
        <f t="shared" si="7"/>
        <v>0.20904011293687175</v>
      </c>
      <c r="N35" s="191">
        <f t="shared" si="7"/>
        <v>0.20506613566359483</v>
      </c>
      <c r="O35" s="191">
        <f t="shared" si="7"/>
        <v>0.20163087794549175</v>
      </c>
      <c r="P35" s="191">
        <f t="shared" si="7"/>
        <v>0.19864366525368474</v>
      </c>
      <c r="Q35" s="191">
        <f t="shared" si="7"/>
        <v>0.1944771185778521</v>
      </c>
    </row>
    <row r="36" spans="1:17" x14ac:dyDescent="0.25">
      <c r="A36" s="179" t="s">
        <v>158</v>
      </c>
      <c r="B36" s="190">
        <f t="shared" ref="B36:Q36" si="8">IF(B$16=0,0,B$16/B$5)</f>
        <v>0.142014497202268</v>
      </c>
      <c r="C36" s="190">
        <f t="shared" si="8"/>
        <v>0.14437228691501502</v>
      </c>
      <c r="D36" s="190">
        <f t="shared" si="8"/>
        <v>0.1411426052850645</v>
      </c>
      <c r="E36" s="190">
        <f t="shared" si="8"/>
        <v>0.13638976159153804</v>
      </c>
      <c r="F36" s="190">
        <f t="shared" si="8"/>
        <v>0.12919059198970231</v>
      </c>
      <c r="G36" s="190">
        <f t="shared" si="8"/>
        <v>0.12803150709831002</v>
      </c>
      <c r="H36" s="190">
        <f t="shared" si="8"/>
        <v>0.13883608296069397</v>
      </c>
      <c r="I36" s="190">
        <f t="shared" si="8"/>
        <v>0.13168035230878458</v>
      </c>
      <c r="J36" s="190">
        <f t="shared" si="8"/>
        <v>0.12339159322624242</v>
      </c>
      <c r="K36" s="190">
        <f t="shared" si="8"/>
        <v>0.11885102603463939</v>
      </c>
      <c r="L36" s="190">
        <f t="shared" si="8"/>
        <v>0.11018519429126368</v>
      </c>
      <c r="M36" s="190">
        <f t="shared" si="8"/>
        <v>0.12283224881687363</v>
      </c>
      <c r="N36" s="190">
        <f t="shared" si="8"/>
        <v>0.11089458553456773</v>
      </c>
      <c r="O36" s="190">
        <f t="shared" si="8"/>
        <v>0.11745897206938655</v>
      </c>
      <c r="P36" s="190">
        <f t="shared" si="8"/>
        <v>0.12217931690723996</v>
      </c>
      <c r="Q36" s="190">
        <f t="shared" si="8"/>
        <v>0.1320874996971986</v>
      </c>
    </row>
    <row r="37" spans="1:17" x14ac:dyDescent="0.25">
      <c r="A37" s="179" t="s">
        <v>157</v>
      </c>
      <c r="B37" s="190">
        <f t="shared" ref="B37:Q37" si="9">IF(B$17=0,0,B$17/B$5)</f>
        <v>0.51228648946564492</v>
      </c>
      <c r="C37" s="190">
        <f t="shared" si="9"/>
        <v>0.50862675724382478</v>
      </c>
      <c r="D37" s="190">
        <f t="shared" si="9"/>
        <v>0.51012782311142169</v>
      </c>
      <c r="E37" s="190">
        <f t="shared" si="9"/>
        <v>0.51572626115974529</v>
      </c>
      <c r="F37" s="190">
        <f t="shared" si="9"/>
        <v>0.52315472786287265</v>
      </c>
      <c r="G37" s="190">
        <f t="shared" si="9"/>
        <v>0.51743556591793649</v>
      </c>
      <c r="H37" s="190">
        <f t="shared" si="9"/>
        <v>0.49395936678220803</v>
      </c>
      <c r="I37" s="190">
        <f t="shared" si="9"/>
        <v>0.49736264940739916</v>
      </c>
      <c r="J37" s="190">
        <f t="shared" si="9"/>
        <v>0.50821217529743856</v>
      </c>
      <c r="K37" s="190">
        <f t="shared" si="9"/>
        <v>0.50676440904168885</v>
      </c>
      <c r="L37" s="190">
        <f t="shared" si="9"/>
        <v>0.53596783899760303</v>
      </c>
      <c r="M37" s="190">
        <f t="shared" si="9"/>
        <v>0.50994054924954857</v>
      </c>
      <c r="N37" s="190">
        <f t="shared" si="9"/>
        <v>0.51748281444228761</v>
      </c>
      <c r="O37" s="190">
        <f t="shared" si="9"/>
        <v>0.50621515087173063</v>
      </c>
      <c r="P37" s="190">
        <f t="shared" si="9"/>
        <v>0.48338743738151851</v>
      </c>
      <c r="Q37" s="190">
        <f t="shared" si="9"/>
        <v>0.47830419422097509</v>
      </c>
    </row>
    <row r="38" spans="1:17" x14ac:dyDescent="0.25">
      <c r="A38" s="179" t="s">
        <v>156</v>
      </c>
      <c r="B38" s="190">
        <f t="shared" ref="B38:Q38" si="10">IF(B$25=0,0,B$25/B$5)</f>
        <v>3.1558777156059509E-3</v>
      </c>
      <c r="C38" s="190">
        <f t="shared" si="10"/>
        <v>3.2082730425558874E-3</v>
      </c>
      <c r="D38" s="190">
        <f t="shared" si="10"/>
        <v>3.1365023396680968E-3</v>
      </c>
      <c r="E38" s="190">
        <f t="shared" si="10"/>
        <v>3.030883590923066E-3</v>
      </c>
      <c r="F38" s="190">
        <f t="shared" si="10"/>
        <v>2.870902044215605E-3</v>
      </c>
      <c r="G38" s="190">
        <f t="shared" si="10"/>
        <v>2.845144602184665E-3</v>
      </c>
      <c r="H38" s="190">
        <f t="shared" si="10"/>
        <v>3.0852462880154173E-3</v>
      </c>
      <c r="I38" s="190">
        <f t="shared" si="10"/>
        <v>2.9262300513063235E-3</v>
      </c>
      <c r="J38" s="190">
        <f t="shared" si="10"/>
        <v>2.742035405027609E-3</v>
      </c>
      <c r="K38" s="190">
        <f t="shared" si="10"/>
        <v>2.6411339118808741E-3</v>
      </c>
      <c r="L38" s="190">
        <f t="shared" si="10"/>
        <v>2.4485598731391928E-3</v>
      </c>
      <c r="M38" s="190">
        <f t="shared" si="10"/>
        <v>2.7296055292638584E-3</v>
      </c>
      <c r="N38" s="190">
        <f t="shared" si="10"/>
        <v>2.4643241229903939E-3</v>
      </c>
      <c r="O38" s="190">
        <f t="shared" si="10"/>
        <v>2.6101993793197003E-3</v>
      </c>
      <c r="P38" s="190">
        <f t="shared" si="10"/>
        <v>2.7150959312719986E-3</v>
      </c>
      <c r="Q38" s="190">
        <f t="shared" si="10"/>
        <v>2.9352777710488576E-3</v>
      </c>
    </row>
    <row r="39" spans="1:17" x14ac:dyDescent="0.25">
      <c r="A39" s="179" t="s">
        <v>155</v>
      </c>
      <c r="B39" s="190">
        <f t="shared" ref="B39:Q39" si="11">IF(B$26=0,0,B$26/B$5)</f>
        <v>1.5738706539683133E-2</v>
      </c>
      <c r="C39" s="190">
        <f t="shared" si="11"/>
        <v>1.6571943613349426E-2</v>
      </c>
      <c r="D39" s="190">
        <f t="shared" si="11"/>
        <v>1.7708709016171446E-2</v>
      </c>
      <c r="E39" s="190">
        <f t="shared" si="11"/>
        <v>1.9253992994419499E-2</v>
      </c>
      <c r="F39" s="190">
        <f t="shared" si="11"/>
        <v>2.1187316732281674E-2</v>
      </c>
      <c r="G39" s="190">
        <f t="shared" si="11"/>
        <v>2.3268934980933142E-2</v>
      </c>
      <c r="H39" s="190">
        <f t="shared" si="11"/>
        <v>2.6153663783019278E-2</v>
      </c>
      <c r="I39" s="190">
        <f t="shared" si="11"/>
        <v>2.8676833677856482E-2</v>
      </c>
      <c r="J39" s="190">
        <f t="shared" si="11"/>
        <v>2.9521491378910719E-2</v>
      </c>
      <c r="K39" s="190">
        <f t="shared" si="11"/>
        <v>3.1998651305613385E-2</v>
      </c>
      <c r="L39" s="190">
        <f t="shared" si="11"/>
        <v>2.7641429794168313E-2</v>
      </c>
      <c r="M39" s="190">
        <f t="shared" si="11"/>
        <v>3.1091496693488471E-2</v>
      </c>
      <c r="N39" s="190">
        <f t="shared" si="11"/>
        <v>3.2818428047311901E-2</v>
      </c>
      <c r="O39" s="190">
        <f t="shared" si="11"/>
        <v>3.4416959946814298E-2</v>
      </c>
      <c r="P39" s="190">
        <f t="shared" si="11"/>
        <v>3.861489690525699E-2</v>
      </c>
      <c r="Q39" s="190">
        <f t="shared" si="11"/>
        <v>3.8439181946585063E-2</v>
      </c>
    </row>
    <row r="40" spans="1:17" x14ac:dyDescent="0.25">
      <c r="A40" s="177" t="s">
        <v>45</v>
      </c>
      <c r="B40" s="189">
        <f t="shared" ref="B40:Q40" si="12">IF(B$27=0,0,B$27/B$5)</f>
        <v>2.5968865790477181E-2</v>
      </c>
      <c r="C40" s="189">
        <f t="shared" si="12"/>
        <v>2.7343706962026551E-2</v>
      </c>
      <c r="D40" s="189">
        <f t="shared" si="12"/>
        <v>2.9219369876682895E-2</v>
      </c>
      <c r="E40" s="189">
        <f t="shared" si="12"/>
        <v>3.1769088440792181E-2</v>
      </c>
      <c r="F40" s="189">
        <f t="shared" si="12"/>
        <v>3.4959072608264766E-2</v>
      </c>
      <c r="G40" s="189">
        <f t="shared" si="12"/>
        <v>3.8393742718539681E-2</v>
      </c>
      <c r="H40" s="189">
        <f t="shared" si="12"/>
        <v>4.3153545241981825E-2</v>
      </c>
      <c r="I40" s="189">
        <f t="shared" si="12"/>
        <v>4.7316775568463199E-2</v>
      </c>
      <c r="J40" s="189">
        <f t="shared" si="12"/>
        <v>4.8710460775202719E-2</v>
      </c>
      <c r="K40" s="189">
        <f t="shared" si="12"/>
        <v>5.2797774654262095E-2</v>
      </c>
      <c r="L40" s="189">
        <f t="shared" si="12"/>
        <v>4.5608359160377719E-2</v>
      </c>
      <c r="M40" s="189">
        <f t="shared" si="12"/>
        <v>5.1300969544255969E-2</v>
      </c>
      <c r="N40" s="189">
        <f t="shared" si="12"/>
        <v>5.4150406278064639E-2</v>
      </c>
      <c r="O40" s="189">
        <f t="shared" si="12"/>
        <v>5.6787983912243593E-2</v>
      </c>
      <c r="P40" s="189">
        <f t="shared" si="12"/>
        <v>6.3714579893674017E-2</v>
      </c>
      <c r="Q40" s="189">
        <f t="shared" si="12"/>
        <v>6.3424650211865385E-2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149.30287116239037</v>
      </c>
      <c r="C44" s="186">
        <f t="shared" si="13"/>
        <v>149.31568697855863</v>
      </c>
      <c r="D44" s="186">
        <f t="shared" si="13"/>
        <v>149.60270392162531</v>
      </c>
      <c r="E44" s="186">
        <f t="shared" si="13"/>
        <v>150.5579690608532</v>
      </c>
      <c r="F44" s="186">
        <f t="shared" si="13"/>
        <v>151.65353172324805</v>
      </c>
      <c r="G44" s="186">
        <f t="shared" si="13"/>
        <v>151.61655797915148</v>
      </c>
      <c r="H44" s="186">
        <f t="shared" si="13"/>
        <v>151.04137388763925</v>
      </c>
      <c r="I44" s="186">
        <f t="shared" si="13"/>
        <v>150.09325924968019</v>
      </c>
      <c r="J44" s="186">
        <f t="shared" si="13"/>
        <v>149.20808330586357</v>
      </c>
      <c r="K44" s="186">
        <f t="shared" si="13"/>
        <v>149.60083612270188</v>
      </c>
      <c r="L44" s="186">
        <f t="shared" si="13"/>
        <v>144.79037910656581</v>
      </c>
      <c r="M44" s="186">
        <f t="shared" si="13"/>
        <v>142.59077036657362</v>
      </c>
      <c r="N44" s="186">
        <f t="shared" si="13"/>
        <v>141.37595206712578</v>
      </c>
      <c r="O44" s="186">
        <f t="shared" si="13"/>
        <v>140.25084271702107</v>
      </c>
      <c r="P44" s="186">
        <f t="shared" si="13"/>
        <v>139.82349358181253</v>
      </c>
      <c r="Q44" s="186">
        <f t="shared" si="13"/>
        <v>138.63893155245668</v>
      </c>
    </row>
    <row r="45" spans="1:17" x14ac:dyDescent="0.25">
      <c r="A45" s="185" t="s">
        <v>162</v>
      </c>
      <c r="B45" s="184">
        <f>IF(B$6=0,0,B$6/AGR!B$5*1000)</f>
        <v>2.3498340747569828</v>
      </c>
      <c r="C45" s="184">
        <f>IF(C$6=0,0,C$6/AGR!C$5*1000)</f>
        <v>2.4744511451972055</v>
      </c>
      <c r="D45" s="184">
        <f>IF(D$6=0,0,D$6/AGR!D$5*1000)</f>
        <v>2.649270751780513</v>
      </c>
      <c r="E45" s="184">
        <f>IF(E$6=0,0,E$6/AGR!E$5*1000)</f>
        <v>2.8988420815516944</v>
      </c>
      <c r="F45" s="184">
        <f>IF(F$6=0,0,F$6/AGR!F$5*1000)</f>
        <v>3.2131314101895816</v>
      </c>
      <c r="G45" s="184">
        <f>IF(G$6=0,0,G$6/AGR!G$5*1000)</f>
        <v>3.5279558296497568</v>
      </c>
      <c r="H45" s="184">
        <f>IF(H$6=0,0,H$6/AGR!H$5*1000)</f>
        <v>3.9502853099826241</v>
      </c>
      <c r="I45" s="184">
        <f>IF(I$6=0,0,I$6/AGR!I$5*1000)</f>
        <v>4.3041994316704715</v>
      </c>
      <c r="J45" s="184">
        <f>IF(J$6=0,0,J$6/AGR!J$5*1000)</f>
        <v>4.4048451449778447</v>
      </c>
      <c r="K45" s="184">
        <f>IF(K$6=0,0,K$6/AGR!K$5*1000)</f>
        <v>4.7870249901185487</v>
      </c>
      <c r="L45" s="184">
        <f>IF(L$6=0,0,L$6/AGR!L$5*1000)</f>
        <v>4.0022130989451536</v>
      </c>
      <c r="M45" s="184">
        <f>IF(M$6=0,0,M$6/AGR!M$5*1000)</f>
        <v>4.433360465374296</v>
      </c>
      <c r="N45" s="184">
        <f>IF(N$6=0,0,N$6/AGR!N$5*1000)</f>
        <v>4.6397365105351822</v>
      </c>
      <c r="O45" s="184">
        <f>IF(O$6=0,0,O$6/AGR!O$5*1000)</f>
        <v>4.8270076362986654</v>
      </c>
      <c r="P45" s="184">
        <f>IF(P$6=0,0,P$6/AGR!P$5*1000)</f>
        <v>5.3992697895945501</v>
      </c>
      <c r="Q45" s="184">
        <f>IF(Q$6=0,0,Q$6/AGR!Q$5*1000)</f>
        <v>5.3291671148250339</v>
      </c>
    </row>
    <row r="46" spans="1:17" x14ac:dyDescent="0.25">
      <c r="A46" s="183" t="s">
        <v>161</v>
      </c>
      <c r="B46" s="182">
        <f>IF(B$7=0,0,B$7/AGR!B$5*1000)</f>
        <v>1.7623755560677372</v>
      </c>
      <c r="C46" s="182">
        <f>IF(C$7=0,0,C$7/AGR!C$5*1000)</f>
        <v>1.8558383588979044</v>
      </c>
      <c r="D46" s="182">
        <f>IF(D$7=0,0,D$7/AGR!D$5*1000)</f>
        <v>1.9869530638353854</v>
      </c>
      <c r="E46" s="182">
        <f>IF(E$7=0,0,E$7/AGR!E$5*1000)</f>
        <v>2.1741315611637715</v>
      </c>
      <c r="F46" s="182">
        <f>IF(F$7=0,0,F$7/AGR!F$5*1000)</f>
        <v>2.4098485576421869</v>
      </c>
      <c r="G46" s="182">
        <f>IF(G$7=0,0,G$7/AGR!G$5*1000)</f>
        <v>2.6459668722373162</v>
      </c>
      <c r="H46" s="182">
        <f>IF(H$7=0,0,H$7/AGR!H$5*1000)</f>
        <v>2.9627139824869673</v>
      </c>
      <c r="I46" s="182">
        <f>IF(I$7=0,0,I$7/AGR!I$5*1000)</f>
        <v>3.2281495737528529</v>
      </c>
      <c r="J46" s="182">
        <f>IF(J$7=0,0,J$7/AGR!J$5*1000)</f>
        <v>3.3036338587333818</v>
      </c>
      <c r="K46" s="182">
        <f>IF(K$7=0,0,K$7/AGR!K$5*1000)</f>
        <v>3.5902687425889122</v>
      </c>
      <c r="L46" s="182">
        <f>IF(L$7=0,0,L$7/AGR!L$5*1000)</f>
        <v>3.0016598242088643</v>
      </c>
      <c r="M46" s="182">
        <f>IF(M$7=0,0,M$7/AGR!M$5*1000)</f>
        <v>3.3250203490307206</v>
      </c>
      <c r="N46" s="182">
        <f>IF(N$7=0,0,N$7/AGR!N$5*1000)</f>
        <v>3.4798023829013882</v>
      </c>
      <c r="O46" s="182">
        <f>IF(O$7=0,0,O$7/AGR!O$5*1000)</f>
        <v>3.6202557272239981</v>
      </c>
      <c r="P46" s="182">
        <f>IF(P$7=0,0,P$7/AGR!P$5*1000)</f>
        <v>4.049452342195913</v>
      </c>
      <c r="Q46" s="182">
        <f>IF(Q$7=0,0,Q$7/AGR!Q$5*1000)</f>
        <v>3.9968753361187748</v>
      </c>
    </row>
    <row r="47" spans="1:17" x14ac:dyDescent="0.25">
      <c r="A47" s="183" t="s">
        <v>160</v>
      </c>
      <c r="B47" s="182">
        <f>IF(B$8=0,0,B$8/AGR!B$5*1000)</f>
        <v>1.4099004448541896</v>
      </c>
      <c r="C47" s="182">
        <f>IF(C$8=0,0,C$8/AGR!C$5*1000)</f>
        <v>1.4846706871183231</v>
      </c>
      <c r="D47" s="182">
        <f>IF(D$8=0,0,D$8/AGR!D$5*1000)</f>
        <v>1.589562451068308</v>
      </c>
      <c r="E47" s="182">
        <f>IF(E$8=0,0,E$8/AGR!E$5*1000)</f>
        <v>1.7393052489310172</v>
      </c>
      <c r="F47" s="182">
        <f>IF(F$8=0,0,F$8/AGR!F$5*1000)</f>
        <v>1.9278788461137493</v>
      </c>
      <c r="G47" s="182">
        <f>IF(G$8=0,0,G$8/AGR!G$5*1000)</f>
        <v>2.1167734977898536</v>
      </c>
      <c r="H47" s="182">
        <f>IF(H$8=0,0,H$8/AGR!H$5*1000)</f>
        <v>2.3701711859895749</v>
      </c>
      <c r="I47" s="182">
        <f>IF(I$8=0,0,I$8/AGR!I$5*1000)</f>
        <v>2.5825196590022825</v>
      </c>
      <c r="J47" s="182">
        <f>IF(J$8=0,0,J$8/AGR!J$5*1000)</f>
        <v>2.642907086986706</v>
      </c>
      <c r="K47" s="182">
        <f>IF(K$8=0,0,K$8/AGR!K$5*1000)</f>
        <v>2.872214994071129</v>
      </c>
      <c r="L47" s="182">
        <f>IF(L$8=0,0,L$8/AGR!L$5*1000)</f>
        <v>2.4013278593670924</v>
      </c>
      <c r="M47" s="182">
        <f>IF(M$8=0,0,M$8/AGR!M$5*1000)</f>
        <v>2.660016279224577</v>
      </c>
      <c r="N47" s="182">
        <f>IF(N$8=0,0,N$8/AGR!N$5*1000)</f>
        <v>2.7838419063211099</v>
      </c>
      <c r="O47" s="182">
        <f>IF(O$8=0,0,O$8/AGR!O$5*1000)</f>
        <v>2.8962045817791999</v>
      </c>
      <c r="P47" s="182">
        <f>IF(P$8=0,0,P$8/AGR!P$5*1000)</f>
        <v>3.2395618737567298</v>
      </c>
      <c r="Q47" s="182">
        <f>IF(Q$8=0,0,Q$8/AGR!Q$5*1000)</f>
        <v>3.1975002688950207</v>
      </c>
    </row>
    <row r="48" spans="1:17" x14ac:dyDescent="0.25">
      <c r="A48" s="181" t="s">
        <v>159</v>
      </c>
      <c r="B48" s="180">
        <f>IF(B$9=0,0,B$9/AGR!B$5*1000)</f>
        <v>39.393503270723762</v>
      </c>
      <c r="C48" s="180">
        <f>IF(C$9=0,0,C$9/AGR!C$5*1000)</f>
        <v>38.961384884289274</v>
      </c>
      <c r="D48" s="180">
        <f>IF(D$9=0,0,D$9/AGR!D$5*1000)</f>
        <v>38.455303859542319</v>
      </c>
      <c r="E48" s="180">
        <f>IF(E$9=0,0,E$9/AGR!E$5*1000)</f>
        <v>37.426170997711104</v>
      </c>
      <c r="F48" s="180">
        <f>IF(F$9=0,0,F$9/AGR!F$5*1000)</f>
        <v>36.222020579288476</v>
      </c>
      <c r="G48" s="180">
        <f>IF(G$9=0,0,G$9/AGR!G$5*1000)</f>
        <v>35.681911899765552</v>
      </c>
      <c r="H48" s="180">
        <f>IF(H$9=0,0,H$9/AGR!H$5*1000)</f>
        <v>35.245653380588031</v>
      </c>
      <c r="I48" s="180">
        <f>IF(I$9=0,0,I$9/AGR!I$5*1000)</f>
        <v>33.717940349828716</v>
      </c>
      <c r="J48" s="180">
        <f>IF(J$9=0,0,J$9/AGR!J$5*1000)</f>
        <v>32.534336023654603</v>
      </c>
      <c r="K48" s="180">
        <f>IF(K$9=0,0,K$9/AGR!K$5*1000)</f>
        <v>31.678003151893133</v>
      </c>
      <c r="L48" s="180">
        <f>IF(L$9=0,0,L$9/AGR!L$5*1000)</f>
        <v>30.868043048790643</v>
      </c>
      <c r="M48" s="180">
        <f>IF(M$9=0,0,M$9/AGR!M$5*1000)</f>
        <v>29.807190741184087</v>
      </c>
      <c r="N48" s="180">
        <f>IF(N$9=0,0,N$9/AGR!N$5*1000)</f>
        <v>28.991420166167099</v>
      </c>
      <c r="O48" s="180">
        <f>IF(O$9=0,0,O$9/AGR!O$5*1000)</f>
        <v>28.278900549628041</v>
      </c>
      <c r="P48" s="180">
        <f>IF(P$9=0,0,P$9/AGR!P$5*1000)</f>
        <v>27.775051253666295</v>
      </c>
      <c r="Q48" s="180">
        <f>IF(Q$9=0,0,Q$9/AGR!Q$5*1000)</f>
        <v>26.962099931033841</v>
      </c>
    </row>
    <row r="49" spans="1:17" x14ac:dyDescent="0.25">
      <c r="A49" s="179" t="s">
        <v>158</v>
      </c>
      <c r="B49" s="178">
        <f>IF(B$16=0,0,B$16/AGR!B$5*1000)</f>
        <v>21.203172178981873</v>
      </c>
      <c r="C49" s="178">
        <f>IF(C$16=0,0,C$16/AGR!C$5*1000)</f>
        <v>21.557047201381032</v>
      </c>
      <c r="D49" s="178">
        <f>IF(D$16=0,0,D$16/AGR!D$5*1000)</f>
        <v>21.115315389188332</v>
      </c>
      <c r="E49" s="178">
        <f>IF(E$16=0,0,E$16/AGR!E$5*1000)</f>
        <v>20.534565505915925</v>
      </c>
      <c r="F49" s="178">
        <f>IF(F$16=0,0,F$16/AGR!F$5*1000)</f>
        <v>19.592209540655514</v>
      </c>
      <c r="G49" s="178">
        <f>IF(G$16=0,0,G$16/AGR!G$5*1000)</f>
        <v>19.411696419129068</v>
      </c>
      <c r="H49" s="178">
        <f>IF(H$16=0,0,H$16/AGR!H$5*1000)</f>
        <v>20.969992715561474</v>
      </c>
      <c r="I49" s="178">
        <f>IF(I$16=0,0,I$16/AGR!I$5*1000)</f>
        <v>19.764333257171621</v>
      </c>
      <c r="J49" s="178">
        <f>IF(J$16=0,0,J$16/AGR!J$5*1000)</f>
        <v>18.41102312134441</v>
      </c>
      <c r="K49" s="178">
        <f>IF(K$16=0,0,K$16/AGR!K$5*1000)</f>
        <v>17.780212868823064</v>
      </c>
      <c r="L49" s="178">
        <f>IF(L$16=0,0,L$16/AGR!L$5*1000)</f>
        <v>15.953756053362682</v>
      </c>
      <c r="M49" s="178">
        <f>IF(M$16=0,0,M$16/AGR!M$5*1000)</f>
        <v>17.514744984656659</v>
      </c>
      <c r="N49" s="178">
        <f>IF(N$16=0,0,N$16/AGR!N$5*1000)</f>
        <v>15.677827609038825</v>
      </c>
      <c r="O49" s="178">
        <f>IF(O$16=0,0,O$16/AGR!O$5*1000)</f>
        <v>16.473719817406504</v>
      </c>
      <c r="P49" s="178">
        <f>IF(P$16=0,0,P$16/AGR!P$5*1000)</f>
        <v>17.083538933409702</v>
      </c>
      <c r="Q49" s="178">
        <f>IF(Q$16=0,0,Q$16/AGR!Q$5*1000)</f>
        <v>18.312469829455061</v>
      </c>
    </row>
    <row r="50" spans="1:17" x14ac:dyDescent="0.25">
      <c r="A50" s="179" t="s">
        <v>157</v>
      </c>
      <c r="B50" s="178">
        <f>IF(B$17=0,0,B$17/AGR!B$5*1000)</f>
        <v>76.485843734922454</v>
      </c>
      <c r="C50" s="178">
        <f>IF(C$17=0,0,C$17/AGR!C$5*1000)</f>
        <v>75.945953673538256</v>
      </c>
      <c r="D50" s="178">
        <f>IF(D$17=0,0,D$17/AGR!D$5*1000)</f>
        <v>76.31650168312126</v>
      </c>
      <c r="E50" s="178">
        <f>IF(E$17=0,0,E$17/AGR!E$5*1000)</f>
        <v>77.646698471558423</v>
      </c>
      <c r="F50" s="178">
        <f>IF(F$17=0,0,F$17/AGR!F$5*1000)</f>
        <v>79.338262118119346</v>
      </c>
      <c r="G50" s="178">
        <f>IF(G$17=0,0,G$17/AGR!G$5*1000)</f>
        <v>78.451799480471877</v>
      </c>
      <c r="H50" s="178">
        <f>IF(H$17=0,0,H$17/AGR!H$5*1000)</f>
        <v>74.608301403453012</v>
      </c>
      <c r="I50" s="178">
        <f>IF(I$17=0,0,I$17/AGR!I$5*1000)</f>
        <v>74.650781078612553</v>
      </c>
      <c r="J50" s="178">
        <f>IF(J$17=0,0,J$17/AGR!J$5*1000)</f>
        <v>75.829364588834338</v>
      </c>
      <c r="K50" s="178">
        <f>IF(K$17=0,0,K$17/AGR!K$5*1000)</f>
        <v>75.812379309863545</v>
      </c>
      <c r="L50" s="178">
        <f>IF(L$17=0,0,L$17/AGR!L$5*1000)</f>
        <v>77.602986597389759</v>
      </c>
      <c r="M50" s="178">
        <f>IF(M$17=0,0,M$17/AGR!M$5*1000)</f>
        <v>72.712815758646784</v>
      </c>
      <c r="N50" s="178">
        <f>IF(N$17=0,0,N$17/AGR!N$5*1000)</f>
        <v>73.159625570154191</v>
      </c>
      <c r="O50" s="178">
        <f>IF(O$17=0,0,O$17/AGR!O$5*1000)</f>
        <v>70.997101505884189</v>
      </c>
      <c r="P50" s="178">
        <f>IF(P$17=0,0,P$17/AGR!P$5*1000)</f>
        <v>67.588920248243554</v>
      </c>
      <c r="Q50" s="178">
        <f>IF(Q$17=0,0,Q$17/AGR!Q$5*1000)</f>
        <v>66.311582443854718</v>
      </c>
    </row>
    <row r="51" spans="1:17" x14ac:dyDescent="0.25">
      <c r="A51" s="179" t="s">
        <v>156</v>
      </c>
      <c r="B51" s="178">
        <f>IF(B$25=0,0,B$25/AGR!B$5*1000)</f>
        <v>0.4711816039773743</v>
      </c>
      <c r="C51" s="178">
        <f>IF(C$25=0,0,C$25/AGR!C$5*1000)</f>
        <v>0.47904549336402269</v>
      </c>
      <c r="D51" s="178">
        <f>IF(D$25=0,0,D$25/AGR!D$5*1000)</f>
        <v>0.46922923087085133</v>
      </c>
      <c r="E51" s="178">
        <f>IF(E$25=0,0,E$25/AGR!E$5*1000)</f>
        <v>0.45632367790924255</v>
      </c>
      <c r="F51" s="178">
        <f>IF(F$25=0,0,F$25/AGR!F$5*1000)</f>
        <v>0.43538243423678891</v>
      </c>
      <c r="G51" s="178">
        <f>IF(G$25=0,0,G$25/AGR!G$5*1000)</f>
        <v>0.43137103153620115</v>
      </c>
      <c r="H51" s="178">
        <f>IF(H$25=0,0,H$25/AGR!H$5*1000)</f>
        <v>0.4659998381235877</v>
      </c>
      <c r="I51" s="178">
        <f>IF(I$25=0,0,I$25/AGR!I$5*1000)</f>
        <v>0.43920740571492489</v>
      </c>
      <c r="J51" s="178">
        <f>IF(J$25=0,0,J$25/AGR!J$5*1000)</f>
        <v>0.40913384714098677</v>
      </c>
      <c r="K51" s="178">
        <f>IF(K$25=0,0,K$25/AGR!K$5*1000)</f>
        <v>0.39511584152940121</v>
      </c>
      <c r="L51" s="178">
        <f>IF(L$25=0,0,L$25/AGR!L$5*1000)</f>
        <v>0.35452791229694841</v>
      </c>
      <c r="M51" s="178">
        <f>IF(M$25=0,0,M$25/AGR!M$5*1000)</f>
        <v>0.38921655521459242</v>
      </c>
      <c r="N51" s="178">
        <f>IF(N$25=0,0,N$25/AGR!N$5*1000)</f>
        <v>0.34839616908975168</v>
      </c>
      <c r="O51" s="178">
        <f>IF(O$25=0,0,O$25/AGR!O$5*1000)</f>
        <v>0.36608266260903327</v>
      </c>
      <c r="P51" s="178">
        <f>IF(P$25=0,0,P$25/AGR!P$5*1000)</f>
        <v>0.37963419852021546</v>
      </c>
      <c r="Q51" s="178">
        <f>IF(Q$25=0,0,Q$25/AGR!Q$5*1000)</f>
        <v>0.40694377398789028</v>
      </c>
    </row>
    <row r="52" spans="1:17" x14ac:dyDescent="0.25">
      <c r="A52" s="179" t="s">
        <v>155</v>
      </c>
      <c r="B52" s="178">
        <f>IF(B$26=0,0,B$26/AGR!B$5*1000)</f>
        <v>2.3498340747569828</v>
      </c>
      <c r="C52" s="178">
        <f>IF(C$26=0,0,C$26/AGR!C$5*1000)</f>
        <v>2.4744511451972055</v>
      </c>
      <c r="D52" s="178">
        <f>IF(D$26=0,0,D$26/AGR!D$5*1000)</f>
        <v>2.6492707517805139</v>
      </c>
      <c r="E52" s="178">
        <f>IF(E$26=0,0,E$26/AGR!E$5*1000)</f>
        <v>2.8988420815516944</v>
      </c>
      <c r="F52" s="178">
        <f>IF(F$26=0,0,F$26/AGR!F$5*1000)</f>
        <v>3.2131314101895829</v>
      </c>
      <c r="G52" s="178">
        <f>IF(G$26=0,0,G$26/AGR!G$5*1000)</f>
        <v>3.5279558296497555</v>
      </c>
      <c r="H52" s="178">
        <f>IF(H$26=0,0,H$26/AGR!H$5*1000)</f>
        <v>3.9502853099826241</v>
      </c>
      <c r="I52" s="178">
        <f>IF(I$26=0,0,I$26/AGR!I$5*1000)</f>
        <v>4.3041994316704715</v>
      </c>
      <c r="J52" s="178">
        <f>IF(J$26=0,0,J$26/AGR!J$5*1000)</f>
        <v>4.404845144977843</v>
      </c>
      <c r="K52" s="178">
        <f>IF(K$26=0,0,K$26/AGR!K$5*1000)</f>
        <v>4.7870249901185487</v>
      </c>
      <c r="L52" s="178">
        <f>IF(L$26=0,0,L$26/AGR!L$5*1000)</f>
        <v>4.0022130989451536</v>
      </c>
      <c r="M52" s="178">
        <f>IF(M$26=0,0,M$26/AGR!M$5*1000)</f>
        <v>4.433360465374296</v>
      </c>
      <c r="N52" s="178">
        <f>IF(N$26=0,0,N$26/AGR!N$5*1000)</f>
        <v>4.6397365105351831</v>
      </c>
      <c r="O52" s="178">
        <f>IF(O$26=0,0,O$26/AGR!O$5*1000)</f>
        <v>4.8270076362986662</v>
      </c>
      <c r="P52" s="178">
        <f>IF(P$26=0,0,P$26/AGR!P$5*1000)</f>
        <v>5.3992697895945518</v>
      </c>
      <c r="Q52" s="178">
        <f>IF(Q$26=0,0,Q$26/AGR!Q$5*1000)</f>
        <v>5.3291671148250357</v>
      </c>
    </row>
    <row r="53" spans="1:17" x14ac:dyDescent="0.25">
      <c r="A53" s="177" t="s">
        <v>45</v>
      </c>
      <c r="B53" s="176">
        <f>IF(B$27=0,0,B$27/AGR!B$5*1000)</f>
        <v>3.8772262233490227</v>
      </c>
      <c r="C53" s="176">
        <f>IF(C$27=0,0,C$27/AGR!C$5*1000)</f>
        <v>4.0828443895753894</v>
      </c>
      <c r="D53" s="176">
        <f>IF(D$27=0,0,D$27/AGR!D$5*1000)</f>
        <v>4.371296740437848</v>
      </c>
      <c r="E53" s="176">
        <f>IF(E$27=0,0,E$27/AGR!E$5*1000)</f>
        <v>4.7830894345602974</v>
      </c>
      <c r="F53" s="176">
        <f>IF(F$27=0,0,F$27/AGR!F$5*1000)</f>
        <v>5.301666826812812</v>
      </c>
      <c r="G53" s="176">
        <f>IF(G$27=0,0,G$27/AGR!G$5*1000)</f>
        <v>5.8211271189220968</v>
      </c>
      <c r="H53" s="176">
        <f>IF(H$27=0,0,H$27/AGR!H$5*1000)</f>
        <v>6.5179707614713323</v>
      </c>
      <c r="I53" s="176">
        <f>IF(I$27=0,0,I$27/AGR!I$5*1000)</f>
        <v>7.1019290622562803</v>
      </c>
      <c r="J53" s="176">
        <f>IF(J$27=0,0,J$27/AGR!J$5*1000)</f>
        <v>7.2679944892134456</v>
      </c>
      <c r="K53" s="176">
        <f>IF(K$27=0,0,K$27/AGR!K$5*1000)</f>
        <v>7.8985912336956066</v>
      </c>
      <c r="L53" s="176">
        <f>IF(L$27=0,0,L$27/AGR!L$5*1000)</f>
        <v>6.6036516132595047</v>
      </c>
      <c r="M53" s="176">
        <f>IF(M$27=0,0,M$27/AGR!M$5*1000)</f>
        <v>7.3150447678675876</v>
      </c>
      <c r="N53" s="176">
        <f>IF(N$27=0,0,N$27/AGR!N$5*1000)</f>
        <v>7.6555652423830534</v>
      </c>
      <c r="O53" s="176">
        <f>IF(O$27=0,0,O$27/AGR!O$5*1000)</f>
        <v>7.9645625998928002</v>
      </c>
      <c r="P53" s="176">
        <f>IF(P$27=0,0,P$27/AGR!P$5*1000)</f>
        <v>8.9087951528310096</v>
      </c>
      <c r="Q53" s="176">
        <f>IF(Q$27=0,0,Q$27/AGR!Q$5*1000)</f>
        <v>8.7931257394613116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1652.0962554887901</v>
      </c>
      <c r="C5" s="55">
        <f t="shared" ref="C5:Q5" si="0">SUM(C6:C9,C16:C17,C25:C27)</f>
        <v>1615.6445979328203</v>
      </c>
      <c r="D5" s="55">
        <f t="shared" si="0"/>
        <v>1491.9781358136552</v>
      </c>
      <c r="E5" s="55">
        <f t="shared" si="0"/>
        <v>1470.3135680615744</v>
      </c>
      <c r="F5" s="55">
        <f t="shared" si="0"/>
        <v>1469.2957755375976</v>
      </c>
      <c r="G5" s="55">
        <f t="shared" si="0"/>
        <v>1506.3774127857293</v>
      </c>
      <c r="H5" s="55">
        <f t="shared" si="0"/>
        <v>1344.0054103999576</v>
      </c>
      <c r="I5" s="55">
        <f t="shared" si="0"/>
        <v>1352.1178893525878</v>
      </c>
      <c r="J5" s="55">
        <f t="shared" si="0"/>
        <v>1369.4805888711739</v>
      </c>
      <c r="K5" s="55">
        <f t="shared" si="0"/>
        <v>1367.2420448157443</v>
      </c>
      <c r="L5" s="55">
        <f t="shared" si="0"/>
        <v>1599.3732676824854</v>
      </c>
      <c r="M5" s="55">
        <f t="shared" si="0"/>
        <v>1451.1250792553142</v>
      </c>
      <c r="N5" s="55">
        <f t="shared" si="0"/>
        <v>1481.1914530171132</v>
      </c>
      <c r="O5" s="55">
        <f t="shared" si="0"/>
        <v>1504.7070391644509</v>
      </c>
      <c r="P5" s="55">
        <f t="shared" si="0"/>
        <v>1390.9093147142346</v>
      </c>
      <c r="Q5" s="55">
        <f t="shared" si="0"/>
        <v>1487.5843874054979</v>
      </c>
    </row>
    <row r="6" spans="1:17" x14ac:dyDescent="0.25">
      <c r="A6" s="185" t="s">
        <v>162</v>
      </c>
      <c r="B6" s="206">
        <v>28.792395861269821</v>
      </c>
      <c r="C6" s="206">
        <v>29.685598832412118</v>
      </c>
      <c r="D6" s="206">
        <v>29.350121358173215</v>
      </c>
      <c r="E6" s="206">
        <v>31.648681352598008</v>
      </c>
      <c r="F6" s="206">
        <v>35.05571385060685</v>
      </c>
      <c r="G6" s="206">
        <v>39.461903644657504</v>
      </c>
      <c r="H6" s="206">
        <v>39.423082459266624</v>
      </c>
      <c r="I6" s="206">
        <v>43.715150637735086</v>
      </c>
      <c r="J6" s="206">
        <v>45.89020106732756</v>
      </c>
      <c r="K6" s="206">
        <v>49.790276074797092</v>
      </c>
      <c r="L6" s="206">
        <v>50.713423985837011</v>
      </c>
      <c r="M6" s="206">
        <v>51.573558284974609</v>
      </c>
      <c r="N6" s="206">
        <v>55.687895191022363</v>
      </c>
      <c r="O6" s="206">
        <v>59.456045366314484</v>
      </c>
      <c r="P6" s="206">
        <v>61.475196433311375</v>
      </c>
      <c r="Q6" s="206">
        <v>65.903997959905254</v>
      </c>
    </row>
    <row r="7" spans="1:17" x14ac:dyDescent="0.25">
      <c r="A7" s="183" t="s">
        <v>161</v>
      </c>
      <c r="B7" s="205">
        <v>5.6538303962775043</v>
      </c>
      <c r="C7" s="205">
        <v>5.829224557035162</v>
      </c>
      <c r="D7" s="205">
        <v>5.7633483878460021</v>
      </c>
      <c r="E7" s="205">
        <v>6.2147060458458174</v>
      </c>
      <c r="F7" s="205">
        <v>6.8837293529426411</v>
      </c>
      <c r="G7" s="205">
        <v>7.7489525844306995</v>
      </c>
      <c r="H7" s="205">
        <v>7.741329446743932</v>
      </c>
      <c r="I7" s="205">
        <v>8.5841431412778668</v>
      </c>
      <c r="J7" s="205">
        <v>9.0112477938923465</v>
      </c>
      <c r="K7" s="205">
        <v>9.7770875917069677</v>
      </c>
      <c r="L7" s="205">
        <v>9.9583619026342625</v>
      </c>
      <c r="M7" s="205">
        <v>10.127262520310429</v>
      </c>
      <c r="N7" s="205">
        <v>10.935175942035427</v>
      </c>
      <c r="O7" s="205">
        <v>11.675110267107101</v>
      </c>
      <c r="P7" s="205">
        <v>12.07160167866828</v>
      </c>
      <c r="Q7" s="205">
        <v>12.941265072113723</v>
      </c>
    </row>
    <row r="8" spans="1:17" x14ac:dyDescent="0.25">
      <c r="A8" s="183" t="s">
        <v>160</v>
      </c>
      <c r="B8" s="205">
        <v>24.803151764882344</v>
      </c>
      <c r="C8" s="205">
        <v>25.572599675949963</v>
      </c>
      <c r="D8" s="205">
        <v>25.283603277479358</v>
      </c>
      <c r="E8" s="205">
        <v>27.26369318236619</v>
      </c>
      <c r="F8" s="205">
        <v>30.198674506017387</v>
      </c>
      <c r="G8" s="205">
        <v>33.994377881773012</v>
      </c>
      <c r="H8" s="205">
        <v>33.960935449348099</v>
      </c>
      <c r="I8" s="205">
        <v>37.658328987861367</v>
      </c>
      <c r="J8" s="205">
        <v>39.532021825421388</v>
      </c>
      <c r="K8" s="205">
        <v>42.89173363164916</v>
      </c>
      <c r="L8" s="205">
        <v>43.686977551234072</v>
      </c>
      <c r="M8" s="205">
        <v>44.427938521015285</v>
      </c>
      <c r="N8" s="205">
        <v>47.972225810765607</v>
      </c>
      <c r="O8" s="205">
        <v>51.218291234461766</v>
      </c>
      <c r="P8" s="205">
        <v>52.957684878264573</v>
      </c>
      <c r="Q8" s="205">
        <v>56.772867085744998</v>
      </c>
    </row>
    <row r="9" spans="1:17" x14ac:dyDescent="0.25">
      <c r="A9" s="181" t="s">
        <v>159</v>
      </c>
      <c r="B9" s="204">
        <f>SUM(B10:B15)</f>
        <v>710.14670563104539</v>
      </c>
      <c r="C9" s="204">
        <f t="shared" ref="C9:Q9" si="1">SUM(C10:C15)</f>
        <v>687.17961562046173</v>
      </c>
      <c r="D9" s="204">
        <f t="shared" si="1"/>
        <v>625.84582909412893</v>
      </c>
      <c r="E9" s="204">
        <f t="shared" si="1"/>
        <v>598.71585743444712</v>
      </c>
      <c r="F9" s="204">
        <f t="shared" si="1"/>
        <v>577.31408676733145</v>
      </c>
      <c r="G9" s="204">
        <f t="shared" si="1"/>
        <v>583.00170153223371</v>
      </c>
      <c r="H9" s="204">
        <f t="shared" si="1"/>
        <v>514.27900699937459</v>
      </c>
      <c r="I9" s="204">
        <f t="shared" si="1"/>
        <v>499.55913083444631</v>
      </c>
      <c r="J9" s="204">
        <f t="shared" si="1"/>
        <v>492.73399759793273</v>
      </c>
      <c r="K9" s="204">
        <f t="shared" si="1"/>
        <v>478.13586982531035</v>
      </c>
      <c r="L9" s="204">
        <f t="shared" si="1"/>
        <v>565.4259853407591</v>
      </c>
      <c r="M9" s="204">
        <f t="shared" si="1"/>
        <v>501.13175886158638</v>
      </c>
      <c r="N9" s="204">
        <f t="shared" si="1"/>
        <v>501.85513489433481</v>
      </c>
      <c r="O9" s="204">
        <f t="shared" si="1"/>
        <v>499.64962219372262</v>
      </c>
      <c r="P9" s="204">
        <f t="shared" si="1"/>
        <v>451.79925711305714</v>
      </c>
      <c r="Q9" s="204">
        <f t="shared" si="1"/>
        <v>470.75625893465912</v>
      </c>
    </row>
    <row r="10" spans="1:17" x14ac:dyDescent="0.25">
      <c r="A10" s="202" t="s">
        <v>35</v>
      </c>
      <c r="B10" s="203">
        <v>27.56246170821818</v>
      </c>
      <c r="C10" s="203">
        <v>27.390841075369064</v>
      </c>
      <c r="D10" s="203">
        <v>24.790939008560084</v>
      </c>
      <c r="E10" s="203">
        <v>23.791117395616713</v>
      </c>
      <c r="F10" s="203">
        <v>22.732823239641682</v>
      </c>
      <c r="G10" s="203">
        <v>23.058914330799496</v>
      </c>
      <c r="H10" s="203">
        <v>22.044320949111302</v>
      </c>
      <c r="I10" s="203">
        <v>21.173188641829704</v>
      </c>
      <c r="J10" s="203">
        <v>20.302342843957604</v>
      </c>
      <c r="K10" s="203">
        <v>19.571494398716755</v>
      </c>
      <c r="L10" s="203">
        <v>21.581304625050922</v>
      </c>
      <c r="M10" s="203">
        <v>21.545239487829914</v>
      </c>
      <c r="N10" s="203">
        <v>19.972637768786143</v>
      </c>
      <c r="O10" s="203">
        <v>21.414001918508163</v>
      </c>
      <c r="P10" s="203">
        <v>20.342519460276154</v>
      </c>
      <c r="Q10" s="203">
        <v>23.531817343850449</v>
      </c>
    </row>
    <row r="11" spans="1:17" x14ac:dyDescent="0.25">
      <c r="A11" s="202" t="s">
        <v>166</v>
      </c>
      <c r="B11" s="201">
        <v>448.09095587769787</v>
      </c>
      <c r="C11" s="201">
        <v>437.13718811839783</v>
      </c>
      <c r="D11" s="201">
        <v>403.51308000155103</v>
      </c>
      <c r="E11" s="201">
        <v>401.09123688374996</v>
      </c>
      <c r="F11" s="201">
        <v>404.52698839406639</v>
      </c>
      <c r="G11" s="201">
        <v>409.53259799824218</v>
      </c>
      <c r="H11" s="201">
        <v>353.9315129761016</v>
      </c>
      <c r="I11" s="201">
        <v>356.05852754154682</v>
      </c>
      <c r="J11" s="201">
        <v>364.7243021986377</v>
      </c>
      <c r="K11" s="201">
        <v>360.89714614670652</v>
      </c>
      <c r="L11" s="201">
        <v>441.9646206739672</v>
      </c>
      <c r="M11" s="201">
        <v>387.15972999040844</v>
      </c>
      <c r="N11" s="201">
        <v>392.62193213013302</v>
      </c>
      <c r="O11" s="201">
        <v>389.16770734615221</v>
      </c>
      <c r="P11" s="201">
        <v>338.44998246946034</v>
      </c>
      <c r="Q11" s="201">
        <v>356.26271573688854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0.62810663977951475</v>
      </c>
      <c r="K13" s="201">
        <v>0.92850546750015239</v>
      </c>
      <c r="L13" s="201">
        <v>2.1601798465077233</v>
      </c>
      <c r="M13" s="201">
        <v>2.1720318296392653</v>
      </c>
      <c r="N13" s="201">
        <v>3.4391521172639106</v>
      </c>
      <c r="O13" s="201">
        <v>6.9695578571856807</v>
      </c>
      <c r="P13" s="201">
        <v>10.542070394252685</v>
      </c>
      <c r="Q13" s="201">
        <v>17.449063456985868</v>
      </c>
    </row>
    <row r="14" spans="1:17" x14ac:dyDescent="0.25">
      <c r="A14" s="202" t="s">
        <v>42</v>
      </c>
      <c r="B14" s="201">
        <v>229.2698738043446</v>
      </c>
      <c r="C14" s="201">
        <v>217.26613047386024</v>
      </c>
      <c r="D14" s="201">
        <v>192.21721526357547</v>
      </c>
      <c r="E14" s="201">
        <v>168.09191174060581</v>
      </c>
      <c r="F14" s="201">
        <v>143.69459197872311</v>
      </c>
      <c r="G14" s="201">
        <v>143.25115073834326</v>
      </c>
      <c r="H14" s="201">
        <v>131.15117741094684</v>
      </c>
      <c r="I14" s="201">
        <v>114.39676721626032</v>
      </c>
      <c r="J14" s="201">
        <v>98.754008553494714</v>
      </c>
      <c r="K14" s="201">
        <v>87.705948688190162</v>
      </c>
      <c r="L14" s="201">
        <v>90.519630854298526</v>
      </c>
      <c r="M14" s="201">
        <v>80.898465701801697</v>
      </c>
      <c r="N14" s="201">
        <v>75.718712631125769</v>
      </c>
      <c r="O14" s="201">
        <v>71.312050397422141</v>
      </c>
      <c r="P14" s="201">
        <v>71.312072896261071</v>
      </c>
      <c r="Q14" s="201">
        <v>61.556593053935181</v>
      </c>
    </row>
    <row r="15" spans="1:17" x14ac:dyDescent="0.25">
      <c r="A15" s="202" t="s">
        <v>30</v>
      </c>
      <c r="B15" s="201">
        <v>5.223414240784825</v>
      </c>
      <c r="C15" s="201">
        <v>5.3854559528346337</v>
      </c>
      <c r="D15" s="201">
        <v>5.3245948204424147</v>
      </c>
      <c r="E15" s="201">
        <v>5.7415914144746267</v>
      </c>
      <c r="F15" s="201">
        <v>6.3596831549002601</v>
      </c>
      <c r="G15" s="201">
        <v>7.1590384648487504</v>
      </c>
      <c r="H15" s="201">
        <v>7.1519956632148789</v>
      </c>
      <c r="I15" s="201">
        <v>7.9306474348095097</v>
      </c>
      <c r="J15" s="201">
        <v>8.3252373620632145</v>
      </c>
      <c r="K15" s="201">
        <v>9.0327751241967373</v>
      </c>
      <c r="L15" s="201">
        <v>9.2002493409347412</v>
      </c>
      <c r="M15" s="201">
        <v>9.3562918519071037</v>
      </c>
      <c r="N15" s="201">
        <v>10.102700247025934</v>
      </c>
      <c r="O15" s="201">
        <v>10.786304674454392</v>
      </c>
      <c r="P15" s="201">
        <v>11.15261189280694</v>
      </c>
      <c r="Q15" s="201">
        <v>11.956069342999129</v>
      </c>
    </row>
    <row r="16" spans="1:17" x14ac:dyDescent="0.25">
      <c r="A16" s="198" t="s">
        <v>158</v>
      </c>
      <c r="B16" s="197">
        <v>190.04336424495096</v>
      </c>
      <c r="C16" s="197">
        <v>189.17662165873307</v>
      </c>
      <c r="D16" s="197">
        <v>171.11669812690485</v>
      </c>
      <c r="E16" s="197">
        <v>163.99395619084677</v>
      </c>
      <c r="F16" s="197">
        <v>156.35976423283586</v>
      </c>
      <c r="G16" s="197">
        <v>158.82894304611943</v>
      </c>
      <c r="H16" s="197">
        <v>153.08465388566378</v>
      </c>
      <c r="I16" s="197">
        <v>146.83616184987622</v>
      </c>
      <c r="J16" s="197">
        <v>140.3067294025374</v>
      </c>
      <c r="K16" s="197">
        <v>135.27796395971779</v>
      </c>
      <c r="L16" s="197">
        <v>147.87574099620358</v>
      </c>
      <c r="M16" s="197">
        <v>149.04215894880818</v>
      </c>
      <c r="N16" s="197">
        <v>137.64632878467839</v>
      </c>
      <c r="O16" s="197">
        <v>148.42975518374345</v>
      </c>
      <c r="P16" s="197">
        <v>142.2833233285447</v>
      </c>
      <c r="Q16" s="197">
        <v>165.6573105955265</v>
      </c>
    </row>
    <row r="17" spans="1:17" x14ac:dyDescent="0.25">
      <c r="A17" s="198" t="s">
        <v>157</v>
      </c>
      <c r="B17" s="197">
        <f>SUM(B18:B24)</f>
        <v>610.40780310127968</v>
      </c>
      <c r="C17" s="197">
        <f t="shared" ref="C17:Q17" si="2">SUM(C18:C24)</f>
        <v>593.50558116653826</v>
      </c>
      <c r="D17" s="197">
        <f t="shared" si="2"/>
        <v>551.12799980065677</v>
      </c>
      <c r="E17" s="197">
        <f t="shared" si="2"/>
        <v>552.76682170089327</v>
      </c>
      <c r="F17" s="197">
        <f t="shared" si="2"/>
        <v>564.50991843907434</v>
      </c>
      <c r="G17" s="197">
        <f t="shared" si="2"/>
        <v>572.19481804198756</v>
      </c>
      <c r="H17" s="197">
        <f t="shared" si="2"/>
        <v>484.56595354704353</v>
      </c>
      <c r="I17" s="197">
        <f t="shared" si="2"/>
        <v>493.09159130369011</v>
      </c>
      <c r="J17" s="197">
        <f t="shared" si="2"/>
        <v>513.44460184383104</v>
      </c>
      <c r="K17" s="197">
        <f t="shared" si="2"/>
        <v>512.14494567339432</v>
      </c>
      <c r="L17" s="197">
        <f t="shared" si="2"/>
        <v>639.75034231127654</v>
      </c>
      <c r="M17" s="197">
        <f t="shared" si="2"/>
        <v>550.47305694972067</v>
      </c>
      <c r="N17" s="197">
        <f t="shared" si="2"/>
        <v>571.59194591847324</v>
      </c>
      <c r="O17" s="197">
        <f t="shared" si="2"/>
        <v>568.23043560640383</v>
      </c>
      <c r="P17" s="197">
        <f t="shared" si="2"/>
        <v>498.80944617610595</v>
      </c>
      <c r="Q17" s="197">
        <f t="shared" si="2"/>
        <v>531.47959643736374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11.154992448197705</v>
      </c>
      <c r="C19" s="199">
        <v>11.974809666893327</v>
      </c>
      <c r="D19" s="199">
        <v>10.91450419748953</v>
      </c>
      <c r="E19" s="199">
        <v>9.8400403647228512</v>
      </c>
      <c r="F19" s="199">
        <v>10.373470931764109</v>
      </c>
      <c r="G19" s="199">
        <v>9.8394737718081871</v>
      </c>
      <c r="H19" s="199">
        <v>9.8390352120776363</v>
      </c>
      <c r="I19" s="199">
        <v>9.9441416428748362</v>
      </c>
      <c r="J19" s="199">
        <v>9.8177714333101669</v>
      </c>
      <c r="K19" s="199">
        <v>9.2629599132818363</v>
      </c>
      <c r="L19" s="199">
        <v>10.782632481396535</v>
      </c>
      <c r="M19" s="199">
        <v>8.6134810027637165</v>
      </c>
      <c r="N19" s="199">
        <v>8.1241661551077584</v>
      </c>
      <c r="O19" s="199">
        <v>8.7982412158437935</v>
      </c>
      <c r="P19" s="199">
        <v>6.1581762389777825</v>
      </c>
      <c r="Q19" s="199">
        <v>6.2528255126108876</v>
      </c>
    </row>
    <row r="20" spans="1:17" x14ac:dyDescent="0.25">
      <c r="A20" s="200" t="s">
        <v>35</v>
      </c>
      <c r="B20" s="199">
        <v>1.0062249640123122</v>
      </c>
      <c r="C20" s="199">
        <v>1.0232374332457925</v>
      </c>
      <c r="D20" s="199">
        <v>0.9185006194789388</v>
      </c>
      <c r="E20" s="199">
        <v>0.86516461914885945</v>
      </c>
      <c r="F20" s="199">
        <v>0.80173219461383227</v>
      </c>
      <c r="G20" s="199">
        <v>0.82987032035783503</v>
      </c>
      <c r="H20" s="199">
        <v>0.88483947350337466</v>
      </c>
      <c r="I20" s="199">
        <v>0.83524098672016689</v>
      </c>
      <c r="J20" s="199">
        <v>0.76485060132380123</v>
      </c>
      <c r="K20" s="199">
        <v>0.73893707009367449</v>
      </c>
      <c r="L20" s="199">
        <v>0.71967250618164147</v>
      </c>
      <c r="M20" s="199">
        <v>0.82240500549659046</v>
      </c>
      <c r="N20" s="199">
        <v>0.72435251663801792</v>
      </c>
      <c r="O20" s="199">
        <v>0.83911951038705146</v>
      </c>
      <c r="P20" s="199">
        <v>0.89128445772372944</v>
      </c>
      <c r="Q20" s="199">
        <v>1.1094618176668554</v>
      </c>
    </row>
    <row r="21" spans="1:17" x14ac:dyDescent="0.25">
      <c r="A21" s="200" t="s">
        <v>167</v>
      </c>
      <c r="B21" s="199">
        <v>15.778677015400499</v>
      </c>
      <c r="C21" s="199">
        <v>14.262548174723856</v>
      </c>
      <c r="D21" s="199">
        <v>10.978236188535828</v>
      </c>
      <c r="E21" s="199">
        <v>10.520848434958513</v>
      </c>
      <c r="F21" s="199">
        <v>10.08737924784945</v>
      </c>
      <c r="G21" s="199">
        <v>10.092765093456489</v>
      </c>
      <c r="H21" s="199">
        <v>9.8755386019802955</v>
      </c>
      <c r="I21" s="199">
        <v>9.546446423456505</v>
      </c>
      <c r="J21" s="199">
        <v>10.761428823548886</v>
      </c>
      <c r="K21" s="199">
        <v>11.905175676711915</v>
      </c>
      <c r="L21" s="199">
        <v>9.5981135545519116</v>
      </c>
      <c r="M21" s="199">
        <v>4.7375473912043304</v>
      </c>
      <c r="N21" s="199">
        <v>3.3520894737688929</v>
      </c>
      <c r="O21" s="199">
        <v>5.0794674826540129</v>
      </c>
      <c r="P21" s="199">
        <v>7.9819795598789538</v>
      </c>
      <c r="Q21" s="199">
        <v>5.8954166732220665</v>
      </c>
    </row>
    <row r="22" spans="1:17" x14ac:dyDescent="0.25">
      <c r="A22" s="200" t="s">
        <v>166</v>
      </c>
      <c r="B22" s="199">
        <v>581.9694000518532</v>
      </c>
      <c r="C22" s="199">
        <v>565.75056451303772</v>
      </c>
      <c r="D22" s="199">
        <v>527.82243178717681</v>
      </c>
      <c r="E22" s="199">
        <v>531.04635364418709</v>
      </c>
      <c r="F22" s="199">
        <v>542.77548500282069</v>
      </c>
      <c r="G22" s="199">
        <v>550.03737331451134</v>
      </c>
      <c r="H22" s="199">
        <v>459.62981289225002</v>
      </c>
      <c r="I22" s="199">
        <v>466.08930134665411</v>
      </c>
      <c r="J22" s="199">
        <v>483.93200117524714</v>
      </c>
      <c r="K22" s="199">
        <v>481.08351934030117</v>
      </c>
      <c r="L22" s="199">
        <v>608.34803396037273</v>
      </c>
      <c r="M22" s="199">
        <v>525.11335944472648</v>
      </c>
      <c r="N22" s="199">
        <v>547.17043167654526</v>
      </c>
      <c r="O22" s="199">
        <v>538.78213113195886</v>
      </c>
      <c r="P22" s="199">
        <v>467.91979497794102</v>
      </c>
      <c r="Q22" s="199">
        <v>500.49599904406011</v>
      </c>
    </row>
    <row r="23" spans="1:17" x14ac:dyDescent="0.25">
      <c r="A23" s="200" t="s">
        <v>165</v>
      </c>
      <c r="B23" s="199">
        <v>0.49850862181592509</v>
      </c>
      <c r="C23" s="199">
        <v>0.49442137863754387</v>
      </c>
      <c r="D23" s="199">
        <v>0.4943270079757543</v>
      </c>
      <c r="E23" s="199">
        <v>0.49441463787598755</v>
      </c>
      <c r="F23" s="199">
        <v>0.47185106202625626</v>
      </c>
      <c r="G23" s="199">
        <v>1.3953355418536542</v>
      </c>
      <c r="H23" s="199">
        <v>4.3367273672321742</v>
      </c>
      <c r="I23" s="199">
        <v>6.6764609039844869</v>
      </c>
      <c r="J23" s="199">
        <v>8.0651225331519409</v>
      </c>
      <c r="K23" s="199">
        <v>9.001461176202767</v>
      </c>
      <c r="L23" s="199">
        <v>9.9461834593374761</v>
      </c>
      <c r="M23" s="199">
        <v>10.828606147452938</v>
      </c>
      <c r="N23" s="199">
        <v>11.65459757966377</v>
      </c>
      <c r="O23" s="199">
        <v>13.583832940134192</v>
      </c>
      <c r="P23" s="199">
        <v>14.1222992852</v>
      </c>
      <c r="Q23" s="199">
        <v>14.852640649574841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0.10342727724908177</v>
      </c>
      <c r="K24" s="199">
        <v>0.1528924968029905</v>
      </c>
      <c r="L24" s="199">
        <v>0.3557063494362378</v>
      </c>
      <c r="M24" s="199">
        <v>0.35765795807665557</v>
      </c>
      <c r="N24" s="199">
        <v>0.56630851674945459</v>
      </c>
      <c r="O24" s="199">
        <v>1.1476433254259153</v>
      </c>
      <c r="P24" s="199">
        <v>1.7359116563844186</v>
      </c>
      <c r="Q24" s="199">
        <v>2.8732527402289669</v>
      </c>
    </row>
    <row r="25" spans="1:17" x14ac:dyDescent="0.25">
      <c r="A25" s="198" t="s">
        <v>156</v>
      </c>
      <c r="B25" s="197">
        <v>2.9562401160874452</v>
      </c>
      <c r="C25" s="197">
        <v>2.9427574080019574</v>
      </c>
      <c r="D25" s="197">
        <v>2.6618243133349573</v>
      </c>
      <c r="E25" s="197">
        <v>2.5510257304348323</v>
      </c>
      <c r="F25" s="197">
        <v>2.432271231376947</v>
      </c>
      <c r="G25" s="197">
        <v>2.4706808095836013</v>
      </c>
      <c r="H25" s="197">
        <v>2.3813248979893533</v>
      </c>
      <c r="I25" s="197">
        <v>2.2841258040107868</v>
      </c>
      <c r="J25" s="197">
        <v>2.1825565110612759</v>
      </c>
      <c r="K25" s="197">
        <v>2.1043310060797076</v>
      </c>
      <c r="L25" s="197">
        <v>2.3002970899087769</v>
      </c>
      <c r="M25" s="197">
        <v>2.3184414305823617</v>
      </c>
      <c r="N25" s="197">
        <v>2.1411723613824605</v>
      </c>
      <c r="O25" s="197">
        <v>2.3089151175499634</v>
      </c>
      <c r="P25" s="197">
        <v>2.2133036317539307</v>
      </c>
      <c r="Q25" s="197">
        <v>2.5769002198595041</v>
      </c>
    </row>
    <row r="26" spans="1:17" x14ac:dyDescent="0.25">
      <c r="A26" s="198" t="s">
        <v>155</v>
      </c>
      <c r="B26" s="197">
        <v>28.937108332117859</v>
      </c>
      <c r="C26" s="197">
        <v>29.83480060000176</v>
      </c>
      <c r="D26" s="197">
        <v>29.497636993964555</v>
      </c>
      <c r="E26" s="197">
        <v>31.807749701744232</v>
      </c>
      <c r="F26" s="197">
        <v>35.231906168644798</v>
      </c>
      <c r="G26" s="197">
        <v>39.660241761718027</v>
      </c>
      <c r="H26" s="197">
        <v>39.621225458502082</v>
      </c>
      <c r="I26" s="197">
        <v>43.934865853264988</v>
      </c>
      <c r="J26" s="197">
        <v>46.120848229035246</v>
      </c>
      <c r="K26" s="197">
        <v>50.040525269400661</v>
      </c>
      <c r="L26" s="197">
        <v>50.968312982414979</v>
      </c>
      <c r="M26" s="197">
        <v>51.832770372978857</v>
      </c>
      <c r="N26" s="197">
        <v>55.967786206283783</v>
      </c>
      <c r="O26" s="197">
        <v>59.754875351608902</v>
      </c>
      <c r="P26" s="197">
        <v>61.784174804357626</v>
      </c>
      <c r="Q26" s="197">
        <v>66.235235778025526</v>
      </c>
    </row>
    <row r="27" spans="1:17" x14ac:dyDescent="0.25">
      <c r="A27" s="196" t="s">
        <v>45</v>
      </c>
      <c r="B27" s="195">
        <v>50.355656040879026</v>
      </c>
      <c r="C27" s="195">
        <v>51.91779841368637</v>
      </c>
      <c r="D27" s="195">
        <v>51.331074461166622</v>
      </c>
      <c r="E27" s="195">
        <v>55.351076722398233</v>
      </c>
      <c r="F27" s="195">
        <v>61.309710988767435</v>
      </c>
      <c r="G27" s="195">
        <v>69.01579348322575</v>
      </c>
      <c r="H27" s="195">
        <v>68.94789825602551</v>
      </c>
      <c r="I27" s="195">
        <v>76.454390940425128</v>
      </c>
      <c r="J27" s="195">
        <v>80.258384600134903</v>
      </c>
      <c r="K27" s="195">
        <v>87.079311783688212</v>
      </c>
      <c r="L27" s="195">
        <v>88.693825522217097</v>
      </c>
      <c r="M27" s="195">
        <v>90.19813336533754</v>
      </c>
      <c r="N27" s="195">
        <v>97.393787908137298</v>
      </c>
      <c r="O27" s="195">
        <v>103.98398884353874</v>
      </c>
      <c r="P27" s="195">
        <v>107.51532667017086</v>
      </c>
      <c r="Q27" s="195">
        <v>115.26095532229949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0.99999999999999989</v>
      </c>
      <c r="K31" s="194">
        <f t="shared" si="3"/>
        <v>0.99999999999999989</v>
      </c>
      <c r="L31" s="194">
        <f t="shared" si="3"/>
        <v>0.99999999999999989</v>
      </c>
      <c r="M31" s="194">
        <f t="shared" si="3"/>
        <v>1.0000000000000002</v>
      </c>
      <c r="N31" s="194">
        <f t="shared" si="3"/>
        <v>1.0000000000000002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1.7427795605499563E-2</v>
      </c>
      <c r="C32" s="193">
        <f t="shared" si="4"/>
        <v>1.8373842162065935E-2</v>
      </c>
      <c r="D32" s="193">
        <f t="shared" si="4"/>
        <v>1.9671951386986665E-2</v>
      </c>
      <c r="E32" s="193">
        <f t="shared" si="4"/>
        <v>2.1525123647143415E-2</v>
      </c>
      <c r="F32" s="193">
        <f t="shared" si="4"/>
        <v>2.3858854312556903E-2</v>
      </c>
      <c r="G32" s="193">
        <f t="shared" si="4"/>
        <v>2.6196558252742905E-2</v>
      </c>
      <c r="H32" s="193">
        <f t="shared" si="4"/>
        <v>2.9332532558432822E-2</v>
      </c>
      <c r="I32" s="193">
        <f t="shared" si="4"/>
        <v>3.2330872168747422E-2</v>
      </c>
      <c r="J32" s="193">
        <f t="shared" si="4"/>
        <v>3.3509201547101602E-2</v>
      </c>
      <c r="K32" s="193">
        <f t="shared" si="4"/>
        <v>3.6416577637873225E-2</v>
      </c>
      <c r="L32" s="193">
        <f t="shared" si="4"/>
        <v>3.1708310380428879E-2</v>
      </c>
      <c r="M32" s="193">
        <f t="shared" si="4"/>
        <v>3.5540394844144681E-2</v>
      </c>
      <c r="N32" s="193">
        <f t="shared" si="4"/>
        <v>3.759668952827732E-2</v>
      </c>
      <c r="O32" s="193">
        <f t="shared" si="4"/>
        <v>3.9513369592083417E-2</v>
      </c>
      <c r="P32" s="193">
        <f t="shared" si="4"/>
        <v>4.4197846533180769E-2</v>
      </c>
      <c r="Q32" s="193">
        <f t="shared" si="4"/>
        <v>4.4302695375049404E-2</v>
      </c>
    </row>
    <row r="33" spans="1:17" x14ac:dyDescent="0.25">
      <c r="A33" s="183" t="s">
        <v>161</v>
      </c>
      <c r="B33" s="192">
        <f t="shared" ref="B33:Q33" si="5">IF(B$7=0,0,B$7/B$5)</f>
        <v>3.4222160951540678E-3</v>
      </c>
      <c r="C33" s="192">
        <f t="shared" si="5"/>
        <v>3.6079869078221283E-3</v>
      </c>
      <c r="D33" s="192">
        <f t="shared" si="5"/>
        <v>3.8628906479939405E-3</v>
      </c>
      <c r="E33" s="192">
        <f t="shared" si="5"/>
        <v>4.2267895643778456E-3</v>
      </c>
      <c r="F33" s="192">
        <f t="shared" si="5"/>
        <v>4.6850535253352699E-3</v>
      </c>
      <c r="G33" s="192">
        <f t="shared" si="5"/>
        <v>5.1440976999918208E-3</v>
      </c>
      <c r="H33" s="192">
        <f t="shared" si="5"/>
        <v>5.7598945561091299E-3</v>
      </c>
      <c r="I33" s="192">
        <f t="shared" si="5"/>
        <v>6.3486647198995865E-3</v>
      </c>
      <c r="J33" s="192">
        <f t="shared" si="5"/>
        <v>6.5800478423137607E-3</v>
      </c>
      <c r="K33" s="192">
        <f t="shared" si="5"/>
        <v>7.1509559179951726E-3</v>
      </c>
      <c r="L33" s="192">
        <f t="shared" si="5"/>
        <v>6.2264151238841641E-3</v>
      </c>
      <c r="M33" s="192">
        <f t="shared" si="5"/>
        <v>6.9789039312224696E-3</v>
      </c>
      <c r="N33" s="192">
        <f t="shared" si="5"/>
        <v>7.3826890641051288E-3</v>
      </c>
      <c r="O33" s="192">
        <f t="shared" si="5"/>
        <v>7.759058715901386E-3</v>
      </c>
      <c r="P33" s="192">
        <f t="shared" si="5"/>
        <v>8.6789279149722398E-3</v>
      </c>
      <c r="Q33" s="192">
        <f t="shared" si="5"/>
        <v>8.6995165999857235E-3</v>
      </c>
    </row>
    <row r="34" spans="1:17" x14ac:dyDescent="0.25">
      <c r="A34" s="183" t="s">
        <v>160</v>
      </c>
      <c r="B34" s="192">
        <f t="shared" ref="B34:Q34" si="6">IF(B$8=0,0,B$8/B$5)</f>
        <v>1.5013139629412251E-2</v>
      </c>
      <c r="C34" s="192">
        <f t="shared" si="6"/>
        <v>1.5828109541336944E-2</v>
      </c>
      <c r="D34" s="192">
        <f t="shared" si="6"/>
        <v>1.6946363133995165E-2</v>
      </c>
      <c r="E34" s="192">
        <f t="shared" si="6"/>
        <v>1.8542774666977995E-2</v>
      </c>
      <c r="F34" s="192">
        <f t="shared" si="6"/>
        <v>2.0553162275967245E-2</v>
      </c>
      <c r="G34" s="192">
        <f t="shared" si="6"/>
        <v>2.256697265455377E-2</v>
      </c>
      <c r="H34" s="192">
        <f t="shared" si="6"/>
        <v>2.5268451441160338E-2</v>
      </c>
      <c r="I34" s="192">
        <f t="shared" si="6"/>
        <v>2.7851365095015998E-2</v>
      </c>
      <c r="J34" s="192">
        <f t="shared" si="6"/>
        <v>2.8866434578679625E-2</v>
      </c>
      <c r="K34" s="192">
        <f t="shared" si="6"/>
        <v>3.1370987890757443E-2</v>
      </c>
      <c r="L34" s="192">
        <f t="shared" si="6"/>
        <v>2.7315060488998372E-2</v>
      </c>
      <c r="M34" s="192">
        <f t="shared" si="6"/>
        <v>3.0616201977444107E-2</v>
      </c>
      <c r="N34" s="192">
        <f t="shared" si="6"/>
        <v>3.2387592915857417E-2</v>
      </c>
      <c r="O34" s="192">
        <f t="shared" si="6"/>
        <v>3.4038713119134992E-2</v>
      </c>
      <c r="P34" s="192">
        <f t="shared" si="6"/>
        <v>3.8074146400511273E-2</v>
      </c>
      <c r="Q34" s="192">
        <f t="shared" si="6"/>
        <v>3.8164468225404535E-2</v>
      </c>
    </row>
    <row r="35" spans="1:17" x14ac:dyDescent="0.25">
      <c r="A35" s="181" t="s">
        <v>159</v>
      </c>
      <c r="B35" s="191">
        <f t="shared" ref="B35:Q35" si="7">IF(B$9=0,0,B$9/B$5)</f>
        <v>0.42984584177326945</v>
      </c>
      <c r="C35" s="191">
        <f t="shared" si="7"/>
        <v>0.42532845187592128</v>
      </c>
      <c r="D35" s="191">
        <f t="shared" si="7"/>
        <v>0.41947386095763517</v>
      </c>
      <c r="E35" s="191">
        <f t="shared" si="7"/>
        <v>0.40720283784348094</v>
      </c>
      <c r="F35" s="191">
        <f t="shared" si="7"/>
        <v>0.39291890467465557</v>
      </c>
      <c r="G35" s="191">
        <f t="shared" si="7"/>
        <v>0.38702233356917787</v>
      </c>
      <c r="H35" s="191">
        <f t="shared" si="7"/>
        <v>0.38264653030402029</v>
      </c>
      <c r="I35" s="191">
        <f t="shared" si="7"/>
        <v>0.36946418264877917</v>
      </c>
      <c r="J35" s="191">
        <f t="shared" si="7"/>
        <v>0.35979626261375497</v>
      </c>
      <c r="K35" s="191">
        <f t="shared" si="7"/>
        <v>0.34970828438043394</v>
      </c>
      <c r="L35" s="191">
        <f t="shared" si="7"/>
        <v>0.35352972115137909</v>
      </c>
      <c r="M35" s="191">
        <f t="shared" si="7"/>
        <v>0.34534015435716697</v>
      </c>
      <c r="N35" s="191">
        <f t="shared" si="7"/>
        <v>0.33881854629398578</v>
      </c>
      <c r="O35" s="191">
        <f t="shared" si="7"/>
        <v>0.33205774226401785</v>
      </c>
      <c r="P35" s="191">
        <f t="shared" si="7"/>
        <v>0.3248229430441914</v>
      </c>
      <c r="Q35" s="191">
        <f t="shared" si="7"/>
        <v>0.31645684300015214</v>
      </c>
    </row>
    <row r="36" spans="1:17" x14ac:dyDescent="0.25">
      <c r="A36" s="179" t="s">
        <v>158</v>
      </c>
      <c r="B36" s="190">
        <f t="shared" ref="B36:Q36" si="8">IF(B$16=0,0,B$16/B$5)</f>
        <v>0.11503165364219328</v>
      </c>
      <c r="C36" s="190">
        <f t="shared" si="8"/>
        <v>0.11709049248874422</v>
      </c>
      <c r="D36" s="190">
        <f t="shared" si="8"/>
        <v>0.11469115667273891</v>
      </c>
      <c r="E36" s="190">
        <f t="shared" si="8"/>
        <v>0.11153672233811486</v>
      </c>
      <c r="F36" s="190">
        <f t="shared" si="8"/>
        <v>0.10641816769372096</v>
      </c>
      <c r="G36" s="190">
        <f t="shared" si="8"/>
        <v>0.10543768228202426</v>
      </c>
      <c r="H36" s="190">
        <f t="shared" si="8"/>
        <v>0.11390181371376168</v>
      </c>
      <c r="I36" s="190">
        <f t="shared" si="8"/>
        <v>0.10859715932031884</v>
      </c>
      <c r="J36" s="190">
        <f t="shared" si="8"/>
        <v>0.10245251414493466</v>
      </c>
      <c r="K36" s="190">
        <f t="shared" si="8"/>
        <v>9.8942220561940422E-2</v>
      </c>
      <c r="L36" s="190">
        <f t="shared" si="8"/>
        <v>9.2458554850349359E-2</v>
      </c>
      <c r="M36" s="190">
        <f t="shared" si="8"/>
        <v>0.10270800296918124</v>
      </c>
      <c r="N36" s="190">
        <f t="shared" si="8"/>
        <v>9.2929464657860186E-2</v>
      </c>
      <c r="O36" s="190">
        <f t="shared" si="8"/>
        <v>9.8643623855288826E-2</v>
      </c>
      <c r="P36" s="190">
        <f t="shared" si="8"/>
        <v>0.1022951833188184</v>
      </c>
      <c r="Q36" s="190">
        <f t="shared" si="8"/>
        <v>0.11135994165981407</v>
      </c>
    </row>
    <row r="37" spans="1:17" x14ac:dyDescent="0.25">
      <c r="A37" s="179" t="s">
        <v>157</v>
      </c>
      <c r="B37" s="190">
        <f t="shared" ref="B37:Q37" si="9">IF(B$17=0,0,B$17/B$5)</f>
        <v>0.36947472102385709</v>
      </c>
      <c r="C37" s="190">
        <f t="shared" si="9"/>
        <v>0.36734909516976372</v>
      </c>
      <c r="D37" s="190">
        <f t="shared" si="9"/>
        <v>0.36939415301826611</v>
      </c>
      <c r="E37" s="190">
        <f t="shared" si="9"/>
        <v>0.37595165664535601</v>
      </c>
      <c r="F37" s="190">
        <f t="shared" si="9"/>
        <v>0.38420441128167471</v>
      </c>
      <c r="G37" s="190">
        <f t="shared" si="9"/>
        <v>0.37984824598759293</v>
      </c>
      <c r="H37" s="190">
        <f t="shared" si="9"/>
        <v>0.36053869262538413</v>
      </c>
      <c r="I37" s="190">
        <f t="shared" si="9"/>
        <v>0.36468091664683838</v>
      </c>
      <c r="J37" s="190">
        <f t="shared" si="9"/>
        <v>0.37491922559271151</v>
      </c>
      <c r="K37" s="190">
        <f t="shared" si="9"/>
        <v>0.37458250177086477</v>
      </c>
      <c r="L37" s="190">
        <f t="shared" si="9"/>
        <v>0.40000064727747003</v>
      </c>
      <c r="M37" s="190">
        <f t="shared" si="9"/>
        <v>0.37934225300014213</v>
      </c>
      <c r="N37" s="190">
        <f t="shared" si="9"/>
        <v>0.38590011085614145</v>
      </c>
      <c r="O37" s="190">
        <f t="shared" si="9"/>
        <v>0.37763526109503459</v>
      </c>
      <c r="P37" s="190">
        <f t="shared" si="9"/>
        <v>0.35862111274924308</v>
      </c>
      <c r="Q37" s="190">
        <f t="shared" si="9"/>
        <v>0.35727693900063007</v>
      </c>
    </row>
    <row r="38" spans="1:17" x14ac:dyDescent="0.25">
      <c r="A38" s="179" t="s">
        <v>156</v>
      </c>
      <c r="B38" s="190">
        <f t="shared" ref="B38:Q38" si="10">IF(B$25=0,0,B$25/B$5)</f>
        <v>1.7893873351905942E-3</v>
      </c>
      <c r="C38" s="190">
        <f t="shared" si="10"/>
        <v>1.8214138256440477E-3</v>
      </c>
      <c r="D38" s="190">
        <f t="shared" si="10"/>
        <v>1.7840906977388933E-3</v>
      </c>
      <c r="E38" s="190">
        <f t="shared" si="10"/>
        <v>1.7350215531221971E-3</v>
      </c>
      <c r="F38" s="190">
        <f t="shared" si="10"/>
        <v>1.6553993224999292E-3</v>
      </c>
      <c r="G38" s="190">
        <f t="shared" si="10"/>
        <v>1.6401472755852033E-3</v>
      </c>
      <c r="H38" s="190">
        <f t="shared" si="10"/>
        <v>1.7718119879299471E-3</v>
      </c>
      <c r="I38" s="190">
        <f t="shared" si="10"/>
        <v>1.6892948625244926E-3</v>
      </c>
      <c r="J38" s="190">
        <f t="shared" si="10"/>
        <v>1.5937111696196428E-3</v>
      </c>
      <c r="K38" s="190">
        <f t="shared" si="10"/>
        <v>1.5391064179592991E-3</v>
      </c>
      <c r="L38" s="190">
        <f t="shared" si="10"/>
        <v>1.4382490544198854E-3</v>
      </c>
      <c r="M38" s="190">
        <f t="shared" si="10"/>
        <v>1.5976854536702897E-3</v>
      </c>
      <c r="N38" s="190">
        <f t="shared" si="10"/>
        <v>1.4455743428852489E-3</v>
      </c>
      <c r="O38" s="190">
        <f t="shared" si="10"/>
        <v>1.534461564579429E-3</v>
      </c>
      <c r="P38" s="190">
        <f t="shared" si="10"/>
        <v>1.5912637929300652E-3</v>
      </c>
      <c r="Q38" s="190">
        <f t="shared" si="10"/>
        <v>1.7322716221523987E-3</v>
      </c>
    </row>
    <row r="39" spans="1:17" x14ac:dyDescent="0.25">
      <c r="A39" s="179" t="s">
        <v>155</v>
      </c>
      <c r="B39" s="190">
        <f t="shared" ref="B39:Q39" si="11">IF(B$26=0,0,B$26/B$5)</f>
        <v>1.7515388849759551E-2</v>
      </c>
      <c r="C39" s="190">
        <f t="shared" si="11"/>
        <v>1.8466190298395264E-2</v>
      </c>
      <c r="D39" s="190">
        <f t="shared" si="11"/>
        <v>1.9770823905457518E-2</v>
      </c>
      <c r="E39" s="190">
        <f t="shared" si="11"/>
        <v>2.1633310330992046E-2</v>
      </c>
      <c r="F39" s="190">
        <f t="shared" si="11"/>
        <v>2.3978770479860578E-2</v>
      </c>
      <c r="G39" s="190">
        <f t="shared" si="11"/>
        <v>2.6328223873441331E-2</v>
      </c>
      <c r="H39" s="190">
        <f t="shared" si="11"/>
        <v>2.9479959791762555E-2</v>
      </c>
      <c r="I39" s="190">
        <f t="shared" si="11"/>
        <v>3.2493369253698424E-2</v>
      </c>
      <c r="J39" s="190">
        <f t="shared" si="11"/>
        <v>3.3677620992825771E-2</v>
      </c>
      <c r="K39" s="190">
        <f t="shared" si="11"/>
        <v>3.6599609746600752E-2</v>
      </c>
      <c r="L39" s="190">
        <f t="shared" si="11"/>
        <v>3.1867678428981618E-2</v>
      </c>
      <c r="M39" s="190">
        <f t="shared" si="11"/>
        <v>3.571902320065911E-2</v>
      </c>
      <c r="N39" s="190">
        <f t="shared" si="11"/>
        <v>3.7785652956800551E-2</v>
      </c>
      <c r="O39" s="190">
        <f t="shared" si="11"/>
        <v>3.9711966380372755E-2</v>
      </c>
      <c r="P39" s="190">
        <f t="shared" si="11"/>
        <v>4.4419987809953897E-2</v>
      </c>
      <c r="Q39" s="190">
        <f t="shared" si="11"/>
        <v>4.4525363628981532E-2</v>
      </c>
    </row>
    <row r="40" spans="1:17" x14ac:dyDescent="0.25">
      <c r="A40" s="177" t="s">
        <v>45</v>
      </c>
      <c r="B40" s="189">
        <f t="shared" ref="B40:Q40" si="12">IF(B$27=0,0,B$27/B$5)</f>
        <v>3.0479856045664104E-2</v>
      </c>
      <c r="C40" s="189">
        <f t="shared" si="12"/>
        <v>3.2134417730306522E-2</v>
      </c>
      <c r="D40" s="189">
        <f t="shared" si="12"/>
        <v>3.4404709579187669E-2</v>
      </c>
      <c r="E40" s="189">
        <f t="shared" si="12"/>
        <v>3.7645763410434782E-2</v>
      </c>
      <c r="F40" s="189">
        <f t="shared" si="12"/>
        <v>4.1727276433728908E-2</v>
      </c>
      <c r="G40" s="189">
        <f t="shared" si="12"/>
        <v>4.5815738404889852E-2</v>
      </c>
      <c r="H40" s="189">
        <f t="shared" si="12"/>
        <v>5.1300313021439073E-2</v>
      </c>
      <c r="I40" s="189">
        <f t="shared" si="12"/>
        <v>5.6544175284177711E-2</v>
      </c>
      <c r="J40" s="189">
        <f t="shared" si="12"/>
        <v>5.8604981518058416E-2</v>
      </c>
      <c r="K40" s="189">
        <f t="shared" si="12"/>
        <v>6.3689755675574916E-2</v>
      </c>
      <c r="L40" s="189">
        <f t="shared" si="12"/>
        <v>5.5455363244088549E-2</v>
      </c>
      <c r="M40" s="189">
        <f t="shared" si="12"/>
        <v>6.2157380266369085E-2</v>
      </c>
      <c r="N40" s="189">
        <f t="shared" si="12"/>
        <v>6.5753679384087049E-2</v>
      </c>
      <c r="O40" s="189">
        <f t="shared" si="12"/>
        <v>6.9105803413586769E-2</v>
      </c>
      <c r="P40" s="189">
        <f t="shared" si="12"/>
        <v>7.7298588436198745E-2</v>
      </c>
      <c r="Q40" s="189">
        <f t="shared" si="12"/>
        <v>7.7481960887830104E-2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0.36725151264414346</v>
      </c>
      <c r="C44" s="213">
        <f>IF(C$5=0,0,C$5/AGR_fec!C$5)</f>
        <v>0.36721999132197841</v>
      </c>
      <c r="D44" s="213">
        <f>IF(D$5=0,0,D$5/AGR_fec!D$5)</f>
        <v>0.36651546956816405</v>
      </c>
      <c r="E44" s="213">
        <f>IF(E$5=0,0,E$5/AGR_fec!E$5)</f>
        <v>0.36418999019799092</v>
      </c>
      <c r="F44" s="213">
        <f>IF(F$5=0,0,F$5/AGR_fec!F$5)</f>
        <v>0.3615590395650245</v>
      </c>
      <c r="G44" s="213">
        <f>IF(G$5=0,0,G$5/AGR_fec!G$5)</f>
        <v>0.36164721061693894</v>
      </c>
      <c r="H44" s="213">
        <f>IF(H$5=0,0,H$5/AGR_fec!H$5)</f>
        <v>0.36302440758577337</v>
      </c>
      <c r="I44" s="213">
        <f>IF(I$5=0,0,I$5/AGR_fec!I$5)</f>
        <v>0.365317573557977</v>
      </c>
      <c r="J44" s="213">
        <f>IF(J$5=0,0,J$5/AGR_fec!J$5)</f>
        <v>0.36748481758928125</v>
      </c>
      <c r="K44" s="213">
        <f>IF(K$5=0,0,K$5/AGR_fec!K$5)</f>
        <v>0.36652004559338719</v>
      </c>
      <c r="L44" s="213">
        <f>IF(L$5=0,0,L$5/AGR_fec!L$5)</f>
        <v>0.37869715940273463</v>
      </c>
      <c r="M44" s="213">
        <f>IF(M$5=0,0,M$5/AGR_fec!M$5)</f>
        <v>0.38453895112243042</v>
      </c>
      <c r="N44" s="213">
        <f>IF(N$5=0,0,N$5/AGR_fec!N$5)</f>
        <v>0.38784322563194673</v>
      </c>
      <c r="O44" s="213">
        <f>IF(O$5=0,0,O$5/AGR_fec!O$5)</f>
        <v>0.39095455124739203</v>
      </c>
      <c r="P44" s="213">
        <f>IF(P$5=0,0,P$5/AGR_fec!P$5)</f>
        <v>0.39214944407335101</v>
      </c>
      <c r="Q44" s="213">
        <f>IF(Q$5=0,0,Q$5/AGR_fec!Q$5)</f>
        <v>0.39550005660390508</v>
      </c>
    </row>
    <row r="45" spans="1:17" x14ac:dyDescent="0.25">
      <c r="A45" s="185" t="s">
        <v>162</v>
      </c>
      <c r="B45" s="212">
        <f>IF(B$6=0,0,B$6/AGR_fec!B$6)</f>
        <v>0.40666520352450308</v>
      </c>
      <c r="C45" s="212">
        <f>IF(C$6=0,0,C$6/AGR_fec!C$6)</f>
        <v>0.40714851056275952</v>
      </c>
      <c r="D45" s="212">
        <f>IF(D$6=0,0,D$6/AGR_fec!D$6)</f>
        <v>0.40714851056275958</v>
      </c>
      <c r="E45" s="212">
        <f>IF(E$6=0,0,E$6/AGR_fec!E$6)</f>
        <v>0.40714851056275941</v>
      </c>
      <c r="F45" s="212">
        <f>IF(F$6=0,0,F$6/AGR_fec!F$6)</f>
        <v>0.40714851056275964</v>
      </c>
      <c r="G45" s="212">
        <f>IF(G$6=0,0,G$6/AGR_fec!G$6)</f>
        <v>0.40714851056275947</v>
      </c>
      <c r="H45" s="212">
        <f>IF(H$6=0,0,H$6/AGR_fec!H$6)</f>
        <v>0.40714851056275941</v>
      </c>
      <c r="I45" s="212">
        <f>IF(I$6=0,0,I$6/AGR_fec!I$6)</f>
        <v>0.41186680176689511</v>
      </c>
      <c r="J45" s="212">
        <f>IF(J$6=0,0,J$6/AGR_fec!J$6)</f>
        <v>0.41712400840615843</v>
      </c>
      <c r="K45" s="212">
        <f>IF(K$6=0,0,K$6/AGR_fec!K$6)</f>
        <v>0.41712400840615865</v>
      </c>
      <c r="L45" s="212">
        <f>IF(L$6=0,0,L$6/AGR_fec!L$6)</f>
        <v>0.43441483164745814</v>
      </c>
      <c r="M45" s="212">
        <f>IF(M$6=0,0,M$6/AGR_fec!M$6)</f>
        <v>0.43956282615068371</v>
      </c>
      <c r="N45" s="212">
        <f>IF(N$6=0,0,N$6/AGR_fec!N$6)</f>
        <v>0.44431199808560812</v>
      </c>
      <c r="O45" s="212">
        <f>IF(O$6=0,0,O$6/AGR_fec!O$6)</f>
        <v>0.44884649024834089</v>
      </c>
      <c r="P45" s="212">
        <f>IF(P$6=0,0,P$6/AGR_fec!P$6)</f>
        <v>0.44884649024834106</v>
      </c>
      <c r="Q45" s="212">
        <f>IF(Q$6=0,0,Q$6/AGR_fec!Q$6)</f>
        <v>0.45582964155911848</v>
      </c>
    </row>
    <row r="46" spans="1:17" x14ac:dyDescent="0.25">
      <c r="A46" s="183" t="s">
        <v>161</v>
      </c>
      <c r="B46" s="211">
        <f>IF(B$7=0,0,B$7/AGR_fec!B$7)</f>
        <v>0.10647330171820404</v>
      </c>
      <c r="C46" s="211">
        <f>IF(C$7=0,0,C$7/AGR_fec!C$7)</f>
        <v>0.10659984142620171</v>
      </c>
      <c r="D46" s="211">
        <f>IF(D$7=0,0,D$7/AGR_fec!D$7)</f>
        <v>0.10659984142620171</v>
      </c>
      <c r="E46" s="211">
        <f>IF(E$7=0,0,E$7/AGR_fec!E$7)</f>
        <v>0.10659984142620167</v>
      </c>
      <c r="F46" s="211">
        <f>IF(F$7=0,0,F$7/AGR_fec!F$7)</f>
        <v>0.10659984142620171</v>
      </c>
      <c r="G46" s="211">
        <f>IF(G$7=0,0,G$7/AGR_fec!G$7)</f>
        <v>0.10659984142620173</v>
      </c>
      <c r="H46" s="211">
        <f>IF(H$7=0,0,H$7/AGR_fec!H$7)</f>
        <v>0.10659984142620174</v>
      </c>
      <c r="I46" s="211">
        <f>IF(I$7=0,0,I$7/AGR_fec!I$7)</f>
        <v>0.10783518696011589</v>
      </c>
      <c r="J46" s="211">
        <f>IF(J$7=0,0,J$7/AGR_fec!J$7)</f>
        <v>0.10921163162232435</v>
      </c>
      <c r="K46" s="211">
        <f>IF(K$7=0,0,K$7/AGR_fec!K$7)</f>
        <v>0.10921163162232432</v>
      </c>
      <c r="L46" s="211">
        <f>IF(L$7=0,0,L$7/AGR_fec!L$7)</f>
        <v>0.11373872423799755</v>
      </c>
      <c r="M46" s="211">
        <f>IF(M$7=0,0,M$7/AGR_fec!M$7)</f>
        <v>0.11508657492016837</v>
      </c>
      <c r="N46" s="211">
        <f>IF(N$7=0,0,N$7/AGR_fec!N$7)</f>
        <v>0.11633000566358165</v>
      </c>
      <c r="O46" s="211">
        <f>IF(O$7=0,0,O$7/AGR_fec!O$7)</f>
        <v>0.11751722883388774</v>
      </c>
      <c r="P46" s="211">
        <f>IF(P$7=0,0,P$7/AGR_fec!P$7)</f>
        <v>0.11751722883388774</v>
      </c>
      <c r="Q46" s="211">
        <f>IF(Q$7=0,0,Q$7/AGR_fec!Q$7)</f>
        <v>0.11934556125577261</v>
      </c>
    </row>
    <row r="47" spans="1:17" x14ac:dyDescent="0.25">
      <c r="A47" s="183" t="s">
        <v>160</v>
      </c>
      <c r="B47" s="211">
        <f>IF(B$8=0,0,B$8/AGR_fec!B$8)</f>
        <v>0.58386820887912572</v>
      </c>
      <c r="C47" s="211">
        <f>IF(C$8=0,0,C$8/AGR_fec!C$8)</f>
        <v>0.58456211534645997</v>
      </c>
      <c r="D47" s="211">
        <f>IF(D$8=0,0,D$8/AGR_fec!D$8)</f>
        <v>0.58456211534645974</v>
      </c>
      <c r="E47" s="211">
        <f>IF(E$8=0,0,E$8/AGR_fec!E$8)</f>
        <v>0.58456211534645985</v>
      </c>
      <c r="F47" s="211">
        <f>IF(F$8=0,0,F$8/AGR_fec!F$8)</f>
        <v>0.58456211534645985</v>
      </c>
      <c r="G47" s="211">
        <f>IF(G$8=0,0,G$8/AGR_fec!G$8)</f>
        <v>0.58456211534645997</v>
      </c>
      <c r="H47" s="211">
        <f>IF(H$8=0,0,H$8/AGR_fec!H$8)</f>
        <v>0.58456211534646008</v>
      </c>
      <c r="I47" s="211">
        <f>IF(I$8=0,0,I$8/AGR_fec!I$8)</f>
        <v>0.59133638619740303</v>
      </c>
      <c r="J47" s="211">
        <f>IF(J$8=0,0,J$8/AGR_fec!J$8)</f>
        <v>0.59888440308591739</v>
      </c>
      <c r="K47" s="211">
        <f>IF(K$8=0,0,K$8/AGR_fec!K$8)</f>
        <v>0.59888440308591773</v>
      </c>
      <c r="L47" s="211">
        <f>IF(L$8=0,0,L$8/AGR_fec!L$8)</f>
        <v>0.62370964485346092</v>
      </c>
      <c r="M47" s="211">
        <f>IF(M$8=0,0,M$8/AGR_fec!M$8)</f>
        <v>0.63110086078211114</v>
      </c>
      <c r="N47" s="211">
        <f>IF(N$8=0,0,N$8/AGR_fec!N$8)</f>
        <v>0.63791946853923143</v>
      </c>
      <c r="O47" s="211">
        <f>IF(O$8=0,0,O$8/AGR_fec!O$8)</f>
        <v>0.64442985052983615</v>
      </c>
      <c r="P47" s="211">
        <f>IF(P$8=0,0,P$8/AGR_fec!P$8)</f>
        <v>0.64442985052983626</v>
      </c>
      <c r="Q47" s="211">
        <f>IF(Q$8=0,0,Q$8/AGR_fec!Q$8)</f>
        <v>0.6544558867208321</v>
      </c>
    </row>
    <row r="48" spans="1:17" x14ac:dyDescent="0.25">
      <c r="A48" s="181" t="s">
        <v>159</v>
      </c>
      <c r="B48" s="210">
        <f>IF(B$9=0,0,B$9/AGR_fec!B$9)</f>
        <v>0.59830120587314295</v>
      </c>
      <c r="C48" s="210">
        <f>IF(C$9=0,0,C$9/AGR_fec!C$9)</f>
        <v>0.59857944958150855</v>
      </c>
      <c r="D48" s="210">
        <f>IF(D$9=0,0,D$9/AGR_fec!D$9)</f>
        <v>0.59810909827248404</v>
      </c>
      <c r="E48" s="210">
        <f>IF(E$9=0,0,E$9/AGR_fec!E$9)</f>
        <v>0.5965778864675817</v>
      </c>
      <c r="F48" s="210">
        <f>IF(F$9=0,0,F$9/AGR_fec!F$9)</f>
        <v>0.59478773503335347</v>
      </c>
      <c r="G48" s="210">
        <f>IF(G$9=0,0,G$9/AGR_fec!G$9)</f>
        <v>0.59472974960818903</v>
      </c>
      <c r="H48" s="210">
        <f>IF(H$9=0,0,H$9/AGR_fec!H$9)</f>
        <v>0.59528366656018872</v>
      </c>
      <c r="I48" s="210">
        <f>IF(I$9=0,0,I$9/AGR_fec!I$9)</f>
        <v>0.60081816869707771</v>
      </c>
      <c r="J48" s="210">
        <f>IF(J$9=0,0,J$9/AGR_fec!J$9)</f>
        <v>0.60638221160808192</v>
      </c>
      <c r="K48" s="210">
        <f>IF(K$9=0,0,K$9/AGR_fec!K$9)</f>
        <v>0.60531282511577766</v>
      </c>
      <c r="L48" s="210">
        <f>IF(L$9=0,0,L$9/AGR_fec!L$9)</f>
        <v>0.62798401071348919</v>
      </c>
      <c r="M48" s="210">
        <f>IF(M$9=0,0,M$9/AGR_fec!M$9)</f>
        <v>0.63526917810777617</v>
      </c>
      <c r="N48" s="210">
        <f>IF(N$9=0,0,N$9/AGR_fec!N$9)</f>
        <v>0.64081023165208695</v>
      </c>
      <c r="O48" s="210">
        <f>IF(O$9=0,0,O$9/AGR_fec!O$9)</f>
        <v>0.64384724670070737</v>
      </c>
      <c r="P48" s="210">
        <f>IF(P$9=0,0,P$9/AGR_fec!P$9)</f>
        <v>0.6412443929403715</v>
      </c>
      <c r="Q48" s="210">
        <f>IF(Q$9=0,0,Q$9/AGR_fec!Q$9)</f>
        <v>0.64356516712350598</v>
      </c>
    </row>
    <row r="49" spans="1:17" x14ac:dyDescent="0.25">
      <c r="A49" s="179" t="s">
        <v>158</v>
      </c>
      <c r="B49" s="209">
        <f>IF(B$16=0,0,B$16/AGR_fec!B$16)</f>
        <v>0.29747349484949631</v>
      </c>
      <c r="C49" s="209">
        <f>IF(C$16=0,0,C$16/AGR_fec!C$16)</f>
        <v>0.29782703145038947</v>
      </c>
      <c r="D49" s="209">
        <f>IF(D$16=0,0,D$16/AGR_fec!D$16)</f>
        <v>0.29782703145038913</v>
      </c>
      <c r="E49" s="209">
        <f>IF(E$16=0,0,E$16/AGR_fec!E$16)</f>
        <v>0.29782703145038925</v>
      </c>
      <c r="F49" s="209">
        <f>IF(F$16=0,0,F$16/AGR_fec!F$16)</f>
        <v>0.29782703145038919</v>
      </c>
      <c r="G49" s="209">
        <f>IF(G$16=0,0,G$16/AGR_fec!G$16)</f>
        <v>0.2978270314503893</v>
      </c>
      <c r="H49" s="209">
        <f>IF(H$16=0,0,H$16/AGR_fec!H$16)</f>
        <v>0.29782703145038919</v>
      </c>
      <c r="I49" s="209">
        <f>IF(I$16=0,0,I$16/AGR_fec!I$16)</f>
        <v>0.30127843708344421</v>
      </c>
      <c r="J49" s="209">
        <f>IF(J$16=0,0,J$16/AGR_fec!J$16)</f>
        <v>0.30512405657233521</v>
      </c>
      <c r="K49" s="209">
        <f>IF(K$16=0,0,K$16/AGR_fec!K$16)</f>
        <v>0.30512405657233505</v>
      </c>
      <c r="L49" s="209">
        <f>IF(L$16=0,0,L$16/AGR_fec!L$16)</f>
        <v>0.31777220441934995</v>
      </c>
      <c r="M49" s="209">
        <f>IF(M$16=0,0,M$16/AGR_fec!M$16)</f>
        <v>0.3215379357951062</v>
      </c>
      <c r="N49" s="209">
        <f>IF(N$16=0,0,N$16/AGR_fec!N$16)</f>
        <v>0.32501193052315042</v>
      </c>
      <c r="O49" s="209">
        <f>IF(O$16=0,0,O$16/AGR_fec!O$16)</f>
        <v>0.32832888810723942</v>
      </c>
      <c r="P49" s="209">
        <f>IF(P$16=0,0,P$16/AGR_fec!P$16)</f>
        <v>0.32832888810723965</v>
      </c>
      <c r="Q49" s="209">
        <f>IF(Q$16=0,0,Q$16/AGR_fec!Q$16)</f>
        <v>0.33343702720415808</v>
      </c>
    </row>
    <row r="50" spans="1:17" x14ac:dyDescent="0.25">
      <c r="A50" s="179" t="s">
        <v>157</v>
      </c>
      <c r="B50" s="209">
        <f>IF(B$17=0,0,B$17/AGR_fec!B$17)</f>
        <v>0.26487161572681711</v>
      </c>
      <c r="C50" s="209">
        <f>IF(C$17=0,0,C$17/AGR_fec!C$17)</f>
        <v>0.26521988790241735</v>
      </c>
      <c r="D50" s="209">
        <f>IF(D$17=0,0,D$17/AGR_fec!D$17)</f>
        <v>0.26540146472201454</v>
      </c>
      <c r="E50" s="209">
        <f>IF(E$17=0,0,E$17/AGR_fec!E$17)</f>
        <v>0.26548547254641464</v>
      </c>
      <c r="F50" s="209">
        <f>IF(F$17=0,0,F$17/AGR_fec!F$17)</f>
        <v>0.2655286677941659</v>
      </c>
      <c r="G50" s="209">
        <f>IF(G$17=0,0,G$17/AGR_fec!G$17)</f>
        <v>0.26548437654348722</v>
      </c>
      <c r="H50" s="209">
        <f>IF(H$17=0,0,H$17/AGR_fec!H$17)</f>
        <v>0.26496986210565698</v>
      </c>
      <c r="I50" s="209">
        <f>IF(I$17=0,0,I$17/AGR_fec!I$17)</f>
        <v>0.26786158500453716</v>
      </c>
      <c r="J50" s="209">
        <f>IF(J$17=0,0,J$17/AGR_fec!J$17)</f>
        <v>0.27110157907377191</v>
      </c>
      <c r="K50" s="209">
        <f>IF(K$17=0,0,K$17/AGR_fec!K$17)</f>
        <v>0.27091878036022082</v>
      </c>
      <c r="L50" s="209">
        <f>IF(L$17=0,0,L$17/AGR_fec!L$17)</f>
        <v>0.28262723592993527</v>
      </c>
      <c r="M50" s="209">
        <f>IF(M$17=0,0,M$17/AGR_fec!M$17)</f>
        <v>0.28605662424721057</v>
      </c>
      <c r="N50" s="209">
        <f>IF(N$17=0,0,N$17/AGR_fec!N$17)</f>
        <v>0.28922456860229423</v>
      </c>
      <c r="O50" s="209">
        <f>IF(O$17=0,0,O$17/AGR_fec!O$17)</f>
        <v>0.29165113644338725</v>
      </c>
      <c r="P50" s="209">
        <f>IF(P$17=0,0,P$17/AGR_fec!P$17)</f>
        <v>0.29093240560694611</v>
      </c>
      <c r="Q50" s="209">
        <f>IF(Q$17=0,0,Q$17/AGR_fec!Q$17)</f>
        <v>0.29542506903616561</v>
      </c>
    </row>
    <row r="51" spans="1:17" x14ac:dyDescent="0.25">
      <c r="A51" s="179" t="s">
        <v>156</v>
      </c>
      <c r="B51" s="209">
        <f>IF(B$25=0,0,B$25/AGR_fec!B$25)</f>
        <v>0.20823215117156091</v>
      </c>
      <c r="C51" s="209">
        <f>IF(C$25=0,0,C$25/AGR_fec!C$25)</f>
        <v>0.20847962762978808</v>
      </c>
      <c r="D51" s="209">
        <f>IF(D$25=0,0,D$25/AGR_fec!D$25)</f>
        <v>0.20847962762978808</v>
      </c>
      <c r="E51" s="209">
        <f>IF(E$25=0,0,E$25/AGR_fec!E$25)</f>
        <v>0.20847962762978817</v>
      </c>
      <c r="F51" s="209">
        <f>IF(F$25=0,0,F$25/AGR_fec!F$25)</f>
        <v>0.20847962762978803</v>
      </c>
      <c r="G51" s="209">
        <f>IF(G$25=0,0,G$25/AGR_fec!G$25)</f>
        <v>0.20847962762978811</v>
      </c>
      <c r="H51" s="209">
        <f>IF(H$25=0,0,H$25/AGR_fec!H$25)</f>
        <v>0.20847962762978819</v>
      </c>
      <c r="I51" s="209">
        <f>IF(I$25=0,0,I$25/AGR_fec!I$25)</f>
        <v>0.21089561975002821</v>
      </c>
      <c r="J51" s="209">
        <f>IF(J$25=0,0,J$25/AGR_fec!J$25)</f>
        <v>0.21358756250332867</v>
      </c>
      <c r="K51" s="209">
        <f>IF(K$25=0,0,K$25/AGR_fec!K$25)</f>
        <v>0.21358756250332864</v>
      </c>
      <c r="L51" s="209">
        <f>IF(L$25=0,0,L$25/AGR_fec!L$25)</f>
        <v>0.22244129596234605</v>
      </c>
      <c r="M51" s="209">
        <f>IF(M$25=0,0,M$25/AGR_fec!M$25)</f>
        <v>0.2250773168471806</v>
      </c>
      <c r="N51" s="209">
        <f>IF(N$25=0,0,N$25/AGR_fec!N$25)</f>
        <v>0.22750912138743129</v>
      </c>
      <c r="O51" s="209">
        <f>IF(O$25=0,0,O$25/AGR_fec!O$25)</f>
        <v>0.22983099955485994</v>
      </c>
      <c r="P51" s="209">
        <f>IF(P$25=0,0,P$25/AGR_fec!P$25)</f>
        <v>0.22983099955486005</v>
      </c>
      <c r="Q51" s="209">
        <f>IF(Q$25=0,0,Q$25/AGR_fec!Q$25)</f>
        <v>0.23340670902495259</v>
      </c>
    </row>
    <row r="52" spans="1:17" x14ac:dyDescent="0.25">
      <c r="A52" s="179" t="s">
        <v>155</v>
      </c>
      <c r="B52" s="209">
        <f>IF(B$26=0,0,B$26/AGR_fec!B$26)</f>
        <v>0.40870912952126648</v>
      </c>
      <c r="C52" s="209">
        <f>IF(C$26=0,0,C$26/AGR_fec!C$26)</f>
        <v>0.40919486569241004</v>
      </c>
      <c r="D52" s="209">
        <f>IF(D$26=0,0,D$26/AGR_fec!D$26)</f>
        <v>0.40919486569240998</v>
      </c>
      <c r="E52" s="209">
        <f>IF(E$26=0,0,E$26/AGR_fec!E$26)</f>
        <v>0.40919486569240987</v>
      </c>
      <c r="F52" s="209">
        <f>IF(F$26=0,0,F$26/AGR_fec!F$26)</f>
        <v>0.40919486569241004</v>
      </c>
      <c r="G52" s="209">
        <f>IF(G$26=0,0,G$26/AGR_fec!G$26)</f>
        <v>0.40919486569240998</v>
      </c>
      <c r="H52" s="209">
        <f>IF(H$26=0,0,H$26/AGR_fec!H$26)</f>
        <v>0.40919486569240993</v>
      </c>
      <c r="I52" s="209">
        <f>IF(I$26=0,0,I$26/AGR_fec!I$26)</f>
        <v>0.41393687133773421</v>
      </c>
      <c r="J52" s="209">
        <f>IF(J$26=0,0,J$26/AGR_fec!J$26)</f>
        <v>0.41922050104252478</v>
      </c>
      <c r="K52" s="209">
        <f>IF(K$26=0,0,K$26/AGR_fec!K$26)</f>
        <v>0.4192205010425249</v>
      </c>
      <c r="L52" s="209">
        <f>IF(L$26=0,0,L$26/AGR_fec!L$26)</f>
        <v>0.43659822909599427</v>
      </c>
      <c r="M52" s="209">
        <f>IF(M$26=0,0,M$26/AGR_fec!M$26)</f>
        <v>0.44177209775738535</v>
      </c>
      <c r="N52" s="209">
        <f>IF(N$26=0,0,N$26/AGR_fec!N$26)</f>
        <v>0.44654513934207729</v>
      </c>
      <c r="O52" s="209">
        <f>IF(O$26=0,0,O$26/AGR_fec!O$26)</f>
        <v>0.45110242215995688</v>
      </c>
      <c r="P52" s="209">
        <f>IF(P$26=0,0,P$26/AGR_fec!P$26)</f>
        <v>0.45110242215995683</v>
      </c>
      <c r="Q52" s="209">
        <f>IF(Q$26=0,0,Q$26/AGR_fec!Q$26)</f>
        <v>0.45812067124743028</v>
      </c>
    </row>
    <row r="53" spans="1:17" x14ac:dyDescent="0.25">
      <c r="A53" s="177" t="s">
        <v>45</v>
      </c>
      <c r="B53" s="208">
        <f>IF(B$27=0,0,B$27/AGR_fec!B$27)</f>
        <v>0.43104590428630329</v>
      </c>
      <c r="C53" s="208">
        <f>IF(C$27=0,0,C$27/AGR_fec!C$27)</f>
        <v>0.4315581869147348</v>
      </c>
      <c r="D53" s="208">
        <f>IF(D$27=0,0,D$27/AGR_fec!D$27)</f>
        <v>0.43155818691473452</v>
      </c>
      <c r="E53" s="208">
        <f>IF(E$27=0,0,E$27/AGR_fec!E$27)</f>
        <v>0.43155818691473469</v>
      </c>
      <c r="F53" s="208">
        <f>IF(F$27=0,0,F$27/AGR_fec!F$27)</f>
        <v>0.43155818691473458</v>
      </c>
      <c r="G53" s="208">
        <f>IF(G$27=0,0,G$27/AGR_fec!G$27)</f>
        <v>0.43155818691473458</v>
      </c>
      <c r="H53" s="208">
        <f>IF(H$27=0,0,H$27/AGR_fec!H$27)</f>
        <v>0.43155818691473474</v>
      </c>
      <c r="I53" s="208">
        <f>IF(I$27=0,0,I$27/AGR_fec!I$27)</f>
        <v>0.43655935269224938</v>
      </c>
      <c r="J53" s="208">
        <f>IF(J$27=0,0,J$27/AGR_fec!J$27)</f>
        <v>0.44213174337185823</v>
      </c>
      <c r="K53" s="208">
        <f>IF(K$27=0,0,K$27/AGR_fec!K$27)</f>
        <v>0.44213174337185829</v>
      </c>
      <c r="L53" s="208">
        <f>IF(L$27=0,0,L$27/AGR_fec!L$27)</f>
        <v>0.4604591991642531</v>
      </c>
      <c r="M53" s="208">
        <f>IF(M$27=0,0,M$27/AGR_fec!M$27)</f>
        <v>0.4659158301390009</v>
      </c>
      <c r="N53" s="208">
        <f>IF(N$27=0,0,N$27/AGR_fec!N$27)</f>
        <v>0.47094972803230123</v>
      </c>
      <c r="O53" s="208">
        <f>IF(O$27=0,0,O$27/AGR_fec!O$27)</f>
        <v>0.47575607550886029</v>
      </c>
      <c r="P53" s="208">
        <f>IF(P$27=0,0,P$27/AGR_fec!P$27)</f>
        <v>0.4757560755088604</v>
      </c>
      <c r="Q53" s="208">
        <f>IF(Q$27=0,0,Q$27/AGR_fec!Q$27)</f>
        <v>0.48315788600416298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9488.7511323515446</v>
      </c>
      <c r="C5" s="55">
        <f t="shared" ref="C5:Q5" si="0">SUM(C6:C9,C16:C17,C25:C27)</f>
        <v>9267.7680093549261</v>
      </c>
      <c r="D5" s="55">
        <f t="shared" si="0"/>
        <v>8531.1410679074179</v>
      </c>
      <c r="E5" s="55">
        <f t="shared" si="0"/>
        <v>8449.3176246498606</v>
      </c>
      <c r="F5" s="55">
        <f t="shared" si="0"/>
        <v>8477.7210630416885</v>
      </c>
      <c r="G5" s="55">
        <f t="shared" si="0"/>
        <v>8583.8150781904424</v>
      </c>
      <c r="H5" s="55">
        <f t="shared" si="0"/>
        <v>7490.9545607995551</v>
      </c>
      <c r="I5" s="55">
        <f t="shared" si="0"/>
        <v>7386.5786577926056</v>
      </c>
      <c r="J5" s="55">
        <f t="shared" si="0"/>
        <v>7403.6545570548005</v>
      </c>
      <c r="K5" s="55">
        <f t="shared" si="0"/>
        <v>7293.3888569030642</v>
      </c>
      <c r="L5" s="55">
        <f t="shared" si="0"/>
        <v>8459.3972624290909</v>
      </c>
      <c r="M5" s="55">
        <f t="shared" si="0"/>
        <v>7404.1336399909815</v>
      </c>
      <c r="N5" s="55">
        <f t="shared" si="0"/>
        <v>7325.0405867982199</v>
      </c>
      <c r="O5" s="55">
        <f t="shared" si="0"/>
        <v>7308.2085410658301</v>
      </c>
      <c r="P5" s="55">
        <f t="shared" si="0"/>
        <v>6482.8540183202749</v>
      </c>
      <c r="Q5" s="55">
        <f t="shared" si="0"/>
        <v>6904.6822423833728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1977.3099932698196</v>
      </c>
      <c r="C9" s="204">
        <f t="shared" ref="C9:Q9" si="1">SUM(C10:C15)</f>
        <v>1929.6591319002616</v>
      </c>
      <c r="D9" s="204">
        <f t="shared" si="1"/>
        <v>1778.3108690850229</v>
      </c>
      <c r="E9" s="204">
        <f t="shared" si="1"/>
        <v>1762.5955905366545</v>
      </c>
      <c r="F9" s="204">
        <f t="shared" si="1"/>
        <v>1770.2165737126222</v>
      </c>
      <c r="G9" s="204">
        <f t="shared" si="1"/>
        <v>1792.1293129106127</v>
      </c>
      <c r="H9" s="204">
        <f t="shared" si="1"/>
        <v>1560.6557648297976</v>
      </c>
      <c r="I9" s="204">
        <f t="shared" si="1"/>
        <v>1544.0226967485432</v>
      </c>
      <c r="J9" s="204">
        <f t="shared" si="1"/>
        <v>1548.8675799413681</v>
      </c>
      <c r="K9" s="204">
        <f t="shared" si="1"/>
        <v>1523.4626834733549</v>
      </c>
      <c r="L9" s="204">
        <f t="shared" si="1"/>
        <v>1775.8692861007814</v>
      </c>
      <c r="M9" s="204">
        <f t="shared" si="1"/>
        <v>1549.5327896808601</v>
      </c>
      <c r="N9" s="204">
        <f t="shared" si="1"/>
        <v>1537.2284843520438</v>
      </c>
      <c r="O9" s="204">
        <f t="shared" si="1"/>
        <v>1514.9947620216328</v>
      </c>
      <c r="P9" s="204">
        <f t="shared" si="1"/>
        <v>1319.6012652688871</v>
      </c>
      <c r="Q9" s="204">
        <f t="shared" si="1"/>
        <v>1376.7173253062131</v>
      </c>
    </row>
    <row r="10" spans="1:17" x14ac:dyDescent="0.25">
      <c r="A10" s="202" t="s">
        <v>35</v>
      </c>
      <c r="B10" s="203">
        <v>163.49183574144823</v>
      </c>
      <c r="C10" s="203">
        <v>162.28097111312323</v>
      </c>
      <c r="D10" s="203">
        <v>146.87747798781791</v>
      </c>
      <c r="E10" s="203">
        <v>140.9538912734894</v>
      </c>
      <c r="F10" s="203">
        <v>134.68387558165995</v>
      </c>
      <c r="G10" s="203">
        <v>136.61584907596836</v>
      </c>
      <c r="H10" s="203">
        <v>130.60474489657292</v>
      </c>
      <c r="I10" s="203">
        <v>124.00653132573164</v>
      </c>
      <c r="J10" s="203">
        <v>117.40755671566509</v>
      </c>
      <c r="K10" s="203">
        <v>113.1810922654941</v>
      </c>
      <c r="L10" s="203">
        <v>119.83622805480455</v>
      </c>
      <c r="M10" s="203">
        <v>118.23483485361119</v>
      </c>
      <c r="N10" s="203">
        <v>105.98958544196951</v>
      </c>
      <c r="O10" s="203">
        <v>112.85684411516131</v>
      </c>
      <c r="P10" s="203">
        <v>106.51653271257965</v>
      </c>
      <c r="Q10" s="203">
        <v>121.93662757524115</v>
      </c>
    </row>
    <row r="11" spans="1:17" x14ac:dyDescent="0.25">
      <c r="A11" s="202" t="s">
        <v>166</v>
      </c>
      <c r="B11" s="201">
        <v>1813.8181575283713</v>
      </c>
      <c r="C11" s="201">
        <v>1767.3781607871383</v>
      </c>
      <c r="D11" s="201">
        <v>1631.433391097205</v>
      </c>
      <c r="E11" s="201">
        <v>1621.641699263165</v>
      </c>
      <c r="F11" s="201">
        <v>1635.5326981309622</v>
      </c>
      <c r="G11" s="201">
        <v>1655.5134638346444</v>
      </c>
      <c r="H11" s="201">
        <v>1430.0510199332246</v>
      </c>
      <c r="I11" s="201">
        <v>1420.0161654228116</v>
      </c>
      <c r="J11" s="201">
        <v>1431.460023225703</v>
      </c>
      <c r="K11" s="201">
        <v>1410.2815912078609</v>
      </c>
      <c r="L11" s="201">
        <v>1656.033058045977</v>
      </c>
      <c r="M11" s="201">
        <v>1431.297954827249</v>
      </c>
      <c r="N11" s="201">
        <v>1431.2388989100743</v>
      </c>
      <c r="O11" s="201">
        <v>1402.1379179064716</v>
      </c>
      <c r="P11" s="201">
        <v>1213.0847325563075</v>
      </c>
      <c r="Q11" s="201">
        <v>1254.780697730972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1982.005510598794</v>
      </c>
      <c r="C16" s="197">
        <v>1970.6240387125656</v>
      </c>
      <c r="D16" s="197">
        <v>1782.4965674791863</v>
      </c>
      <c r="E16" s="197">
        <v>1708.3000501840261</v>
      </c>
      <c r="F16" s="197">
        <v>1628.7758359513525</v>
      </c>
      <c r="G16" s="197">
        <v>1654.496895364889</v>
      </c>
      <c r="H16" s="197">
        <v>1594.6595105672554</v>
      </c>
      <c r="I16" s="197">
        <v>1512.0473720352152</v>
      </c>
      <c r="J16" s="197">
        <v>1426.6008388681455</v>
      </c>
      <c r="K16" s="197">
        <v>1375.4697132995682</v>
      </c>
      <c r="L16" s="197">
        <v>1443.7149396651787</v>
      </c>
      <c r="M16" s="197">
        <v>1438.0610946324559</v>
      </c>
      <c r="N16" s="197">
        <v>1284.2999969091875</v>
      </c>
      <c r="O16" s="197">
        <v>1375.3876376031665</v>
      </c>
      <c r="P16" s="197">
        <v>1309.9066963002838</v>
      </c>
      <c r="Q16" s="197">
        <v>1509.2576926328054</v>
      </c>
    </row>
    <row r="17" spans="1:17" x14ac:dyDescent="0.25">
      <c r="A17" s="198" t="s">
        <v>157</v>
      </c>
      <c r="B17" s="197">
        <f>SUM(B18:B24)</f>
        <v>5485.3910615807363</v>
      </c>
      <c r="C17" s="197">
        <f t="shared" ref="C17:Q17" si="2">SUM(C18:C24)</f>
        <v>5323.6931934373742</v>
      </c>
      <c r="D17" s="197">
        <f t="shared" si="2"/>
        <v>4930.7225965103371</v>
      </c>
      <c r="E17" s="197">
        <f t="shared" si="2"/>
        <v>4940.459760591757</v>
      </c>
      <c r="F17" s="197">
        <f t="shared" si="2"/>
        <v>5042.5336348010178</v>
      </c>
      <c r="G17" s="197">
        <f t="shared" si="2"/>
        <v>5100.4222722401646</v>
      </c>
      <c r="H17" s="197">
        <f t="shared" si="2"/>
        <v>4300.2024073898956</v>
      </c>
      <c r="I17" s="197">
        <f t="shared" si="2"/>
        <v>4296.9075362969534</v>
      </c>
      <c r="J17" s="197">
        <f t="shared" si="2"/>
        <v>4396.4838973815504</v>
      </c>
      <c r="K17" s="197">
        <f t="shared" si="2"/>
        <v>4363.8904665012615</v>
      </c>
      <c r="L17" s="197">
        <f t="shared" si="2"/>
        <v>5207.730482448349</v>
      </c>
      <c r="M17" s="197">
        <f t="shared" si="2"/>
        <v>4384.5828424636102</v>
      </c>
      <c r="N17" s="197">
        <f t="shared" si="2"/>
        <v>4474.9721056056733</v>
      </c>
      <c r="O17" s="197">
        <f t="shared" si="2"/>
        <v>4387.2619717165162</v>
      </c>
      <c r="P17" s="197">
        <f t="shared" si="2"/>
        <v>3824.2370190555421</v>
      </c>
      <c r="Q17" s="197">
        <f t="shared" si="2"/>
        <v>3985.1681646080701</v>
      </c>
    </row>
    <row r="18" spans="1:17" x14ac:dyDescent="0.25">
      <c r="A18" s="200" t="s">
        <v>38</v>
      </c>
      <c r="B18" s="199">
        <v>0</v>
      </c>
      <c r="C18" s="199">
        <v>0</v>
      </c>
      <c r="D18" s="199">
        <v>0</v>
      </c>
      <c r="E18" s="199">
        <v>0</v>
      </c>
      <c r="F18" s="199">
        <v>0</v>
      </c>
      <c r="G18" s="199">
        <v>0</v>
      </c>
      <c r="H18" s="199">
        <v>0</v>
      </c>
      <c r="I18" s="199">
        <v>0</v>
      </c>
      <c r="J18" s="199">
        <v>0</v>
      </c>
      <c r="K18" s="199">
        <v>0</v>
      </c>
      <c r="L18" s="199">
        <v>0</v>
      </c>
      <c r="M18" s="199">
        <v>0</v>
      </c>
      <c r="N18" s="199">
        <v>0</v>
      </c>
      <c r="O18" s="199">
        <v>0</v>
      </c>
      <c r="P18" s="199">
        <v>0</v>
      </c>
      <c r="Q18" s="199">
        <v>0</v>
      </c>
    </row>
    <row r="19" spans="1:17" x14ac:dyDescent="0.25">
      <c r="A19" s="200" t="s">
        <v>36</v>
      </c>
      <c r="B19" s="199">
        <v>119.76359818757392</v>
      </c>
      <c r="C19" s="199">
        <v>128.41280634531603</v>
      </c>
      <c r="D19" s="199">
        <v>117.04253786532</v>
      </c>
      <c r="E19" s="199">
        <v>105.52044107044806</v>
      </c>
      <c r="F19" s="199">
        <v>111.24072540144</v>
      </c>
      <c r="G19" s="199">
        <v>105.5143651670933</v>
      </c>
      <c r="H19" s="199">
        <v>105.50966223758402</v>
      </c>
      <c r="I19" s="199">
        <v>105.41516251906803</v>
      </c>
      <c r="J19" s="199">
        <v>102.76383382160404</v>
      </c>
      <c r="K19" s="199">
        <v>96.956552685168006</v>
      </c>
      <c r="L19" s="199">
        <v>108.37091164209671</v>
      </c>
      <c r="M19" s="199">
        <v>85.555968424279484</v>
      </c>
      <c r="N19" s="199">
        <v>79.833160779269406</v>
      </c>
      <c r="O19" s="199">
        <v>85.583609571452726</v>
      </c>
      <c r="P19" s="199">
        <v>59.902762152029283</v>
      </c>
      <c r="Q19" s="199">
        <v>59.891655119243779</v>
      </c>
    </row>
    <row r="20" spans="1:17" x14ac:dyDescent="0.25">
      <c r="A20" s="200" t="s">
        <v>35</v>
      </c>
      <c r="B20" s="199">
        <v>12.68643186733321</v>
      </c>
      <c r="C20" s="199">
        <v>12.885610105771409</v>
      </c>
      <c r="D20" s="199">
        <v>11.566661343665011</v>
      </c>
      <c r="E20" s="199">
        <v>10.895002076201903</v>
      </c>
      <c r="F20" s="199">
        <v>10.096198725126895</v>
      </c>
      <c r="G20" s="199">
        <v>10.450541623132757</v>
      </c>
      <c r="H20" s="199">
        <v>11.142767153849555</v>
      </c>
      <c r="I20" s="199">
        <v>10.397679521842983</v>
      </c>
      <c r="J20" s="199">
        <v>9.4014067392811445</v>
      </c>
      <c r="K20" s="199">
        <v>9.0828822500229514</v>
      </c>
      <c r="L20" s="199">
        <v>8.4939888043224556</v>
      </c>
      <c r="M20" s="199">
        <v>9.5928180026070642</v>
      </c>
      <c r="N20" s="199">
        <v>8.170414283291608</v>
      </c>
      <c r="O20" s="199">
        <v>9.3998347828978126</v>
      </c>
      <c r="P20" s="199">
        <v>9.9196180696677061</v>
      </c>
      <c r="Q20" s="199">
        <v>12.219611769897119</v>
      </c>
    </row>
    <row r="21" spans="1:17" x14ac:dyDescent="0.25">
      <c r="A21" s="200" t="s">
        <v>167</v>
      </c>
      <c r="B21" s="199">
        <v>222.91214281047647</v>
      </c>
      <c r="C21" s="199">
        <v>201.25395679276804</v>
      </c>
      <c r="D21" s="199">
        <v>154.91014960874401</v>
      </c>
      <c r="E21" s="199">
        <v>148.45610689012773</v>
      </c>
      <c r="F21" s="199">
        <v>142.33957091179218</v>
      </c>
      <c r="G21" s="199">
        <v>142.41556874372321</v>
      </c>
      <c r="H21" s="199">
        <v>139.35035975061555</v>
      </c>
      <c r="I21" s="199">
        <v>133.16347071100805</v>
      </c>
      <c r="J21" s="199">
        <v>148.21934988153555</v>
      </c>
      <c r="K21" s="199">
        <v>163.97240812171177</v>
      </c>
      <c r="L21" s="199">
        <v>126.93500166698026</v>
      </c>
      <c r="M21" s="199">
        <v>61.920258976571851</v>
      </c>
      <c r="N21" s="199">
        <v>43.343872981270053</v>
      </c>
      <c r="O21" s="199">
        <v>65.016038596360573</v>
      </c>
      <c r="P21" s="199">
        <v>102.16753880453967</v>
      </c>
      <c r="Q21" s="199">
        <v>74.30398329993109</v>
      </c>
    </row>
    <row r="22" spans="1:17" x14ac:dyDescent="0.25">
      <c r="A22" s="200" t="s">
        <v>166</v>
      </c>
      <c r="B22" s="199">
        <v>5130.0288887153529</v>
      </c>
      <c r="C22" s="199">
        <v>4981.1408201935192</v>
      </c>
      <c r="D22" s="199">
        <v>4647.2032476926079</v>
      </c>
      <c r="E22" s="199">
        <v>4675.588210554979</v>
      </c>
      <c r="F22" s="199">
        <v>4778.8571397626583</v>
      </c>
      <c r="G22" s="199">
        <v>4842.0417967062158</v>
      </c>
      <c r="H22" s="199">
        <v>4044.199618247847</v>
      </c>
      <c r="I22" s="199">
        <v>4047.9312235450343</v>
      </c>
      <c r="J22" s="199">
        <v>4136.0993069391297</v>
      </c>
      <c r="K22" s="199">
        <v>4093.8786234443592</v>
      </c>
      <c r="L22" s="199">
        <v>4963.9305803349498</v>
      </c>
      <c r="M22" s="199">
        <v>4227.5137970601518</v>
      </c>
      <c r="N22" s="199">
        <v>4343.6246575618425</v>
      </c>
      <c r="O22" s="199">
        <v>4227.2624887658048</v>
      </c>
      <c r="P22" s="199">
        <v>3652.2471000293053</v>
      </c>
      <c r="Q22" s="199">
        <v>3838.752914418998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44.044566902195371</v>
      </c>
      <c r="C25" s="197">
        <v>43.791645304723644</v>
      </c>
      <c r="D25" s="197">
        <v>39.611034832870779</v>
      </c>
      <c r="E25" s="197">
        <v>37.962223337422785</v>
      </c>
      <c r="F25" s="197">
        <v>36.195018576696711</v>
      </c>
      <c r="G25" s="197">
        <v>36.766597674775291</v>
      </c>
      <c r="H25" s="197">
        <v>35.436878012605646</v>
      </c>
      <c r="I25" s="197">
        <v>33.601052711893665</v>
      </c>
      <c r="J25" s="197">
        <v>31.702240863736552</v>
      </c>
      <c r="K25" s="197">
        <v>30.565993628879287</v>
      </c>
      <c r="L25" s="197">
        <v>32.082554214781752</v>
      </c>
      <c r="M25" s="197">
        <v>31.95691321405457</v>
      </c>
      <c r="N25" s="197">
        <v>28.539999931315272</v>
      </c>
      <c r="O25" s="197">
        <v>30.564169724514805</v>
      </c>
      <c r="P25" s="197">
        <v>29.109037695561856</v>
      </c>
      <c r="Q25" s="197">
        <v>33.539059836284565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0.99999999999999978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1</v>
      </c>
      <c r="J31" s="194">
        <f t="shared" si="3"/>
        <v>1</v>
      </c>
      <c r="K31" s="194">
        <f t="shared" si="3"/>
        <v>0.99999999999999989</v>
      </c>
      <c r="L31" s="194">
        <f t="shared" si="3"/>
        <v>1</v>
      </c>
      <c r="M31" s="194">
        <f t="shared" si="3"/>
        <v>0.99999999999999989</v>
      </c>
      <c r="N31" s="194">
        <f t="shared" si="3"/>
        <v>1</v>
      </c>
      <c r="O31" s="194">
        <f t="shared" si="3"/>
        <v>1</v>
      </c>
      <c r="P31" s="194">
        <f t="shared" si="3"/>
        <v>0.99999999999999989</v>
      </c>
      <c r="Q31" s="194">
        <f t="shared" si="3"/>
        <v>1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0.20838464047478858</v>
      </c>
      <c r="C35" s="191">
        <f t="shared" si="7"/>
        <v>0.20821185100365644</v>
      </c>
      <c r="D35" s="191">
        <f t="shared" si="7"/>
        <v>0.20844935688318425</v>
      </c>
      <c r="E35" s="191">
        <f t="shared" si="7"/>
        <v>0.20860804018001353</v>
      </c>
      <c r="F35" s="191">
        <f t="shared" si="7"/>
        <v>0.20880807006375993</v>
      </c>
      <c r="G35" s="191">
        <f t="shared" si="7"/>
        <v>0.20878004670254527</v>
      </c>
      <c r="H35" s="191">
        <f t="shared" si="7"/>
        <v>0.20833870398797605</v>
      </c>
      <c r="I35" s="191">
        <f t="shared" si="7"/>
        <v>0.20903083393279084</v>
      </c>
      <c r="J35" s="191">
        <f t="shared" si="7"/>
        <v>0.2092031128688307</v>
      </c>
      <c r="K35" s="191">
        <f t="shared" si="7"/>
        <v>0.20888268997633716</v>
      </c>
      <c r="L35" s="191">
        <f t="shared" si="7"/>
        <v>0.20992858368148629</v>
      </c>
      <c r="M35" s="191">
        <f t="shared" si="7"/>
        <v>0.20927941944639825</v>
      </c>
      <c r="N35" s="191">
        <f t="shared" si="7"/>
        <v>0.20985938113743166</v>
      </c>
      <c r="O35" s="191">
        <f t="shared" si="7"/>
        <v>0.20730042848512992</v>
      </c>
      <c r="P35" s="191">
        <f t="shared" si="7"/>
        <v>0.20355251892758175</v>
      </c>
      <c r="Q35" s="191">
        <f t="shared" si="7"/>
        <v>0.19938894752541064</v>
      </c>
    </row>
    <row r="36" spans="1:17" x14ac:dyDescent="0.25">
      <c r="A36" s="179" t="s">
        <v>158</v>
      </c>
      <c r="B36" s="190">
        <f t="shared" ref="B36:Q36" si="8">IF(B$16=0,0,B$16/B$5)</f>
        <v>0.20887949140548326</v>
      </c>
      <c r="C36" s="190">
        <f t="shared" si="8"/>
        <v>0.21263199906637811</v>
      </c>
      <c r="D36" s="190">
        <f t="shared" si="8"/>
        <v>0.2089399944615393</v>
      </c>
      <c r="E36" s="190">
        <f t="shared" si="8"/>
        <v>0.20218201351553736</v>
      </c>
      <c r="F36" s="190">
        <f t="shared" si="8"/>
        <v>0.19212425412908907</v>
      </c>
      <c r="G36" s="190">
        <f t="shared" si="8"/>
        <v>0.19274610185494284</v>
      </c>
      <c r="H36" s="190">
        <f t="shared" si="8"/>
        <v>0.21287801142355986</v>
      </c>
      <c r="I36" s="190">
        <f t="shared" si="8"/>
        <v>0.20470199290980992</v>
      </c>
      <c r="J36" s="190">
        <f t="shared" si="8"/>
        <v>0.1926887360659966</v>
      </c>
      <c r="K36" s="190">
        <f t="shared" si="8"/>
        <v>0.18859130375281036</v>
      </c>
      <c r="L36" s="190">
        <f t="shared" si="8"/>
        <v>0.17066404317919692</v>
      </c>
      <c r="M36" s="190">
        <f t="shared" si="8"/>
        <v>0.19422408678109807</v>
      </c>
      <c r="N36" s="190">
        <f t="shared" si="8"/>
        <v>0.17533008611909356</v>
      </c>
      <c r="O36" s="190">
        <f t="shared" si="8"/>
        <v>0.18819764513761122</v>
      </c>
      <c r="P36" s="190">
        <f t="shared" si="8"/>
        <v>0.20205710210326225</v>
      </c>
      <c r="Q36" s="190">
        <f t="shared" si="8"/>
        <v>0.21858467046730259</v>
      </c>
    </row>
    <row r="37" spans="1:17" x14ac:dyDescent="0.25">
      <c r="A37" s="179" t="s">
        <v>157</v>
      </c>
      <c r="B37" s="190">
        <f t="shared" ref="B37:Q37" si="9">IF(B$17=0,0,B$17/B$5)</f>
        <v>0.57809410164405084</v>
      </c>
      <c r="C37" s="190">
        <f t="shared" si="9"/>
        <v>0.57443099439515688</v>
      </c>
      <c r="D37" s="190">
        <f t="shared" si="9"/>
        <v>0.57796753766724218</v>
      </c>
      <c r="E37" s="190">
        <f t="shared" si="9"/>
        <v>0.58471701267077048</v>
      </c>
      <c r="F37" s="190">
        <f t="shared" si="9"/>
        <v>0.59479824793761582</v>
      </c>
      <c r="G37" s="190">
        <f t="shared" si="9"/>
        <v>0.59419060473462426</v>
      </c>
      <c r="H37" s="190">
        <f t="shared" si="9"/>
        <v>0.57405266211238493</v>
      </c>
      <c r="I37" s="190">
        <f t="shared" si="9"/>
        <v>0.58171823998162564</v>
      </c>
      <c r="J37" s="190">
        <f t="shared" si="9"/>
        <v>0.59382617915259506</v>
      </c>
      <c r="K37" s="190">
        <f t="shared" si="9"/>
        <v>0.59833508840967886</v>
      </c>
      <c r="L37" s="190">
        <f t="shared" si="9"/>
        <v>0.61561483884644574</v>
      </c>
      <c r="M37" s="190">
        <f t="shared" si="9"/>
        <v>0.59218040295514585</v>
      </c>
      <c r="N37" s="190">
        <f t="shared" si="9"/>
        <v>0.61091430860749485</v>
      </c>
      <c r="O37" s="190">
        <f t="shared" si="9"/>
        <v>0.60031975648531199</v>
      </c>
      <c r="P37" s="190">
        <f t="shared" si="9"/>
        <v>0.58990022114463903</v>
      </c>
      <c r="Q37" s="190">
        <f t="shared" si="9"/>
        <v>0.57716894488579118</v>
      </c>
    </row>
    <row r="38" spans="1:17" x14ac:dyDescent="0.25">
      <c r="A38" s="179" t="s">
        <v>156</v>
      </c>
      <c r="B38" s="190">
        <f t="shared" ref="B38:Q38" si="10">IF(B$25=0,0,B$25/B$5)</f>
        <v>4.6417664756774005E-3</v>
      </c>
      <c r="C38" s="190">
        <f t="shared" si="10"/>
        <v>4.7251555348083989E-3</v>
      </c>
      <c r="D38" s="190">
        <f t="shared" si="10"/>
        <v>4.6431109880342028E-3</v>
      </c>
      <c r="E38" s="190">
        <f t="shared" si="10"/>
        <v>4.4929336336786054E-3</v>
      </c>
      <c r="F38" s="190">
        <f t="shared" si="10"/>
        <v>4.2694278695353111E-3</v>
      </c>
      <c r="G38" s="190">
        <f t="shared" si="10"/>
        <v>4.2832467078876158E-3</v>
      </c>
      <c r="H38" s="190">
        <f t="shared" si="10"/>
        <v>4.7306224760791035E-3</v>
      </c>
      <c r="I38" s="190">
        <f t="shared" si="10"/>
        <v>4.5489331757735526E-3</v>
      </c>
      <c r="J38" s="190">
        <f t="shared" si="10"/>
        <v>4.2819719125777008E-3</v>
      </c>
      <c r="K38" s="190">
        <f t="shared" si="10"/>
        <v>4.1909178611735627E-3</v>
      </c>
      <c r="L38" s="190">
        <f t="shared" si="10"/>
        <v>3.7925342928710431E-3</v>
      </c>
      <c r="M38" s="190">
        <f t="shared" si="10"/>
        <v>4.3160908173577343E-3</v>
      </c>
      <c r="N38" s="190">
        <f t="shared" si="10"/>
        <v>3.8962241359798561E-3</v>
      </c>
      <c r="O38" s="190">
        <f t="shared" si="10"/>
        <v>4.1821698919469151E-3</v>
      </c>
      <c r="P38" s="190">
        <f t="shared" si="10"/>
        <v>4.4901578245169381E-3</v>
      </c>
      <c r="Q38" s="190">
        <f t="shared" si="10"/>
        <v>4.8574371214956131E-3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2.1092949002713715</v>
      </c>
      <c r="C44" s="213">
        <f>IF(C$5=0,0,C$5/AGR_fec!C$5)</f>
        <v>2.1064717403344031</v>
      </c>
      <c r="D44" s="213">
        <f>IF(D$5=0,0,D$5/AGR_fec!D$5)</f>
        <v>2.0957379330167782</v>
      </c>
      <c r="E44" s="213">
        <f>IF(E$5=0,0,E$5/AGR_fec!E$5)</f>
        <v>2.0928575847652642</v>
      </c>
      <c r="F44" s="213">
        <f>IF(F$5=0,0,F$5/AGR_fec!F$5)</f>
        <v>2.0861672212540139</v>
      </c>
      <c r="G44" s="213">
        <f>IF(G$5=0,0,G$5/AGR_fec!G$5)</f>
        <v>2.0607802222275886</v>
      </c>
      <c r="H44" s="213">
        <f>IF(H$5=0,0,H$5/AGR_fec!H$5)</f>
        <v>2.0233544602152675</v>
      </c>
      <c r="I44" s="213">
        <f>IF(I$5=0,0,I$5/AGR_fec!I$5)</f>
        <v>1.9957187264580796</v>
      </c>
      <c r="J44" s="213">
        <f>IF(J$5=0,0,J$5/AGR_fec!J$5)</f>
        <v>1.986687994340949</v>
      </c>
      <c r="K44" s="213">
        <f>IF(K$5=0,0,K$5/AGR_fec!K$5)</f>
        <v>1.955157264581241</v>
      </c>
      <c r="L44" s="213">
        <f>IF(L$5=0,0,L$5/AGR_fec!L$5)</f>
        <v>2.0030031627220799</v>
      </c>
      <c r="M44" s="213">
        <f>IF(M$5=0,0,M$5/AGR_fec!M$5)</f>
        <v>1.962048499191775</v>
      </c>
      <c r="N44" s="213">
        <f>IF(N$5=0,0,N$5/AGR_fec!N$5)</f>
        <v>1.9180284650453798</v>
      </c>
      <c r="O44" s="213">
        <f>IF(O$5=0,0,O$5/AGR_fec!O$5)</f>
        <v>1.8988263603666744</v>
      </c>
      <c r="P44" s="213">
        <f>IF(P$5=0,0,P$5/AGR_fec!P$5)</f>
        <v>1.8277594178131562</v>
      </c>
      <c r="Q44" s="213">
        <f>IF(Q$5=0,0,Q$5/AGR_fec!Q$5)</f>
        <v>1.8357292808493411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1.6658909264489181</v>
      </c>
      <c r="C48" s="210">
        <f>IF(C$9=0,0,C$9/AGR_fec!C$9)</f>
        <v>1.6808622881077162</v>
      </c>
      <c r="D48" s="210">
        <f>IF(D$9=0,0,D$9/AGR_fec!D$9)</f>
        <v>1.6994982804249519</v>
      </c>
      <c r="E48" s="210">
        <f>IF(E$9=0,0,E$9/AGR_fec!E$9)</f>
        <v>1.7563014893330546</v>
      </c>
      <c r="F48" s="210">
        <f>IF(F$9=0,0,F$9/AGR_fec!F$9)</f>
        <v>1.8237959726442186</v>
      </c>
      <c r="G48" s="210">
        <f>IF(G$9=0,0,G$9/AGR_fec!G$9)</f>
        <v>1.82818097225381</v>
      </c>
      <c r="H48" s="210">
        <f>IF(H$9=0,0,H$9/AGR_fec!H$9)</f>
        <v>1.8064763937123092</v>
      </c>
      <c r="I48" s="210">
        <f>IF(I$9=0,0,I$9/AGR_fec!I$9)</f>
        <v>1.8569911584593075</v>
      </c>
      <c r="J48" s="210">
        <f>IF(J$9=0,0,J$9/AGR_fec!J$9)</f>
        <v>1.9061111130782764</v>
      </c>
      <c r="K48" s="210">
        <f>IF(K$9=0,0,K$9/AGR_fec!K$9)</f>
        <v>1.9286808605860106</v>
      </c>
      <c r="L48" s="210">
        <f>IF(L$9=0,0,L$9/AGR_fec!L$9)</f>
        <v>1.9723492476497586</v>
      </c>
      <c r="M48" s="210">
        <f>IF(M$9=0,0,M$9/AGR_fec!M$9)</f>
        <v>1.9642946277996616</v>
      </c>
      <c r="N48" s="210">
        <f>IF(N$9=0,0,N$9/AGR_fec!N$9)</f>
        <v>1.9628607394188082</v>
      </c>
      <c r="O48" s="210">
        <f>IF(O$9=0,0,O$9/AGR_fec!O$9)</f>
        <v>1.9522184406164382</v>
      </c>
      <c r="P48" s="210">
        <f>IF(P$9=0,0,P$9/AGR_fec!P$9)</f>
        <v>1.8729267455589149</v>
      </c>
      <c r="Q48" s="210">
        <f>IF(Q$9=0,0,Q$9/AGR_fec!Q$9)</f>
        <v>1.882093543583659</v>
      </c>
    </row>
    <row r="49" spans="1:17" x14ac:dyDescent="0.25">
      <c r="A49" s="179" t="s">
        <v>158</v>
      </c>
      <c r="B49" s="209">
        <f>IF(B$16=0,0,B$16/AGR_fec!B$16)</f>
        <v>3.1024187999999997</v>
      </c>
      <c r="C49" s="209">
        <f>IF(C$16=0,0,C$16/AGR_fec!C$16)</f>
        <v>3.1024188000000006</v>
      </c>
      <c r="D49" s="209">
        <f>IF(D$16=0,0,D$16/AGR_fec!D$16)</f>
        <v>3.1024187999999997</v>
      </c>
      <c r="E49" s="209">
        <f>IF(E$16=0,0,E$16/AGR_fec!E$16)</f>
        <v>3.1024188000000001</v>
      </c>
      <c r="F49" s="209">
        <f>IF(F$16=0,0,F$16/AGR_fec!F$16)</f>
        <v>3.1024187999999993</v>
      </c>
      <c r="G49" s="209">
        <f>IF(G$16=0,0,G$16/AGR_fec!G$16)</f>
        <v>3.1024188000000001</v>
      </c>
      <c r="H49" s="209">
        <f>IF(H$16=0,0,H$16/AGR_fec!H$16)</f>
        <v>3.1024187999999993</v>
      </c>
      <c r="I49" s="209">
        <f>IF(I$16=0,0,I$16/AGR_fec!I$16)</f>
        <v>3.1024187999999997</v>
      </c>
      <c r="J49" s="209">
        <f>IF(J$16=0,0,J$16/AGR_fec!J$16)</f>
        <v>3.102418800000001</v>
      </c>
      <c r="K49" s="209">
        <f>IF(K$16=0,0,K$16/AGR_fec!K$16)</f>
        <v>3.1024187999999997</v>
      </c>
      <c r="L49" s="209">
        <f>IF(L$16=0,0,L$16/AGR_fec!L$16)</f>
        <v>3.1024187999999997</v>
      </c>
      <c r="M49" s="209">
        <f>IF(M$16=0,0,M$16/AGR_fec!M$16)</f>
        <v>3.1024188000000006</v>
      </c>
      <c r="N49" s="209">
        <f>IF(N$16=0,0,N$16/AGR_fec!N$16)</f>
        <v>3.0325023925577734</v>
      </c>
      <c r="O49" s="209">
        <f>IF(O$16=0,0,O$16/AGR_fec!O$16)</f>
        <v>3.0423784854436584</v>
      </c>
      <c r="P49" s="209">
        <f>IF(P$16=0,0,P$16/AGR_fec!P$16)</f>
        <v>3.0227028653766177</v>
      </c>
      <c r="Q49" s="209">
        <f>IF(Q$16=0,0,Q$16/AGR_fec!Q$16)</f>
        <v>3.0378520362751771</v>
      </c>
    </row>
    <row r="50" spans="1:17" x14ac:dyDescent="0.25">
      <c r="A50" s="179" t="s">
        <v>157</v>
      </c>
      <c r="B50" s="209">
        <f>IF(B$17=0,0,B$17/AGR_fec!B$17)</f>
        <v>2.3802519987334745</v>
      </c>
      <c r="C50" s="209">
        <f>IF(C$17=0,0,C$17/AGR_fec!C$17)</f>
        <v>2.3789992155004325</v>
      </c>
      <c r="D50" s="209">
        <f>IF(D$17=0,0,D$17/AGR_fec!D$17)</f>
        <v>2.3744411456596417</v>
      </c>
      <c r="E50" s="209">
        <f>IF(E$17=0,0,E$17/AGR_fec!E$17)</f>
        <v>2.3728274611369091</v>
      </c>
      <c r="F50" s="209">
        <f>IF(F$17=0,0,F$17/AGR_fec!F$17)</f>
        <v>2.3718577736566275</v>
      </c>
      <c r="G50" s="209">
        <f>IF(G$17=0,0,G$17/AGR_fec!G$17)</f>
        <v>2.3664709717011703</v>
      </c>
      <c r="H50" s="209">
        <f>IF(H$17=0,0,H$17/AGR_fec!H$17)</f>
        <v>2.351432308794875</v>
      </c>
      <c r="I50" s="209">
        <f>IF(I$17=0,0,I$17/AGR_fec!I$17)</f>
        <v>2.3342041997661402</v>
      </c>
      <c r="J50" s="209">
        <f>IF(J$17=0,0,J$17/AGR_fec!J$17)</f>
        <v>2.3213677243315818</v>
      </c>
      <c r="K50" s="209">
        <f>IF(K$17=0,0,K$17/AGR_fec!K$17)</f>
        <v>2.3084478189189608</v>
      </c>
      <c r="L50" s="209">
        <f>IF(L$17=0,0,L$17/AGR_fec!L$17)</f>
        <v>2.3006575758990442</v>
      </c>
      <c r="M50" s="209">
        <f>IF(M$17=0,0,M$17/AGR_fec!M$17)</f>
        <v>2.278474760594758</v>
      </c>
      <c r="N50" s="209">
        <f>IF(N$17=0,0,N$17/AGR_fec!N$17)</f>
        <v>2.2643284006939184</v>
      </c>
      <c r="O50" s="209">
        <f>IF(O$17=0,0,O$17/AGR_fec!O$17)</f>
        <v>2.2518152139465539</v>
      </c>
      <c r="P50" s="209">
        <f>IF(P$17=0,0,P$17/AGR_fec!P$17)</f>
        <v>2.2305000117663392</v>
      </c>
      <c r="Q50" s="209">
        <f>IF(Q$17=0,0,Q$17/AGR_fec!Q$17)</f>
        <v>2.2151717357390943</v>
      </c>
    </row>
    <row r="51" spans="1:17" x14ac:dyDescent="0.25">
      <c r="A51" s="179" t="s">
        <v>156</v>
      </c>
      <c r="B51" s="209">
        <f>IF(B$25=0,0,B$25/AGR_fec!B$25)</f>
        <v>3.1024188000000006</v>
      </c>
      <c r="C51" s="209">
        <f>IF(C$25=0,0,C$25/AGR_fec!C$25)</f>
        <v>3.1024187999999997</v>
      </c>
      <c r="D51" s="209">
        <f>IF(D$25=0,0,D$25/AGR_fec!D$25)</f>
        <v>3.102418800000001</v>
      </c>
      <c r="E51" s="209">
        <f>IF(E$25=0,0,E$25/AGR_fec!E$25)</f>
        <v>3.1024188000000001</v>
      </c>
      <c r="F51" s="209">
        <f>IF(F$25=0,0,F$25/AGR_fec!F$25)</f>
        <v>3.1024188000000001</v>
      </c>
      <c r="G51" s="209">
        <f>IF(G$25=0,0,G$25/AGR_fec!G$25)</f>
        <v>3.1024188000000006</v>
      </c>
      <c r="H51" s="209">
        <f>IF(H$25=0,0,H$25/AGR_fec!H$25)</f>
        <v>3.102418800000001</v>
      </c>
      <c r="I51" s="209">
        <f>IF(I$25=0,0,I$25/AGR_fec!I$25)</f>
        <v>3.1024188000000001</v>
      </c>
      <c r="J51" s="209">
        <f>IF(J$25=0,0,J$25/AGR_fec!J$25)</f>
        <v>3.1024188000000001</v>
      </c>
      <c r="K51" s="209">
        <f>IF(K$25=0,0,K$25/AGR_fec!K$25)</f>
        <v>3.1024188000000006</v>
      </c>
      <c r="L51" s="209">
        <f>IF(L$25=0,0,L$25/AGR_fec!L$25)</f>
        <v>3.1024188000000001</v>
      </c>
      <c r="M51" s="209">
        <f>IF(M$25=0,0,M$25/AGR_fec!M$25)</f>
        <v>3.1024187999999997</v>
      </c>
      <c r="N51" s="209">
        <f>IF(N$25=0,0,N$25/AGR_fec!N$25)</f>
        <v>3.0325023925577725</v>
      </c>
      <c r="O51" s="209">
        <f>IF(O$25=0,0,O$25/AGR_fec!O$25)</f>
        <v>3.0423784854436593</v>
      </c>
      <c r="P51" s="209">
        <f>IF(P$25=0,0,P$25/AGR_fec!P$25)</f>
        <v>3.0227028653766181</v>
      </c>
      <c r="Q51" s="209">
        <f>IF(Q$25=0,0,Q$25/AGR_fec!Q$25)</f>
        <v>3.0378520362751766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956583.62846124812</v>
      </c>
      <c r="C3" s="98">
        <f t="shared" si="0"/>
        <v>971380.53046255594</v>
      </c>
      <c r="D3" s="98">
        <f t="shared" si="0"/>
        <v>979632.08074548526</v>
      </c>
      <c r="E3" s="98">
        <f t="shared" si="0"/>
        <v>983207.08581739839</v>
      </c>
      <c r="F3" s="98">
        <f t="shared" si="0"/>
        <v>979145.92350621521</v>
      </c>
      <c r="G3" s="98">
        <f t="shared" si="0"/>
        <v>993983.6973193374</v>
      </c>
      <c r="H3" s="98">
        <f t="shared" si="0"/>
        <v>1019317.9270174161</v>
      </c>
      <c r="I3" s="98">
        <f t="shared" si="0"/>
        <v>1051342.6994471708</v>
      </c>
      <c r="J3" s="98">
        <f t="shared" si="0"/>
        <v>1069999.9999999998</v>
      </c>
      <c r="K3" s="98">
        <f t="shared" si="0"/>
        <v>1065753.9961976348</v>
      </c>
      <c r="L3" s="98">
        <f t="shared" si="0"/>
        <v>1076684.5360167318</v>
      </c>
      <c r="M3" s="98">
        <f t="shared" si="0"/>
        <v>1090677.8191991872</v>
      </c>
      <c r="N3" s="98">
        <f t="shared" si="0"/>
        <v>1094019.6602739696</v>
      </c>
      <c r="O3" s="98">
        <f t="shared" si="0"/>
        <v>1091211.8281403179</v>
      </c>
      <c r="P3" s="98">
        <f t="shared" si="0"/>
        <v>1091496.5559996127</v>
      </c>
      <c r="Q3" s="98">
        <f t="shared" si="0"/>
        <v>1107624.5936113782</v>
      </c>
    </row>
    <row r="4" spans="1:17" ht="12.95" customHeight="1" x14ac:dyDescent="0.25">
      <c r="A4" s="90" t="s">
        <v>44</v>
      </c>
      <c r="B4" s="89">
        <f t="shared" ref="B4" si="1">SUM(B5:B14)</f>
        <v>956583.62846124812</v>
      </c>
      <c r="C4" s="89">
        <f t="shared" ref="C4:Q4" si="2">SUM(C5:C14)</f>
        <v>971380.53046255594</v>
      </c>
      <c r="D4" s="89">
        <f t="shared" si="2"/>
        <v>979632.08074548526</v>
      </c>
      <c r="E4" s="89">
        <f t="shared" si="2"/>
        <v>983207.08581739839</v>
      </c>
      <c r="F4" s="89">
        <f t="shared" si="2"/>
        <v>979145.92350621521</v>
      </c>
      <c r="G4" s="89">
        <f t="shared" si="2"/>
        <v>993983.6973193374</v>
      </c>
      <c r="H4" s="89">
        <f t="shared" si="2"/>
        <v>1019317.9270174161</v>
      </c>
      <c r="I4" s="89">
        <f t="shared" si="2"/>
        <v>1051342.6994471708</v>
      </c>
      <c r="J4" s="89">
        <f t="shared" si="2"/>
        <v>1069999.9999999998</v>
      </c>
      <c r="K4" s="89">
        <f t="shared" si="2"/>
        <v>1065753.9961976348</v>
      </c>
      <c r="L4" s="89">
        <f t="shared" si="2"/>
        <v>1076684.5360167318</v>
      </c>
      <c r="M4" s="89">
        <f t="shared" si="2"/>
        <v>1090677.8191991872</v>
      </c>
      <c r="N4" s="89">
        <f t="shared" si="2"/>
        <v>1094019.6602739696</v>
      </c>
      <c r="O4" s="89">
        <f t="shared" si="2"/>
        <v>1091211.8281403179</v>
      </c>
      <c r="P4" s="89">
        <f t="shared" si="2"/>
        <v>1091496.5559996127</v>
      </c>
      <c r="Q4" s="89">
        <f t="shared" si="2"/>
        <v>1107624.5936113782</v>
      </c>
    </row>
    <row r="5" spans="1:17" ht="12" customHeight="1" x14ac:dyDescent="0.25">
      <c r="A5" s="88" t="s">
        <v>38</v>
      </c>
      <c r="B5" s="87">
        <v>119.76819775594733</v>
      </c>
      <c r="C5" s="87">
        <v>117.14018578155871</v>
      </c>
      <c r="D5" s="87">
        <v>118.22807296042629</v>
      </c>
      <c r="E5" s="87">
        <v>157.83769140898795</v>
      </c>
      <c r="F5" s="87">
        <v>146.45331340137028</v>
      </c>
      <c r="G5" s="87">
        <v>211.44611596104062</v>
      </c>
      <c r="H5" s="87">
        <v>210.97145032117976</v>
      </c>
      <c r="I5" s="87">
        <v>614.13184210020029</v>
      </c>
      <c r="J5" s="87">
        <v>816.61965720511512</v>
      </c>
      <c r="K5" s="87">
        <v>841.53829288982331</v>
      </c>
      <c r="L5" s="87">
        <v>812.31858795620826</v>
      </c>
      <c r="M5" s="87">
        <v>1004.2208868683229</v>
      </c>
      <c r="N5" s="87">
        <v>947.13081707571587</v>
      </c>
      <c r="O5" s="87">
        <v>576.55547351544135</v>
      </c>
      <c r="P5" s="87">
        <v>303.10416115241424</v>
      </c>
      <c r="Q5" s="87">
        <v>288.09587287043064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48544.519595165068</v>
      </c>
      <c r="C7" s="87">
        <v>41516.375486675191</v>
      </c>
      <c r="D7" s="87">
        <v>41966.32719636512</v>
      </c>
      <c r="E7" s="87">
        <v>40082.705722513303</v>
      </c>
      <c r="F7" s="87">
        <v>32798.2578190696</v>
      </c>
      <c r="G7" s="87">
        <v>36888.476083304238</v>
      </c>
      <c r="H7" s="87">
        <v>36626.46803740575</v>
      </c>
      <c r="I7" s="87">
        <v>48654.351269304927</v>
      </c>
      <c r="J7" s="87">
        <v>43756.355361239235</v>
      </c>
      <c r="K7" s="87">
        <v>30618.234167642415</v>
      </c>
      <c r="L7" s="87">
        <v>34839.027820203461</v>
      </c>
      <c r="M7" s="87">
        <v>37390.737685375345</v>
      </c>
      <c r="N7" s="87">
        <v>36585.478874889319</v>
      </c>
      <c r="O7" s="87">
        <v>40562.536789915161</v>
      </c>
      <c r="P7" s="87">
        <v>50152.741850903338</v>
      </c>
      <c r="Q7" s="87">
        <v>52329.89473797509</v>
      </c>
    </row>
    <row r="8" spans="1:17" ht="12" customHeight="1" x14ac:dyDescent="0.25">
      <c r="A8" s="88" t="s">
        <v>101</v>
      </c>
      <c r="B8" s="87">
        <v>798.47052218330168</v>
      </c>
      <c r="C8" s="87">
        <v>847.81967741171843</v>
      </c>
      <c r="D8" s="87">
        <v>883.75900485763555</v>
      </c>
      <c r="E8" s="87">
        <v>916.81878112301183</v>
      </c>
      <c r="F8" s="87">
        <v>955.29503863413504</v>
      </c>
      <c r="G8" s="87">
        <v>986.55310366854519</v>
      </c>
      <c r="H8" s="87">
        <v>1023.1100876976018</v>
      </c>
      <c r="I8" s="87">
        <v>1069.6071464687716</v>
      </c>
      <c r="J8" s="87">
        <v>1100.4107531492966</v>
      </c>
      <c r="K8" s="87">
        <v>1140.1348127092865</v>
      </c>
      <c r="L8" s="87">
        <v>1216.2310652209958</v>
      </c>
      <c r="M8" s="87">
        <v>1294.5091929867201</v>
      </c>
      <c r="N8" s="87">
        <v>1366.955896258562</v>
      </c>
      <c r="O8" s="87">
        <v>1437.8130492506039</v>
      </c>
      <c r="P8" s="87">
        <v>1599.482470420978</v>
      </c>
      <c r="Q8" s="87">
        <v>1720.6081918458985</v>
      </c>
    </row>
    <row r="9" spans="1:17" ht="12" customHeight="1" x14ac:dyDescent="0.25">
      <c r="A9" s="88" t="s">
        <v>106</v>
      </c>
      <c r="B9" s="87">
        <v>770826.7283015924</v>
      </c>
      <c r="C9" s="87">
        <v>770349.59789629665</v>
      </c>
      <c r="D9" s="87">
        <v>733286.76591496228</v>
      </c>
      <c r="E9" s="87">
        <v>728370.91007442353</v>
      </c>
      <c r="F9" s="87">
        <v>732025.00490929571</v>
      </c>
      <c r="G9" s="87">
        <v>735328.83970107825</v>
      </c>
      <c r="H9" s="87">
        <v>741761.56694732571</v>
      </c>
      <c r="I9" s="87">
        <v>734876.4066146391</v>
      </c>
      <c r="J9" s="87">
        <v>765389.38138504885</v>
      </c>
      <c r="K9" s="87">
        <v>765696.1895950269</v>
      </c>
      <c r="L9" s="87">
        <v>786736.21843542403</v>
      </c>
      <c r="M9" s="87">
        <v>802857.89073238627</v>
      </c>
      <c r="N9" s="87">
        <v>864876.11279243592</v>
      </c>
      <c r="O9" s="87">
        <v>847369.61766980495</v>
      </c>
      <c r="P9" s="87">
        <v>834630.60628700932</v>
      </c>
      <c r="Q9" s="87">
        <v>837008.90021446557</v>
      </c>
    </row>
    <row r="10" spans="1:17" ht="12" customHeight="1" x14ac:dyDescent="0.25">
      <c r="A10" s="88" t="s">
        <v>34</v>
      </c>
      <c r="B10" s="87">
        <v>18171.351432364536</v>
      </c>
      <c r="C10" s="87">
        <v>20338.532365674153</v>
      </c>
      <c r="D10" s="87">
        <v>20461.818344347666</v>
      </c>
      <c r="E10" s="87">
        <v>19778.407043500494</v>
      </c>
      <c r="F10" s="87">
        <v>19420.856898616559</v>
      </c>
      <c r="G10" s="87">
        <v>20260.684823926538</v>
      </c>
      <c r="H10" s="87">
        <v>23504.262366279552</v>
      </c>
      <c r="I10" s="87">
        <v>27900.7378180452</v>
      </c>
      <c r="J10" s="87">
        <v>31159.696240126188</v>
      </c>
      <c r="K10" s="87">
        <v>27700.243648086129</v>
      </c>
      <c r="L10" s="87">
        <v>26768.873559404601</v>
      </c>
      <c r="M10" s="87">
        <v>28499.04231624386</v>
      </c>
      <c r="N10" s="87">
        <v>27799.937582496572</v>
      </c>
      <c r="O10" s="87">
        <v>26479.362548651639</v>
      </c>
      <c r="P10" s="87">
        <v>32576.909640351318</v>
      </c>
      <c r="Q10" s="87">
        <v>31857.230691406286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83679.071654583779</v>
      </c>
      <c r="C12" s="87">
        <v>81153.083950057786</v>
      </c>
      <c r="D12" s="87">
        <v>120246.24460677763</v>
      </c>
      <c r="E12" s="87">
        <v>90999.341432607238</v>
      </c>
      <c r="F12" s="87">
        <v>80783.762967428251</v>
      </c>
      <c r="G12" s="87">
        <v>65440.164873650814</v>
      </c>
      <c r="H12" s="87">
        <v>76651.34194747021</v>
      </c>
      <c r="I12" s="87">
        <v>99373.781384649163</v>
      </c>
      <c r="J12" s="87">
        <v>95693.633111756397</v>
      </c>
      <c r="K12" s="87">
        <v>100568.70061873796</v>
      </c>
      <c r="L12" s="87">
        <v>87207.721840922051</v>
      </c>
      <c r="M12" s="87">
        <v>88759.292535274712</v>
      </c>
      <c r="N12" s="87">
        <v>49884.101152061899</v>
      </c>
      <c r="O12" s="87">
        <v>44174.8816528713</v>
      </c>
      <c r="P12" s="87">
        <v>55683.503064074248</v>
      </c>
      <c r="Q12" s="87">
        <v>57187.701623643057</v>
      </c>
    </row>
    <row r="13" spans="1:17" ht="12" customHeight="1" x14ac:dyDescent="0.25">
      <c r="A13" s="88" t="s">
        <v>105</v>
      </c>
      <c r="B13" s="87">
        <v>1452.5982051492081</v>
      </c>
      <c r="C13" s="87">
        <v>3053.3613652555887</v>
      </c>
      <c r="D13" s="87">
        <v>4463.0843338138793</v>
      </c>
      <c r="E13" s="87">
        <v>8936.2075543243318</v>
      </c>
      <c r="F13" s="87">
        <v>12204.884317968672</v>
      </c>
      <c r="G13" s="87">
        <v>17348.045638673517</v>
      </c>
      <c r="H13" s="87">
        <v>20927.022969487902</v>
      </c>
      <c r="I13" s="87">
        <v>23543.202715948391</v>
      </c>
      <c r="J13" s="87">
        <v>27941.427325551565</v>
      </c>
      <c r="K13" s="87">
        <v>31804.711769723286</v>
      </c>
      <c r="L13" s="87">
        <v>36365.400542227108</v>
      </c>
      <c r="M13" s="87">
        <v>38527.975645993218</v>
      </c>
      <c r="N13" s="87">
        <v>47601.091327314687</v>
      </c>
      <c r="O13" s="87">
        <v>59584.060725146883</v>
      </c>
      <c r="P13" s="87">
        <v>51077.976289931918</v>
      </c>
      <c r="Q13" s="87">
        <v>47436.282906722066</v>
      </c>
    </row>
    <row r="14" spans="1:17" ht="12" customHeight="1" x14ac:dyDescent="0.25">
      <c r="A14" s="51" t="s">
        <v>104</v>
      </c>
      <c r="B14" s="94">
        <v>32991.120552453962</v>
      </c>
      <c r="C14" s="94">
        <v>54004.61953540329</v>
      </c>
      <c r="D14" s="94">
        <v>58205.853271400723</v>
      </c>
      <c r="E14" s="94">
        <v>93964.857517497469</v>
      </c>
      <c r="F14" s="94">
        <v>100811.40824180107</v>
      </c>
      <c r="G14" s="94">
        <v>117519.4869790745</v>
      </c>
      <c r="H14" s="94">
        <v>118613.18321142816</v>
      </c>
      <c r="I14" s="94">
        <v>115310.48065601503</v>
      </c>
      <c r="J14" s="94">
        <v>104142.47616592307</v>
      </c>
      <c r="K14" s="94">
        <v>107384.24329281902</v>
      </c>
      <c r="L14" s="94">
        <v>102738.74416537333</v>
      </c>
      <c r="M14" s="94">
        <v>92344.150204058766</v>
      </c>
      <c r="N14" s="94">
        <v>64958.851831436921</v>
      </c>
      <c r="O14" s="94">
        <v>71027.000231161976</v>
      </c>
      <c r="P14" s="94">
        <v>65472.232235769086</v>
      </c>
      <c r="Q14" s="94">
        <v>79795.879372449708</v>
      </c>
    </row>
    <row r="15" spans="1:17" ht="12" hidden="1" customHeight="1" x14ac:dyDescent="0.25">
      <c r="A15" s="97" t="s">
        <v>103</v>
      </c>
      <c r="B15" s="96">
        <f t="shared" ref="B15" si="3">SUM(B5:B12)</f>
        <v>922139.90970364504</v>
      </c>
      <c r="C15" s="96">
        <f t="shared" ref="C15:Q15" si="4">SUM(C5:C12)</f>
        <v>914322.54956189706</v>
      </c>
      <c r="D15" s="96">
        <f t="shared" si="4"/>
        <v>916963.14314027072</v>
      </c>
      <c r="E15" s="96">
        <f t="shared" si="4"/>
        <v>880306.02074557659</v>
      </c>
      <c r="F15" s="96">
        <f t="shared" si="4"/>
        <v>866129.63094644551</v>
      </c>
      <c r="G15" s="96">
        <f t="shared" si="4"/>
        <v>859116.16470158938</v>
      </c>
      <c r="H15" s="96">
        <f t="shared" si="4"/>
        <v>879777.72083650006</v>
      </c>
      <c r="I15" s="96">
        <f t="shared" si="4"/>
        <v>912489.01607520739</v>
      </c>
      <c r="J15" s="96">
        <f t="shared" si="4"/>
        <v>937916.09650852508</v>
      </c>
      <c r="K15" s="96">
        <f t="shared" si="4"/>
        <v>926565.0411350925</v>
      </c>
      <c r="L15" s="96">
        <f t="shared" si="4"/>
        <v>937580.3913091314</v>
      </c>
      <c r="M15" s="96">
        <f t="shared" si="4"/>
        <v>959805.69334913522</v>
      </c>
      <c r="N15" s="96">
        <f t="shared" si="4"/>
        <v>981459.71711521805</v>
      </c>
      <c r="O15" s="96">
        <f t="shared" si="4"/>
        <v>960600.76718400908</v>
      </c>
      <c r="P15" s="96">
        <f t="shared" si="4"/>
        <v>974946.34747391159</v>
      </c>
      <c r="Q15" s="96">
        <f t="shared" si="4"/>
        <v>980392.43133220635</v>
      </c>
    </row>
    <row r="16" spans="1:17" ht="12.95" customHeight="1" x14ac:dyDescent="0.25">
      <c r="A16" s="90" t="s">
        <v>102</v>
      </c>
      <c r="B16" s="89">
        <f t="shared" ref="B16" si="5">SUM(B17:B18)</f>
        <v>96303.730171890289</v>
      </c>
      <c r="C16" s="89">
        <f t="shared" ref="C16:Q16" si="6">SUM(C17:C18)</f>
        <v>115021.18268245969</v>
      </c>
      <c r="D16" s="89">
        <f t="shared" si="6"/>
        <v>135485.15172845949</v>
      </c>
      <c r="E16" s="89">
        <f t="shared" si="6"/>
        <v>152805.06323520548</v>
      </c>
      <c r="F16" s="89">
        <f t="shared" si="6"/>
        <v>173506.74739500327</v>
      </c>
      <c r="G16" s="89">
        <f t="shared" si="6"/>
        <v>203337.57511602822</v>
      </c>
      <c r="H16" s="89">
        <f t="shared" si="6"/>
        <v>236103.01259895437</v>
      </c>
      <c r="I16" s="89">
        <f t="shared" si="6"/>
        <v>279725.41824708181</v>
      </c>
      <c r="J16" s="89">
        <f t="shared" si="6"/>
        <v>308992.28280450468</v>
      </c>
      <c r="K16" s="89">
        <f t="shared" si="6"/>
        <v>340954.62778684549</v>
      </c>
      <c r="L16" s="89">
        <f t="shared" si="6"/>
        <v>364546.58942935226</v>
      </c>
      <c r="M16" s="89">
        <f t="shared" si="6"/>
        <v>378564.80034561781</v>
      </c>
      <c r="N16" s="89">
        <f t="shared" si="6"/>
        <v>383387.91960343323</v>
      </c>
      <c r="O16" s="89">
        <f t="shared" si="6"/>
        <v>387343.07597812498</v>
      </c>
      <c r="P16" s="89">
        <f t="shared" si="6"/>
        <v>403194.24828430632</v>
      </c>
      <c r="Q16" s="89">
        <f t="shared" si="6"/>
        <v>421647.35279382818</v>
      </c>
    </row>
    <row r="17" spans="1:17" ht="12.95" customHeight="1" x14ac:dyDescent="0.25">
      <c r="A17" s="88" t="s">
        <v>101</v>
      </c>
      <c r="B17" s="95">
        <v>2806.7301718902777</v>
      </c>
      <c r="C17" s="95">
        <v>2825.1826824597097</v>
      </c>
      <c r="D17" s="95">
        <v>3032.1517284594988</v>
      </c>
      <c r="E17" s="95">
        <v>3292.0632352055072</v>
      </c>
      <c r="F17" s="95">
        <v>3602.7473950032563</v>
      </c>
      <c r="G17" s="95">
        <v>3779.5751160281879</v>
      </c>
      <c r="H17" s="95">
        <v>4715.0125989543394</v>
      </c>
      <c r="I17" s="95">
        <v>5112.4182470818005</v>
      </c>
      <c r="J17" s="95">
        <v>5853.2828045045144</v>
      </c>
      <c r="K17" s="95">
        <v>6100.6277868454281</v>
      </c>
      <c r="L17" s="95">
        <v>6696.5894293522206</v>
      </c>
      <c r="M17" s="95">
        <v>7142.8003456178376</v>
      </c>
      <c r="N17" s="95">
        <v>7994.9196034332954</v>
      </c>
      <c r="O17" s="95">
        <v>9437.0759781249708</v>
      </c>
      <c r="P17" s="95">
        <v>11811.248284306159</v>
      </c>
      <c r="Q17" s="95">
        <v>15847.352793828153</v>
      </c>
    </row>
    <row r="18" spans="1:17" ht="12" customHeight="1" x14ac:dyDescent="0.25">
      <c r="A18" s="88" t="s">
        <v>100</v>
      </c>
      <c r="B18" s="95">
        <v>93497.000000000015</v>
      </c>
      <c r="C18" s="95">
        <v>112195.99999999999</v>
      </c>
      <c r="D18" s="95">
        <v>132453</v>
      </c>
      <c r="E18" s="95">
        <v>149512.99999999997</v>
      </c>
      <c r="F18" s="95">
        <v>169904.00000000003</v>
      </c>
      <c r="G18" s="95">
        <v>199558.00000000003</v>
      </c>
      <c r="H18" s="95">
        <v>231388.00000000003</v>
      </c>
      <c r="I18" s="95">
        <v>274613</v>
      </c>
      <c r="J18" s="95">
        <v>303139.00000000017</v>
      </c>
      <c r="K18" s="95">
        <v>334854.00000000006</v>
      </c>
      <c r="L18" s="95">
        <v>357850.00000000006</v>
      </c>
      <c r="M18" s="95">
        <v>371422</v>
      </c>
      <c r="N18" s="95">
        <v>375392.99999999994</v>
      </c>
      <c r="O18" s="95">
        <v>377906</v>
      </c>
      <c r="P18" s="95">
        <v>391383.00000000017</v>
      </c>
      <c r="Q18" s="95">
        <v>405800</v>
      </c>
    </row>
    <row r="19" spans="1:17" ht="12.95" customHeight="1" x14ac:dyDescent="0.25">
      <c r="A19" s="90" t="s">
        <v>47</v>
      </c>
      <c r="B19" s="89">
        <f t="shared" ref="B19" si="7">SUM(B20:B26)</f>
        <v>956583.62846124812</v>
      </c>
      <c r="C19" s="89">
        <f t="shared" ref="C19:Q19" si="8">SUM(C20:C26)</f>
        <v>971380.53046255629</v>
      </c>
      <c r="D19" s="89">
        <f t="shared" si="8"/>
        <v>979632.08074548515</v>
      </c>
      <c r="E19" s="89">
        <f t="shared" si="8"/>
        <v>983207.0858173985</v>
      </c>
      <c r="F19" s="89">
        <f t="shared" si="8"/>
        <v>979145.92350621545</v>
      </c>
      <c r="G19" s="89">
        <f t="shared" si="8"/>
        <v>993983.6973193374</v>
      </c>
      <c r="H19" s="89">
        <f t="shared" si="8"/>
        <v>1019317.9270174163</v>
      </c>
      <c r="I19" s="89">
        <f t="shared" si="8"/>
        <v>1051342.6994471713</v>
      </c>
      <c r="J19" s="89">
        <f t="shared" si="8"/>
        <v>1069999.9999999998</v>
      </c>
      <c r="K19" s="89">
        <f t="shared" si="8"/>
        <v>1065753.9961976348</v>
      </c>
      <c r="L19" s="89">
        <f t="shared" si="8"/>
        <v>1076684.536016732</v>
      </c>
      <c r="M19" s="89">
        <f t="shared" si="8"/>
        <v>1090677.8191991872</v>
      </c>
      <c r="N19" s="89">
        <f t="shared" si="8"/>
        <v>1094019.6602739701</v>
      </c>
      <c r="O19" s="89">
        <f t="shared" si="8"/>
        <v>1091211.8281403182</v>
      </c>
      <c r="P19" s="89">
        <f t="shared" si="8"/>
        <v>1091496.5559996129</v>
      </c>
      <c r="Q19" s="89">
        <f t="shared" si="8"/>
        <v>1107624.5936113787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40663.852592251751</v>
      </c>
      <c r="C22" s="87">
        <v>38552.779879312257</v>
      </c>
      <c r="D22" s="87">
        <v>37424.079102944663</v>
      </c>
      <c r="E22" s="87">
        <v>28604.575831721038</v>
      </c>
      <c r="F22" s="87">
        <v>27381.401884840372</v>
      </c>
      <c r="G22" s="87">
        <v>23239.147777436334</v>
      </c>
      <c r="H22" s="87">
        <v>22838.636141031329</v>
      </c>
      <c r="I22" s="87">
        <v>24987.109650119823</v>
      </c>
      <c r="J22" s="87">
        <v>25310.561331169713</v>
      </c>
      <c r="K22" s="87">
        <v>26804.369589495574</v>
      </c>
      <c r="L22" s="87">
        <v>29007.147881185472</v>
      </c>
      <c r="M22" s="87">
        <v>29387.448826185151</v>
      </c>
      <c r="N22" s="87">
        <v>29482.398411718572</v>
      </c>
      <c r="O22" s="87">
        <v>29666.099391173968</v>
      </c>
      <c r="P22" s="87">
        <v>29928.079228572318</v>
      </c>
      <c r="Q22" s="87">
        <v>30354.068075715855</v>
      </c>
    </row>
    <row r="23" spans="1:17" ht="12" customHeight="1" x14ac:dyDescent="0.25">
      <c r="A23" s="88" t="s">
        <v>98</v>
      </c>
      <c r="B23" s="87">
        <v>458576.70406897692</v>
      </c>
      <c r="C23" s="87">
        <v>474199.51085206884</v>
      </c>
      <c r="D23" s="87">
        <v>477286.12330232607</v>
      </c>
      <c r="E23" s="87">
        <v>492981.59536101692</v>
      </c>
      <c r="F23" s="87">
        <v>496640.99362630723</v>
      </c>
      <c r="G23" s="87">
        <v>497823.33645107533</v>
      </c>
      <c r="H23" s="87">
        <v>512747.64476504578</v>
      </c>
      <c r="I23" s="87">
        <v>520550.58141178347</v>
      </c>
      <c r="J23" s="87">
        <v>525788.59573212231</v>
      </c>
      <c r="K23" s="87">
        <v>532298.46134903852</v>
      </c>
      <c r="L23" s="87">
        <v>540586.82156028098</v>
      </c>
      <c r="M23" s="87">
        <v>547659.17614023574</v>
      </c>
      <c r="N23" s="87">
        <v>549569.26270115515</v>
      </c>
      <c r="O23" s="87">
        <v>551118.02967278741</v>
      </c>
      <c r="P23" s="87">
        <v>554133.42692421842</v>
      </c>
      <c r="Q23" s="87">
        <v>562114.16323073197</v>
      </c>
    </row>
    <row r="24" spans="1:17" ht="12" customHeight="1" x14ac:dyDescent="0.25">
      <c r="A24" s="88" t="s">
        <v>34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ht="12" customHeight="1" x14ac:dyDescent="0.25">
      <c r="A25" s="88" t="s">
        <v>42</v>
      </c>
      <c r="B25" s="87">
        <v>68910.863780693689</v>
      </c>
      <c r="C25" s="87">
        <v>68179.726652509795</v>
      </c>
      <c r="D25" s="87">
        <v>68017.111419387438</v>
      </c>
      <c r="E25" s="87">
        <v>66742.327684425502</v>
      </c>
      <c r="F25" s="87">
        <v>66278.327993088722</v>
      </c>
      <c r="G25" s="87">
        <v>57821.974142346335</v>
      </c>
      <c r="H25" s="87">
        <v>62294.320938706311</v>
      </c>
      <c r="I25" s="87">
        <v>63980.160311256375</v>
      </c>
      <c r="J25" s="87">
        <v>64605.475068277054</v>
      </c>
      <c r="K25" s="87">
        <v>66154.142486555385</v>
      </c>
      <c r="L25" s="87">
        <v>66777.844855630829</v>
      </c>
      <c r="M25" s="87">
        <v>64319.585236796163</v>
      </c>
      <c r="N25" s="87">
        <v>44352.219656319314</v>
      </c>
      <c r="O25" s="87">
        <v>40626.778149692414</v>
      </c>
      <c r="P25" s="87">
        <v>45657.171504588572</v>
      </c>
      <c r="Q25" s="87">
        <v>46146.319339790913</v>
      </c>
    </row>
    <row r="26" spans="1:17" ht="12" customHeight="1" x14ac:dyDescent="0.25">
      <c r="A26" s="88" t="s">
        <v>30</v>
      </c>
      <c r="B26" s="94">
        <v>388432.20801932574</v>
      </c>
      <c r="C26" s="94">
        <v>390448.51307866536</v>
      </c>
      <c r="D26" s="94">
        <v>396904.76692082704</v>
      </c>
      <c r="E26" s="94">
        <v>394878.58694023511</v>
      </c>
      <c r="F26" s="94">
        <v>388845.20000197913</v>
      </c>
      <c r="G26" s="94">
        <v>415099.23894847947</v>
      </c>
      <c r="H26" s="94">
        <v>421437.32517263287</v>
      </c>
      <c r="I26" s="94">
        <v>441824.8480740115</v>
      </c>
      <c r="J26" s="94">
        <v>454295.36786843068</v>
      </c>
      <c r="K26" s="94">
        <v>440497.02277254529</v>
      </c>
      <c r="L26" s="94">
        <v>440312.72171963478</v>
      </c>
      <c r="M26" s="94">
        <v>449311.60899597022</v>
      </c>
      <c r="N26" s="94">
        <v>470615.77950477693</v>
      </c>
      <c r="O26" s="94">
        <v>469800.92092666443</v>
      </c>
      <c r="P26" s="94">
        <v>461777.87834223348</v>
      </c>
      <c r="Q26" s="94">
        <v>469010.04296513973</v>
      </c>
    </row>
    <row r="27" spans="1:17" ht="12" customHeight="1" x14ac:dyDescent="0.25">
      <c r="A27" s="93" t="s">
        <v>33</v>
      </c>
      <c r="B27" s="92">
        <v>11082.698379864098</v>
      </c>
      <c r="C27" s="92">
        <v>12306.555079903814</v>
      </c>
      <c r="D27" s="92">
        <v>13948.219500339244</v>
      </c>
      <c r="E27" s="92">
        <v>15329.687898666001</v>
      </c>
      <c r="F27" s="92">
        <v>16405.446058589667</v>
      </c>
      <c r="G27" s="92">
        <v>17527.949511212777</v>
      </c>
      <c r="H27" s="92">
        <v>18594.950587123698</v>
      </c>
      <c r="I27" s="92">
        <v>20194.749351158229</v>
      </c>
      <c r="J27" s="92">
        <v>21318.195341310002</v>
      </c>
      <c r="K27" s="92">
        <v>23312.865678063979</v>
      </c>
      <c r="L27" s="92">
        <v>25225.680497888752</v>
      </c>
      <c r="M27" s="92">
        <v>26749.362750077838</v>
      </c>
      <c r="N27" s="92">
        <v>27448.940762547198</v>
      </c>
      <c r="O27" s="92">
        <v>28404.622148267757</v>
      </c>
      <c r="P27" s="92">
        <v>29498.042152573849</v>
      </c>
      <c r="Q27" s="92">
        <v>29268.134393321096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956583.62846124824</v>
      </c>
      <c r="C29" s="89">
        <f t="shared" ref="C29:Q29" si="10">SUM(C30:C33)</f>
        <v>971380.53046255605</v>
      </c>
      <c r="D29" s="89">
        <f t="shared" si="10"/>
        <v>979632.08074548538</v>
      </c>
      <c r="E29" s="89">
        <f t="shared" si="10"/>
        <v>983207.08581739874</v>
      </c>
      <c r="F29" s="89">
        <f t="shared" si="10"/>
        <v>979145.92350621545</v>
      </c>
      <c r="G29" s="89">
        <f t="shared" si="10"/>
        <v>993983.69731933763</v>
      </c>
      <c r="H29" s="89">
        <f t="shared" si="10"/>
        <v>1019317.9270174166</v>
      </c>
      <c r="I29" s="89">
        <f t="shared" si="10"/>
        <v>1051342.6994471711</v>
      </c>
      <c r="J29" s="89">
        <f t="shared" si="10"/>
        <v>1069999.9999999995</v>
      </c>
      <c r="K29" s="89">
        <f t="shared" si="10"/>
        <v>1065753.9961976348</v>
      </c>
      <c r="L29" s="89">
        <f t="shared" si="10"/>
        <v>1076684.536016732</v>
      </c>
      <c r="M29" s="89">
        <f t="shared" si="10"/>
        <v>1090677.8191991872</v>
      </c>
      <c r="N29" s="89">
        <f t="shared" si="10"/>
        <v>1094019.6602739696</v>
      </c>
      <c r="O29" s="89">
        <f t="shared" si="10"/>
        <v>1091211.8281403179</v>
      </c>
      <c r="P29" s="89">
        <f t="shared" si="10"/>
        <v>1091496.5559996124</v>
      </c>
      <c r="Q29" s="89">
        <f t="shared" si="10"/>
        <v>1107624.5936113782</v>
      </c>
    </row>
    <row r="30" spans="1:17" ht="12" customHeight="1" x14ac:dyDescent="0.25">
      <c r="A30" s="88" t="s">
        <v>66</v>
      </c>
      <c r="B30" s="87">
        <v>38660.217786198154</v>
      </c>
      <c r="C30" s="87">
        <v>45206.740378207818</v>
      </c>
      <c r="D30" s="87">
        <v>51554.686001641348</v>
      </c>
      <c r="E30" s="87">
        <v>48752.617224440757</v>
      </c>
      <c r="F30" s="87">
        <v>54764.531258157433</v>
      </c>
      <c r="G30" s="87">
        <v>54825.610070909563</v>
      </c>
      <c r="H30" s="87">
        <v>70577.954135460386</v>
      </c>
      <c r="I30" s="87">
        <v>35440.477547321716</v>
      </c>
      <c r="J30" s="87">
        <v>29215.56822500558</v>
      </c>
      <c r="K30" s="87">
        <v>46860.516033002183</v>
      </c>
      <c r="L30" s="87">
        <v>57068.364637569975</v>
      </c>
      <c r="M30" s="87">
        <v>31897.764079478518</v>
      </c>
      <c r="N30" s="87">
        <v>43184.035969084223</v>
      </c>
      <c r="O30" s="87">
        <v>42110.100973952438</v>
      </c>
      <c r="P30" s="87">
        <v>6791.0553602836508</v>
      </c>
      <c r="Q30" s="87">
        <v>60226.959855147266</v>
      </c>
    </row>
    <row r="31" spans="1:17" ht="12" customHeight="1" x14ac:dyDescent="0.25">
      <c r="A31" s="88" t="s">
        <v>98</v>
      </c>
      <c r="B31" s="87">
        <v>447349.23654017027</v>
      </c>
      <c r="C31" s="87">
        <v>459675.27885513182</v>
      </c>
      <c r="D31" s="87">
        <v>462010.94213768351</v>
      </c>
      <c r="E31" s="87">
        <v>514709.97805775411</v>
      </c>
      <c r="F31" s="87">
        <v>498141.70562078676</v>
      </c>
      <c r="G31" s="87">
        <v>522969.37777783361</v>
      </c>
      <c r="H31" s="87">
        <v>517185.58985460084</v>
      </c>
      <c r="I31" s="87">
        <v>513607.84479862102</v>
      </c>
      <c r="J31" s="87">
        <v>540889.3610805393</v>
      </c>
      <c r="K31" s="87">
        <v>528102.76477428677</v>
      </c>
      <c r="L31" s="87">
        <v>514744.43732457742</v>
      </c>
      <c r="M31" s="87">
        <v>488725.88667586801</v>
      </c>
      <c r="N31" s="87">
        <v>508470.54816939909</v>
      </c>
      <c r="O31" s="87">
        <v>526386.11018713785</v>
      </c>
      <c r="P31" s="87">
        <v>497084.39359277411</v>
      </c>
      <c r="Q31" s="87">
        <v>508886.50153944304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470574.17413487984</v>
      </c>
      <c r="C33" s="86">
        <v>466498.51122921635</v>
      </c>
      <c r="D33" s="86">
        <v>466066.45260616048</v>
      </c>
      <c r="E33" s="86">
        <v>419744.49053520389</v>
      </c>
      <c r="F33" s="86">
        <v>426239.68662727124</v>
      </c>
      <c r="G33" s="86">
        <v>416188.70947059448</v>
      </c>
      <c r="H33" s="86">
        <v>431554.38302735536</v>
      </c>
      <c r="I33" s="86">
        <v>502294.3771012284</v>
      </c>
      <c r="J33" s="86">
        <v>499895.07069445465</v>
      </c>
      <c r="K33" s="86">
        <v>490790.71539034601</v>
      </c>
      <c r="L33" s="86">
        <v>504871.73405458452</v>
      </c>
      <c r="M33" s="86">
        <v>570054.16844384081</v>
      </c>
      <c r="N33" s="86">
        <v>542365.07613548625</v>
      </c>
      <c r="O33" s="86">
        <v>522715.61697922763</v>
      </c>
      <c r="P33" s="86">
        <v>587621.1070465548</v>
      </c>
      <c r="Q33" s="86">
        <v>538511.1322167879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4677.2759717702393</v>
      </c>
      <c r="C3" s="106">
        <f t="shared" ref="C3:Q3" si="1">SUM(C4,C16,C19,C29)</f>
        <v>5008.0517230169371</v>
      </c>
      <c r="D3" s="106">
        <f t="shared" si="1"/>
        <v>4935.4571783732054</v>
      </c>
      <c r="E3" s="106">
        <f t="shared" si="1"/>
        <v>5206.3787267262433</v>
      </c>
      <c r="F3" s="106">
        <f t="shared" si="1"/>
        <v>5659.1195609724418</v>
      </c>
      <c r="G3" s="106">
        <f t="shared" si="1"/>
        <v>5254.1252557101152</v>
      </c>
      <c r="H3" s="106">
        <f t="shared" si="1"/>
        <v>5339.231513311599</v>
      </c>
      <c r="I3" s="106">
        <f t="shared" si="1"/>
        <v>5015.2269208205398</v>
      </c>
      <c r="J3" s="106">
        <f t="shared" si="1"/>
        <v>5282.2316508482891</v>
      </c>
      <c r="K3" s="106">
        <f t="shared" si="1"/>
        <v>5458.3393383153434</v>
      </c>
      <c r="L3" s="106">
        <f t="shared" si="1"/>
        <v>5988.2725208088241</v>
      </c>
      <c r="M3" s="106">
        <f t="shared" si="1"/>
        <v>5080.0297613949497</v>
      </c>
      <c r="N3" s="106">
        <f t="shared" si="1"/>
        <v>5306.8046434494936</v>
      </c>
      <c r="O3" s="106">
        <f t="shared" si="1"/>
        <v>5336.0315099332884</v>
      </c>
      <c r="P3" s="106">
        <f t="shared" si="1"/>
        <v>4466.729779345771</v>
      </c>
      <c r="Q3" s="106">
        <f t="shared" si="1"/>
        <v>4661.933515599243</v>
      </c>
    </row>
    <row r="4" spans="1:17" ht="12.95" customHeight="1" x14ac:dyDescent="0.25">
      <c r="A4" s="90" t="s">
        <v>44</v>
      </c>
      <c r="B4" s="101">
        <f t="shared" ref="B4" si="2">SUM(B5:B15)</f>
        <v>3025.8789795901575</v>
      </c>
      <c r="C4" s="101">
        <f t="shared" ref="C4:Q4" si="3">SUM(C5:C15)</f>
        <v>3340.2640255620995</v>
      </c>
      <c r="D4" s="101">
        <f t="shared" si="3"/>
        <v>3259.4763634577885</v>
      </c>
      <c r="E4" s="101">
        <f t="shared" si="3"/>
        <v>3522.1292082911846</v>
      </c>
      <c r="F4" s="101">
        <f t="shared" si="3"/>
        <v>3978.9561412150183</v>
      </c>
      <c r="G4" s="101">
        <f t="shared" si="3"/>
        <v>3550.4572841917889</v>
      </c>
      <c r="H4" s="101">
        <f t="shared" si="3"/>
        <v>3608.7706784574161</v>
      </c>
      <c r="I4" s="101">
        <f t="shared" si="3"/>
        <v>3258.4486353385405</v>
      </c>
      <c r="J4" s="101">
        <f t="shared" si="3"/>
        <v>3502.0864440151254</v>
      </c>
      <c r="K4" s="101">
        <f t="shared" si="3"/>
        <v>3670.6376392252596</v>
      </c>
      <c r="L4" s="101">
        <f t="shared" si="3"/>
        <v>4188.7587476033141</v>
      </c>
      <c r="M4" s="101">
        <f t="shared" si="3"/>
        <v>3284.7608008445591</v>
      </c>
      <c r="N4" s="101">
        <f t="shared" si="3"/>
        <v>3501.5629011354049</v>
      </c>
      <c r="O4" s="101">
        <f t="shared" si="3"/>
        <v>3547.4377975909056</v>
      </c>
      <c r="P4" s="101">
        <f t="shared" si="3"/>
        <v>2705.3607268188075</v>
      </c>
      <c r="Q4" s="101">
        <f t="shared" si="3"/>
        <v>2880.0945704080391</v>
      </c>
    </row>
    <row r="5" spans="1:17" ht="12" customHeight="1" x14ac:dyDescent="0.25">
      <c r="A5" s="88" t="s">
        <v>38</v>
      </c>
      <c r="B5" s="100">
        <v>0.47769240763773968</v>
      </c>
      <c r="C5" s="100">
        <v>0.49137999999999987</v>
      </c>
      <c r="D5" s="100">
        <v>0.49205999999999994</v>
      </c>
      <c r="E5" s="100">
        <v>0.93337999999999977</v>
      </c>
      <c r="F5" s="100">
        <v>0.49208000000000002</v>
      </c>
      <c r="G5" s="100">
        <v>0.95539856034814219</v>
      </c>
      <c r="H5" s="100">
        <v>0.93337999999999977</v>
      </c>
      <c r="I5" s="100">
        <v>2.39988</v>
      </c>
      <c r="J5" s="100">
        <v>3.3597599999999992</v>
      </c>
      <c r="K5" s="100">
        <v>3.8101700000000003</v>
      </c>
      <c r="L5" s="100">
        <v>3.8215242655905599</v>
      </c>
      <c r="M5" s="100">
        <v>3.8215294700114599</v>
      </c>
      <c r="N5" s="100">
        <v>3.8213629312385127</v>
      </c>
      <c r="O5" s="100">
        <v>2.3884215170322647</v>
      </c>
      <c r="P5" s="100">
        <v>0.95536913161529635</v>
      </c>
      <c r="Q5" s="100">
        <v>0.95538358650998012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163.42856348747173</v>
      </c>
      <c r="C7" s="100">
        <v>151.13035316220351</v>
      </c>
      <c r="D7" s="100">
        <v>150.78647612355789</v>
      </c>
      <c r="E7" s="100">
        <v>154.47395588922888</v>
      </c>
      <c r="F7" s="100">
        <v>143.59080574560349</v>
      </c>
      <c r="G7" s="100">
        <v>145.3704217942134</v>
      </c>
      <c r="H7" s="100">
        <v>136.71859503900933</v>
      </c>
      <c r="I7" s="100">
        <v>163.15331927153207</v>
      </c>
      <c r="J7" s="100">
        <v>154.46700351089896</v>
      </c>
      <c r="K7" s="100">
        <v>114.45571431323845</v>
      </c>
      <c r="L7" s="100">
        <v>146.56940403398667</v>
      </c>
      <c r="M7" s="100">
        <v>126.03986352408606</v>
      </c>
      <c r="N7" s="100">
        <v>121.77728897317189</v>
      </c>
      <c r="O7" s="100">
        <v>143.19364078743297</v>
      </c>
      <c r="P7" s="100">
        <v>134.27419296630083</v>
      </c>
      <c r="Q7" s="100">
        <v>146.82299168861255</v>
      </c>
    </row>
    <row r="8" spans="1:17" ht="12" customHeight="1" x14ac:dyDescent="0.25">
      <c r="A8" s="88" t="s">
        <v>101</v>
      </c>
      <c r="B8" s="100">
        <v>1.6785000020621621</v>
      </c>
      <c r="C8" s="100">
        <v>1.9388595066934839</v>
      </c>
      <c r="D8" s="100">
        <v>1.9709409773844879</v>
      </c>
      <c r="E8" s="100">
        <v>2.2063294831136169</v>
      </c>
      <c r="F8" s="100">
        <v>2.611633333896894</v>
      </c>
      <c r="G8" s="100">
        <v>2.3719023455924262</v>
      </c>
      <c r="H8" s="100">
        <v>2.442987568750894</v>
      </c>
      <c r="I8" s="100">
        <v>2.2398240114817032</v>
      </c>
      <c r="J8" s="100">
        <v>2.4261928806662425</v>
      </c>
      <c r="K8" s="100">
        <v>2.6620185678495747</v>
      </c>
      <c r="L8" s="100">
        <v>3.1962839955717555</v>
      </c>
      <c r="M8" s="100">
        <v>2.6394260954520354</v>
      </c>
      <c r="N8" s="100">
        <v>2.9502797422552391</v>
      </c>
      <c r="O8" s="100">
        <v>3.1753515124661931</v>
      </c>
      <c r="P8" s="100">
        <v>2.6734198064596364</v>
      </c>
      <c r="Q8" s="100">
        <v>3.0038242833712601</v>
      </c>
    </row>
    <row r="9" spans="1:17" ht="12" customHeight="1" x14ac:dyDescent="0.25">
      <c r="A9" s="88" t="s">
        <v>106</v>
      </c>
      <c r="B9" s="100">
        <v>2416.387635358315</v>
      </c>
      <c r="C9" s="100">
        <v>2651.5469809265919</v>
      </c>
      <c r="D9" s="100">
        <v>2447.6927462510967</v>
      </c>
      <c r="E9" s="100">
        <v>2630.3304474713341</v>
      </c>
      <c r="F9" s="100">
        <v>3004.4587621818873</v>
      </c>
      <c r="G9" s="100">
        <v>2646.7377237854121</v>
      </c>
      <c r="H9" s="100">
        <v>2657.8471164902908</v>
      </c>
      <c r="I9" s="100">
        <v>2294.0395960233277</v>
      </c>
      <c r="J9" s="100">
        <v>2562.1064508087325</v>
      </c>
      <c r="K9" s="100">
        <v>2672.7335270096137</v>
      </c>
      <c r="L9" s="100">
        <v>3193.0877115761837</v>
      </c>
      <c r="M9" s="100">
        <v>2406.6702978077924</v>
      </c>
      <c r="N9" s="100">
        <v>2802.5375067639861</v>
      </c>
      <c r="O9" s="100">
        <v>2815.5440352826572</v>
      </c>
      <c r="P9" s="100">
        <v>2088.3965677823162</v>
      </c>
      <c r="Q9" s="100">
        <v>2208.2927477379594</v>
      </c>
    </row>
    <row r="10" spans="1:17" ht="12" customHeight="1" x14ac:dyDescent="0.25">
      <c r="A10" s="88" t="s">
        <v>34</v>
      </c>
      <c r="B10" s="100">
        <v>74.734882371456777</v>
      </c>
      <c r="C10" s="100">
        <v>95.919579999999982</v>
      </c>
      <c r="D10" s="100">
        <v>93.208889999999982</v>
      </c>
      <c r="E10" s="100">
        <v>89.118920000000017</v>
      </c>
      <c r="F10" s="100">
        <v>97.990959999999987</v>
      </c>
      <c r="G10" s="100">
        <v>95.299505519436337</v>
      </c>
      <c r="H10" s="100">
        <v>109.79989999999995</v>
      </c>
      <c r="I10" s="100">
        <v>114.30500999999998</v>
      </c>
      <c r="J10" s="100">
        <v>134.40124999999998</v>
      </c>
      <c r="K10" s="100">
        <v>125.60986</v>
      </c>
      <c r="L10" s="100">
        <v>131.96235716285182</v>
      </c>
      <c r="M10" s="100">
        <v>119.11075521807412</v>
      </c>
      <c r="N10" s="100">
        <v>116.17471645317039</v>
      </c>
      <c r="O10" s="100">
        <v>112.63972334291613</v>
      </c>
      <c r="P10" s="100">
        <v>112.15944689420786</v>
      </c>
      <c r="Q10" s="100">
        <v>106.45361612687492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235.92196188381041</v>
      </c>
      <c r="C12" s="100">
        <v>225.84272654802683</v>
      </c>
      <c r="D12" s="100">
        <v>343.25846689975316</v>
      </c>
      <c r="E12" s="100">
        <v>280.30773760651641</v>
      </c>
      <c r="F12" s="100">
        <v>282.68888288838724</v>
      </c>
      <c r="G12" s="100">
        <v>201.38665661048188</v>
      </c>
      <c r="H12" s="100">
        <v>234.27644349275209</v>
      </c>
      <c r="I12" s="100">
        <v>277.08305842783551</v>
      </c>
      <c r="J12" s="100">
        <v>247.48480028029357</v>
      </c>
      <c r="K12" s="100">
        <v>300.55757803494561</v>
      </c>
      <c r="L12" s="100">
        <v>266.44450017216923</v>
      </c>
      <c r="M12" s="100">
        <v>239.55023791264352</v>
      </c>
      <c r="N12" s="100">
        <v>138.07213731454857</v>
      </c>
      <c r="O12" s="100">
        <v>125.52889335002263</v>
      </c>
      <c r="P12" s="100">
        <v>120.37725051127524</v>
      </c>
      <c r="Q12" s="100">
        <v>130.04462830288068</v>
      </c>
    </row>
    <row r="13" spans="1:17" ht="12" customHeight="1" x14ac:dyDescent="0.25">
      <c r="A13" s="88" t="s">
        <v>105</v>
      </c>
      <c r="B13" s="100">
        <v>2.4946862255203222</v>
      </c>
      <c r="C13" s="100">
        <v>5.7047138153948849</v>
      </c>
      <c r="D13" s="100">
        <v>8.1314874826477315</v>
      </c>
      <c r="E13" s="100">
        <v>17.568755875642193</v>
      </c>
      <c r="F13" s="100">
        <v>27.259491217538816</v>
      </c>
      <c r="G13" s="100">
        <v>34.074415876473722</v>
      </c>
      <c r="H13" s="100">
        <v>40.823684139431876</v>
      </c>
      <c r="I13" s="100">
        <v>40.276174687300085</v>
      </c>
      <c r="J13" s="100">
        <v>50.331995418967018</v>
      </c>
      <c r="K13" s="100">
        <v>60.670738860325727</v>
      </c>
      <c r="L13" s="100">
        <v>78.089027181222534</v>
      </c>
      <c r="M13" s="100">
        <v>63.200684003798081</v>
      </c>
      <c r="N13" s="100">
        <v>78.478233165602219</v>
      </c>
      <c r="O13" s="100">
        <v>89.026631219131303</v>
      </c>
      <c r="P13" s="100">
        <v>55.246097343048895</v>
      </c>
      <c r="Q13" s="100">
        <v>53.039328610141368</v>
      </c>
    </row>
    <row r="14" spans="1:17" ht="12" customHeight="1" x14ac:dyDescent="0.25">
      <c r="A14" s="51" t="s">
        <v>104</v>
      </c>
      <c r="B14" s="22">
        <v>93.934352361842627</v>
      </c>
      <c r="C14" s="22">
        <v>167.27980744399585</v>
      </c>
      <c r="D14" s="22">
        <v>175.81604953258548</v>
      </c>
      <c r="E14" s="22">
        <v>306.27403018462013</v>
      </c>
      <c r="F14" s="22">
        <v>373.29374483469047</v>
      </c>
      <c r="G14" s="22">
        <v>382.68787591120304</v>
      </c>
      <c r="H14" s="22">
        <v>383.61418529616685</v>
      </c>
      <c r="I14" s="22">
        <v>327.04567411591233</v>
      </c>
      <c r="J14" s="22">
        <v>305.0414775293774</v>
      </c>
      <c r="K14" s="22">
        <v>345.93901089667833</v>
      </c>
      <c r="L14" s="22">
        <v>312.3561087248903</v>
      </c>
      <c r="M14" s="22">
        <v>282.71349792683606</v>
      </c>
      <c r="N14" s="22">
        <v>190.23892189047342</v>
      </c>
      <c r="O14" s="22">
        <v>207.51634287589971</v>
      </c>
      <c r="P14" s="22">
        <v>154.28901325909439</v>
      </c>
      <c r="Q14" s="22">
        <v>191.92213726146363</v>
      </c>
    </row>
    <row r="15" spans="1:17" ht="12" customHeight="1" x14ac:dyDescent="0.25">
      <c r="A15" s="105" t="s">
        <v>108</v>
      </c>
      <c r="B15" s="104">
        <v>36.820705492040531</v>
      </c>
      <c r="C15" s="104">
        <v>40.409624159193584</v>
      </c>
      <c r="D15" s="104">
        <v>38.119246190762986</v>
      </c>
      <c r="E15" s="104">
        <v>40.915651780728979</v>
      </c>
      <c r="F15" s="104">
        <v>46.569781013014079</v>
      </c>
      <c r="G15" s="104">
        <v>41.573383788627446</v>
      </c>
      <c r="H15" s="104">
        <v>42.314386431013972</v>
      </c>
      <c r="I15" s="104">
        <v>37.906098801151124</v>
      </c>
      <c r="J15" s="104">
        <v>42.467513586189725</v>
      </c>
      <c r="K15" s="104">
        <v>44.199021542608605</v>
      </c>
      <c r="L15" s="104">
        <v>53.231830490847912</v>
      </c>
      <c r="M15" s="104">
        <v>41.014508885864963</v>
      </c>
      <c r="N15" s="104">
        <v>47.512453900958413</v>
      </c>
      <c r="O15" s="104">
        <v>48.424757703346877</v>
      </c>
      <c r="P15" s="104">
        <v>36.989369124489272</v>
      </c>
      <c r="Q15" s="104">
        <v>39.559912810225889</v>
      </c>
    </row>
    <row r="16" spans="1:17" ht="12.95" customHeight="1" x14ac:dyDescent="0.25">
      <c r="A16" s="90" t="s">
        <v>102</v>
      </c>
      <c r="B16" s="101">
        <f t="shared" ref="B16" si="4">SUM(B17:B18)</f>
        <v>57.230749505951664</v>
      </c>
      <c r="C16" s="101">
        <f t="shared" ref="C16:Q16" si="5">SUM(C17:C18)</f>
        <v>66.50631137325658</v>
      </c>
      <c r="D16" s="101">
        <f t="shared" si="5"/>
        <v>76.505442476166408</v>
      </c>
      <c r="E16" s="101">
        <f t="shared" si="5"/>
        <v>84.905249199050147</v>
      </c>
      <c r="F16" s="101">
        <f t="shared" si="5"/>
        <v>95.222538646273946</v>
      </c>
      <c r="G16" s="101">
        <f t="shared" si="5"/>
        <v>110.49439566274215</v>
      </c>
      <c r="H16" s="101">
        <f t="shared" si="5"/>
        <v>126.64020699635827</v>
      </c>
      <c r="I16" s="101">
        <f t="shared" si="5"/>
        <v>148.83977138392862</v>
      </c>
      <c r="J16" s="101">
        <f t="shared" si="5"/>
        <v>162.51593466666037</v>
      </c>
      <c r="K16" s="101">
        <f t="shared" si="5"/>
        <v>177.39301004996861</v>
      </c>
      <c r="L16" s="101">
        <f t="shared" si="5"/>
        <v>186.5770133929926</v>
      </c>
      <c r="M16" s="101">
        <f t="shared" si="5"/>
        <v>189.85861573640261</v>
      </c>
      <c r="N16" s="101">
        <f t="shared" si="5"/>
        <v>188.80639869768046</v>
      </c>
      <c r="O16" s="101">
        <f t="shared" si="5"/>
        <v>188.07182091251482</v>
      </c>
      <c r="P16" s="101">
        <f t="shared" si="5"/>
        <v>191.08701526369168</v>
      </c>
      <c r="Q16" s="101">
        <f t="shared" si="5"/>
        <v>190.85108088225005</v>
      </c>
    </row>
    <row r="17" spans="1:17" ht="12.95" customHeight="1" x14ac:dyDescent="0.25">
      <c r="A17" s="88" t="s">
        <v>101</v>
      </c>
      <c r="B17" s="103">
        <v>0.20648293317932051</v>
      </c>
      <c r="C17" s="103">
        <v>0.23784804202489548</v>
      </c>
      <c r="D17" s="103">
        <v>0.29116633428911659</v>
      </c>
      <c r="E17" s="103">
        <v>0.3495371113693988</v>
      </c>
      <c r="F17" s="103">
        <v>0.43075329572712884</v>
      </c>
      <c r="G17" s="103">
        <v>0.51652831459209836</v>
      </c>
      <c r="H17" s="103">
        <v>0.72003341959614053</v>
      </c>
      <c r="I17" s="103">
        <v>0.88958040716861375</v>
      </c>
      <c r="J17" s="103">
        <v>1.0925342940301539</v>
      </c>
      <c r="K17" s="103">
        <v>1.2478204002879953</v>
      </c>
      <c r="L17" s="103">
        <v>1.4258434232538357</v>
      </c>
      <c r="M17" s="103">
        <v>1.5597409493180561</v>
      </c>
      <c r="N17" s="103">
        <v>1.7837612001951229</v>
      </c>
      <c r="O17" s="103">
        <v>2.1766060030381849</v>
      </c>
      <c r="P17" s="103">
        <v>2.8749521606152588</v>
      </c>
      <c r="Q17" s="103">
        <v>3.9481783942718423</v>
      </c>
    </row>
    <row r="18" spans="1:17" ht="12" customHeight="1" x14ac:dyDescent="0.25">
      <c r="A18" s="88" t="s">
        <v>100</v>
      </c>
      <c r="B18" s="103">
        <v>57.024266572772341</v>
      </c>
      <c r="C18" s="103">
        <v>66.268463331231686</v>
      </c>
      <c r="D18" s="103">
        <v>76.214276141877292</v>
      </c>
      <c r="E18" s="103">
        <v>84.555712087680746</v>
      </c>
      <c r="F18" s="103">
        <v>94.791785350546817</v>
      </c>
      <c r="G18" s="103">
        <v>109.97786734815006</v>
      </c>
      <c r="H18" s="103">
        <v>125.92017357676214</v>
      </c>
      <c r="I18" s="103">
        <v>147.95019097676001</v>
      </c>
      <c r="J18" s="103">
        <v>161.42340037263023</v>
      </c>
      <c r="K18" s="103">
        <v>176.14518964968062</v>
      </c>
      <c r="L18" s="103">
        <v>185.15116996973876</v>
      </c>
      <c r="M18" s="103">
        <v>188.29887478708454</v>
      </c>
      <c r="N18" s="103">
        <v>187.02263749748533</v>
      </c>
      <c r="O18" s="103">
        <v>185.89521490947664</v>
      </c>
      <c r="P18" s="103">
        <v>188.21206310307642</v>
      </c>
      <c r="Q18" s="103">
        <v>186.9029024879782</v>
      </c>
    </row>
    <row r="19" spans="1:17" ht="12.95" customHeight="1" x14ac:dyDescent="0.25">
      <c r="A19" s="90" t="s">
        <v>47</v>
      </c>
      <c r="B19" s="101">
        <f t="shared" ref="B19" si="6">SUM(B20:B27)</f>
        <v>750.18511527966598</v>
      </c>
      <c r="C19" s="101">
        <f t="shared" ref="C19:Q19" si="7">SUM(C20:C27)</f>
        <v>752.31360406448732</v>
      </c>
      <c r="D19" s="101">
        <f t="shared" si="7"/>
        <v>746.71051481887207</v>
      </c>
      <c r="E19" s="101">
        <f t="shared" si="7"/>
        <v>753.2150531647352</v>
      </c>
      <c r="F19" s="101">
        <f t="shared" si="7"/>
        <v>740.95962393700279</v>
      </c>
      <c r="G19" s="101">
        <f t="shared" si="7"/>
        <v>749.36823242746812</v>
      </c>
      <c r="H19" s="101">
        <f t="shared" si="7"/>
        <v>750.88711433441483</v>
      </c>
      <c r="I19" s="101">
        <f t="shared" si="7"/>
        <v>748.74009619551543</v>
      </c>
      <c r="J19" s="101">
        <f t="shared" si="7"/>
        <v>748.59926066227445</v>
      </c>
      <c r="K19" s="101">
        <f t="shared" si="7"/>
        <v>746.85834286172815</v>
      </c>
      <c r="L19" s="101">
        <f t="shared" si="7"/>
        <v>748.10221289957212</v>
      </c>
      <c r="M19" s="101">
        <f t="shared" si="7"/>
        <v>746.88231688929557</v>
      </c>
      <c r="N19" s="101">
        <f t="shared" si="7"/>
        <v>751.73648584677437</v>
      </c>
      <c r="O19" s="101">
        <f t="shared" si="7"/>
        <v>751.83710726550623</v>
      </c>
      <c r="P19" s="101">
        <f t="shared" si="7"/>
        <v>737.38535910534335</v>
      </c>
      <c r="Q19" s="101">
        <f t="shared" si="7"/>
        <v>754.98613271324132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37.324213053551837</v>
      </c>
      <c r="C22" s="100">
        <v>34.899646837796567</v>
      </c>
      <c r="D22" s="100">
        <v>33.348003876442206</v>
      </c>
      <c r="E22" s="100">
        <v>25.598944110771026</v>
      </c>
      <c r="F22" s="100">
        <v>24.176564254396766</v>
      </c>
      <c r="G22" s="100">
        <v>20.483541609428709</v>
      </c>
      <c r="H22" s="100">
        <v>19.664364960990579</v>
      </c>
      <c r="I22" s="100">
        <v>20.818060728467842</v>
      </c>
      <c r="J22" s="100">
        <v>20.726836489100947</v>
      </c>
      <c r="K22" s="100">
        <v>21.930145686761211</v>
      </c>
      <c r="L22" s="100">
        <v>23.494970082732504</v>
      </c>
      <c r="M22" s="100">
        <v>23.450134380707709</v>
      </c>
      <c r="N22" s="100">
        <v>23.566743470491669</v>
      </c>
      <c r="O22" s="100">
        <v>23.6273933975103</v>
      </c>
      <c r="P22" s="100">
        <v>23.423006445113824</v>
      </c>
      <c r="Q22" s="100">
        <v>23.999275174468512</v>
      </c>
    </row>
    <row r="23" spans="1:17" ht="12" customHeight="1" x14ac:dyDescent="0.25">
      <c r="A23" s="88" t="s">
        <v>98</v>
      </c>
      <c r="B23" s="100">
        <v>392.85374959378396</v>
      </c>
      <c r="C23" s="100">
        <v>400.64821465845529</v>
      </c>
      <c r="D23" s="100">
        <v>396.94862808844965</v>
      </c>
      <c r="E23" s="100">
        <v>411.76935546111599</v>
      </c>
      <c r="F23" s="100">
        <v>409.27785270653993</v>
      </c>
      <c r="G23" s="100">
        <v>409.54052112408414</v>
      </c>
      <c r="H23" s="100">
        <v>412.05027773110743</v>
      </c>
      <c r="I23" s="100">
        <v>404.78458092824133</v>
      </c>
      <c r="J23" s="100">
        <v>401.86407438316309</v>
      </c>
      <c r="K23" s="100">
        <v>406.4694470590382</v>
      </c>
      <c r="L23" s="100">
        <v>408.6693792942196</v>
      </c>
      <c r="M23" s="100">
        <v>407.88951115852223</v>
      </c>
      <c r="N23" s="100">
        <v>409.91779909310009</v>
      </c>
      <c r="O23" s="100">
        <v>409.49395655874605</v>
      </c>
      <c r="P23" s="100">
        <v>404.48539618428606</v>
      </c>
      <c r="Q23" s="100">
        <v>414.43682090202429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46.489745662455157</v>
      </c>
      <c r="C25" s="100">
        <v>45.363643451973026</v>
      </c>
      <c r="D25" s="100">
        <v>44.547593100246779</v>
      </c>
      <c r="E25" s="100">
        <v>43.901082393483605</v>
      </c>
      <c r="F25" s="100">
        <v>43.012807111612652</v>
      </c>
      <c r="G25" s="100">
        <v>37.459769871983653</v>
      </c>
      <c r="H25" s="100">
        <v>39.422626507247912</v>
      </c>
      <c r="I25" s="100">
        <v>39.17932157216449</v>
      </c>
      <c r="J25" s="100">
        <v>38.88551971970633</v>
      </c>
      <c r="K25" s="100">
        <v>39.781421965054385</v>
      </c>
      <c r="L25" s="100">
        <v>39.754802954832442</v>
      </c>
      <c r="M25" s="100">
        <v>37.725695865551089</v>
      </c>
      <c r="N25" s="100">
        <v>26.06274424982891</v>
      </c>
      <c r="O25" s="100">
        <v>23.797491864774557</v>
      </c>
      <c r="P25" s="100">
        <v>26.29799275813053</v>
      </c>
      <c r="Q25" s="100">
        <v>26.877126006255711</v>
      </c>
    </row>
    <row r="26" spans="1:17" ht="12" customHeight="1" x14ac:dyDescent="0.25">
      <c r="A26" s="88" t="s">
        <v>30</v>
      </c>
      <c r="B26" s="22">
        <v>271.34390931056475</v>
      </c>
      <c r="C26" s="22">
        <v>269.00001911626248</v>
      </c>
      <c r="D26" s="22">
        <v>269.16627975373336</v>
      </c>
      <c r="E26" s="22">
        <v>268.94348119936456</v>
      </c>
      <c r="F26" s="22">
        <v>261.29528986445354</v>
      </c>
      <c r="G26" s="22">
        <v>278.44500943308361</v>
      </c>
      <c r="H26" s="22">
        <v>276.15056513506892</v>
      </c>
      <c r="I26" s="22">
        <v>280.1356429666418</v>
      </c>
      <c r="J26" s="22">
        <v>283.12286007030411</v>
      </c>
      <c r="K26" s="22">
        <v>274.27410815087438</v>
      </c>
      <c r="L26" s="22">
        <v>271.43004614784803</v>
      </c>
      <c r="M26" s="22">
        <v>272.84899451801618</v>
      </c>
      <c r="N26" s="22">
        <v>287.07788784792604</v>
      </c>
      <c r="O26" s="22">
        <v>289.63977112900767</v>
      </c>
      <c r="P26" s="22">
        <v>277.78104645403153</v>
      </c>
      <c r="Q26" s="22">
        <v>284.25110877704867</v>
      </c>
    </row>
    <row r="27" spans="1:17" ht="12" customHeight="1" x14ac:dyDescent="0.25">
      <c r="A27" s="93" t="s">
        <v>33</v>
      </c>
      <c r="B27" s="102">
        <v>2.1734976593102098</v>
      </c>
      <c r="C27" s="102">
        <v>2.4020800000000002</v>
      </c>
      <c r="D27" s="102">
        <v>2.7000099999999994</v>
      </c>
      <c r="E27" s="102">
        <v>3.002190000000001</v>
      </c>
      <c r="F27" s="102">
        <v>3.1971099999999999</v>
      </c>
      <c r="G27" s="102">
        <v>3.4393903888879569</v>
      </c>
      <c r="H27" s="102">
        <v>3.5992799999999998</v>
      </c>
      <c r="I27" s="102">
        <v>3.8224900000000002</v>
      </c>
      <c r="J27" s="102">
        <v>3.9999699999999985</v>
      </c>
      <c r="K27" s="102">
        <v>4.4032199999999992</v>
      </c>
      <c r="L27" s="102">
        <v>4.7530144199395448</v>
      </c>
      <c r="M27" s="102">
        <v>4.9679809664983816</v>
      </c>
      <c r="N27" s="102">
        <v>5.1113111854276472</v>
      </c>
      <c r="O27" s="102">
        <v>5.2784943154676593</v>
      </c>
      <c r="P27" s="102">
        <v>5.3979172637814097</v>
      </c>
      <c r="Q27" s="102">
        <v>5.4218018534441583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843.98112739446458</v>
      </c>
      <c r="C29" s="101">
        <f t="shared" ref="C29:Q29" si="9">SUM(C30:C33)</f>
        <v>848.96778201709412</v>
      </c>
      <c r="D29" s="101">
        <f t="shared" si="9"/>
        <v>852.76485762037805</v>
      </c>
      <c r="E29" s="101">
        <f t="shared" si="9"/>
        <v>846.1292160712735</v>
      </c>
      <c r="F29" s="101">
        <f t="shared" si="9"/>
        <v>843.98125717414632</v>
      </c>
      <c r="G29" s="101">
        <f t="shared" si="9"/>
        <v>843.80534342811632</v>
      </c>
      <c r="H29" s="101">
        <f t="shared" si="9"/>
        <v>852.93351352340937</v>
      </c>
      <c r="I29" s="101">
        <f t="shared" si="9"/>
        <v>859.19841790255509</v>
      </c>
      <c r="J29" s="101">
        <f t="shared" si="9"/>
        <v>869.03001150422801</v>
      </c>
      <c r="K29" s="101">
        <f t="shared" si="9"/>
        <v>863.45034617838746</v>
      </c>
      <c r="L29" s="101">
        <f t="shared" si="9"/>
        <v>864.83454691294526</v>
      </c>
      <c r="M29" s="101">
        <f t="shared" si="9"/>
        <v>858.52802792469265</v>
      </c>
      <c r="N29" s="101">
        <f t="shared" si="9"/>
        <v>864.69885776963406</v>
      </c>
      <c r="O29" s="101">
        <f t="shared" si="9"/>
        <v>848.6847841643621</v>
      </c>
      <c r="P29" s="101">
        <f t="shared" si="9"/>
        <v>832.8966781579287</v>
      </c>
      <c r="Q29" s="101">
        <f t="shared" si="9"/>
        <v>836.00173159571239</v>
      </c>
    </row>
    <row r="30" spans="1:17" ht="12" customHeight="1" x14ac:dyDescent="0.25">
      <c r="A30" s="88" t="s">
        <v>66</v>
      </c>
      <c r="B30" s="100">
        <v>42.108460618887101</v>
      </c>
      <c r="C30" s="100">
        <v>48.572290000000002</v>
      </c>
      <c r="D30" s="100">
        <v>55.067509999999992</v>
      </c>
      <c r="E30" s="100">
        <v>50.740269999999995</v>
      </c>
      <c r="F30" s="100">
        <v>57.210759999999993</v>
      </c>
      <c r="G30" s="100">
        <v>56.134919112285466</v>
      </c>
      <c r="H30" s="100">
        <v>71.245070000000013</v>
      </c>
      <c r="I30" s="100">
        <v>35.624310000000001</v>
      </c>
      <c r="J30" s="100">
        <v>29.098600000000001</v>
      </c>
      <c r="K30" s="100">
        <v>46.39931</v>
      </c>
      <c r="L30" s="100">
        <v>56.143229385609899</v>
      </c>
      <c r="M30" s="100">
        <v>31.309796414448424</v>
      </c>
      <c r="N30" s="100">
        <v>42.106142025620407</v>
      </c>
      <c r="O30" s="100">
        <v>39.944372968174662</v>
      </c>
      <c r="P30" s="100">
        <v>6.4749788197038241</v>
      </c>
      <c r="Q30" s="100">
        <v>56.137929421965872</v>
      </c>
    </row>
    <row r="31" spans="1:17" ht="12" customHeight="1" x14ac:dyDescent="0.25">
      <c r="A31" s="88" t="s">
        <v>98</v>
      </c>
      <c r="B31" s="100">
        <v>452.44634674942063</v>
      </c>
      <c r="C31" s="100">
        <v>458.61879686623445</v>
      </c>
      <c r="D31" s="100">
        <v>458.24197834877998</v>
      </c>
      <c r="E31" s="100">
        <v>497.43088047306554</v>
      </c>
      <c r="F31" s="100">
        <v>483.22184848194752</v>
      </c>
      <c r="G31" s="100">
        <v>497.2115454064176</v>
      </c>
      <c r="H31" s="100">
        <v>484.78311479025382</v>
      </c>
      <c r="I31" s="100">
        <v>479.39539862978148</v>
      </c>
      <c r="J31" s="100">
        <v>500.24356763340808</v>
      </c>
      <c r="K31" s="100">
        <v>485.55475696320974</v>
      </c>
      <c r="L31" s="100">
        <v>470.22849279330484</v>
      </c>
      <c r="M31" s="100">
        <v>445.20418555477983</v>
      </c>
      <c r="N31" s="100">
        <v>459.75025597296542</v>
      </c>
      <c r="O31" s="100">
        <v>462.59091681718019</v>
      </c>
      <c r="P31" s="100">
        <v>438.63474073850864</v>
      </c>
      <c r="Q31" s="100">
        <v>438.55089068641308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349.42632002615687</v>
      </c>
      <c r="C33" s="18">
        <v>341.77669515085967</v>
      </c>
      <c r="D33" s="18">
        <v>339.45536927159804</v>
      </c>
      <c r="E33" s="18">
        <v>297.95806559820795</v>
      </c>
      <c r="F33" s="18">
        <v>303.54864869219881</v>
      </c>
      <c r="G33" s="18">
        <v>290.45887890941322</v>
      </c>
      <c r="H33" s="18">
        <v>296.90532873315556</v>
      </c>
      <c r="I33" s="18">
        <v>344.17870927277369</v>
      </c>
      <c r="J33" s="18">
        <v>339.6878438708199</v>
      </c>
      <c r="K33" s="18">
        <v>331.49627921517776</v>
      </c>
      <c r="L33" s="18">
        <v>338.46282473403051</v>
      </c>
      <c r="M33" s="18">
        <v>382.01404595546433</v>
      </c>
      <c r="N33" s="18">
        <v>362.84245977104831</v>
      </c>
      <c r="O33" s="18">
        <v>346.14949437900719</v>
      </c>
      <c r="P33" s="18">
        <v>387.78695859971623</v>
      </c>
      <c r="Q33" s="18">
        <v>341.31291148733345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3196.291846740467</v>
      </c>
      <c r="C3" s="106">
        <f t="shared" ref="C3:Q3" si="1">SUM(C4,C16,C19,C29)</f>
        <v>3464.9792153125222</v>
      </c>
      <c r="D3" s="106">
        <f t="shared" si="1"/>
        <v>3458.1392768244141</v>
      </c>
      <c r="E3" s="106">
        <f t="shared" si="1"/>
        <v>3692.2952339378799</v>
      </c>
      <c r="F3" s="106">
        <f t="shared" si="1"/>
        <v>4072.1038138344829</v>
      </c>
      <c r="G3" s="106">
        <f t="shared" si="1"/>
        <v>3828.1568644587037</v>
      </c>
      <c r="H3" s="106">
        <f t="shared" si="1"/>
        <v>3951.8329987489651</v>
      </c>
      <c r="I3" s="106">
        <f t="shared" si="1"/>
        <v>3783.392774993511</v>
      </c>
      <c r="J3" s="106">
        <f t="shared" si="1"/>
        <v>4039.5221949474721</v>
      </c>
      <c r="K3" s="106">
        <f t="shared" si="1"/>
        <v>4247.5495943920187</v>
      </c>
      <c r="L3" s="106">
        <f t="shared" si="1"/>
        <v>4719.1042031843936</v>
      </c>
      <c r="M3" s="106">
        <f t="shared" si="1"/>
        <v>4068.6176015392871</v>
      </c>
      <c r="N3" s="106">
        <f t="shared" si="1"/>
        <v>4315.9484954942973</v>
      </c>
      <c r="O3" s="106">
        <f t="shared" si="1"/>
        <v>4412.3298686313519</v>
      </c>
      <c r="P3" s="106">
        <f t="shared" si="1"/>
        <v>3746.9324599023598</v>
      </c>
      <c r="Q3" s="106">
        <f t="shared" si="1"/>
        <v>3966.1121728490461</v>
      </c>
    </row>
    <row r="4" spans="1:17" ht="12.95" customHeight="1" x14ac:dyDescent="0.25">
      <c r="A4" s="90" t="s">
        <v>44</v>
      </c>
      <c r="B4" s="101">
        <f t="shared" ref="B4" si="2">SUM(B5:B15)</f>
        <v>2131.2096175176025</v>
      </c>
      <c r="C4" s="101">
        <f t="shared" ref="C4:Q4" si="3">SUM(C5:C15)</f>
        <v>2373.6907152784283</v>
      </c>
      <c r="D4" s="101">
        <f t="shared" si="3"/>
        <v>2343.2590742084221</v>
      </c>
      <c r="E4" s="101">
        <f t="shared" si="3"/>
        <v>2559.1852592274804</v>
      </c>
      <c r="F4" s="101">
        <f t="shared" si="3"/>
        <v>2921.2573701635083</v>
      </c>
      <c r="G4" s="101">
        <f t="shared" si="3"/>
        <v>2633.1520463736824</v>
      </c>
      <c r="H4" s="101">
        <f t="shared" si="3"/>
        <v>2708.5103559808467</v>
      </c>
      <c r="I4" s="101">
        <f t="shared" si="3"/>
        <v>2471.1651634585301</v>
      </c>
      <c r="J4" s="101">
        <f t="shared" si="3"/>
        <v>2683.2059391862745</v>
      </c>
      <c r="K4" s="101">
        <f t="shared" si="3"/>
        <v>2855.9303864476378</v>
      </c>
      <c r="L4" s="101">
        <f t="shared" si="3"/>
        <v>3294.1671539436456</v>
      </c>
      <c r="M4" s="101">
        <f t="shared" si="3"/>
        <v>2614.0650874107196</v>
      </c>
      <c r="N4" s="101">
        <f t="shared" si="3"/>
        <v>2840.2946156785806</v>
      </c>
      <c r="O4" s="101">
        <f t="shared" si="3"/>
        <v>2929.8758959116835</v>
      </c>
      <c r="P4" s="101">
        <f t="shared" si="3"/>
        <v>2238.651954913003</v>
      </c>
      <c r="Q4" s="101">
        <f t="shared" si="3"/>
        <v>2404.1219855675809</v>
      </c>
    </row>
    <row r="5" spans="1:17" ht="12" customHeight="1" x14ac:dyDescent="0.25">
      <c r="A5" s="88" t="s">
        <v>38</v>
      </c>
      <c r="B5" s="100">
        <v>0.26862693216031186</v>
      </c>
      <c r="C5" s="100">
        <v>0.27667639034674651</v>
      </c>
      <c r="D5" s="100">
        <v>0.2777729603164022</v>
      </c>
      <c r="E5" s="100">
        <v>0.53276988439437623</v>
      </c>
      <c r="F5" s="100">
        <v>0.28120081595522439</v>
      </c>
      <c r="G5" s="100">
        <v>0.55299847466625918</v>
      </c>
      <c r="H5" s="100">
        <v>0.54133105656915281</v>
      </c>
      <c r="I5" s="100">
        <v>1.4248624929965945</v>
      </c>
      <c r="J5" s="100">
        <v>2.0043388952751875</v>
      </c>
      <c r="K5" s="100">
        <v>2.2756669048898277</v>
      </c>
      <c r="L5" s="100">
        <v>2.2872483523227389</v>
      </c>
      <c r="M5" s="100">
        <v>2.2978130922095317</v>
      </c>
      <c r="N5" s="100">
        <v>2.3027052049505556</v>
      </c>
      <c r="O5" s="100">
        <v>1.4464122727217885</v>
      </c>
      <c r="P5" s="100">
        <v>0.58168303337526917</v>
      </c>
      <c r="Q5" s="100">
        <v>0.58194916607483305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106.04179819258954</v>
      </c>
      <c r="C7" s="100">
        <v>98.062016019798875</v>
      </c>
      <c r="D7" s="100">
        <v>98.129100851818706</v>
      </c>
      <c r="E7" s="100">
        <v>100.65991522243873</v>
      </c>
      <c r="F7" s="100">
        <v>93.656563703243222</v>
      </c>
      <c r="G7" s="100">
        <v>95.722999823434606</v>
      </c>
      <c r="H7" s="100">
        <v>90.436722639026058</v>
      </c>
      <c r="I7" s="100">
        <v>109.62081939934153</v>
      </c>
      <c r="J7" s="100">
        <v>104.1828105904217</v>
      </c>
      <c r="K7" s="100">
        <v>78.454269051959201</v>
      </c>
      <c r="L7" s="100">
        <v>101.01965823217373</v>
      </c>
      <c r="M7" s="100">
        <v>87.018590160768795</v>
      </c>
      <c r="N7" s="100">
        <v>84.124910049883752</v>
      </c>
      <c r="O7" s="100">
        <v>99.215392593259622</v>
      </c>
      <c r="P7" s="100">
        <v>93.582732896132242</v>
      </c>
      <c r="Q7" s="100">
        <v>102.44673373959587</v>
      </c>
    </row>
    <row r="8" spans="1:17" ht="12" customHeight="1" x14ac:dyDescent="0.25">
      <c r="A8" s="88" t="s">
        <v>101</v>
      </c>
      <c r="B8" s="100">
        <v>1.7702307220750784</v>
      </c>
      <c r="C8" s="100">
        <v>2.0521798854879281</v>
      </c>
      <c r="D8" s="100">
        <v>2.0930462789592599</v>
      </c>
      <c r="E8" s="100">
        <v>2.351007860980689</v>
      </c>
      <c r="F8" s="100">
        <v>2.79362405051954</v>
      </c>
      <c r="G8" s="100">
        <v>2.5469064188848103</v>
      </c>
      <c r="H8" s="100">
        <v>2.634581984065123</v>
      </c>
      <c r="I8" s="100">
        <v>2.4275090034676832</v>
      </c>
      <c r="J8" s="100">
        <v>2.6413127802504386</v>
      </c>
      <c r="K8" s="100">
        <v>2.912248634344949</v>
      </c>
      <c r="L8" s="100">
        <v>3.5181950476286952</v>
      </c>
      <c r="M8" s="100">
        <v>2.9229772504170035</v>
      </c>
      <c r="N8" s="100">
        <v>3.2868581859381512</v>
      </c>
      <c r="O8" s="100">
        <v>3.5598485874236729</v>
      </c>
      <c r="P8" s="100">
        <v>3.0269083763392723</v>
      </c>
      <c r="Q8" s="100">
        <v>3.4314704281517678</v>
      </c>
    </row>
    <row r="9" spans="1:17" ht="12" customHeight="1" x14ac:dyDescent="0.25">
      <c r="A9" s="88" t="s">
        <v>106</v>
      </c>
      <c r="B9" s="100">
        <v>1675.070095775425</v>
      </c>
      <c r="C9" s="100">
        <v>1854.1409751370984</v>
      </c>
      <c r="D9" s="100">
        <v>1716.1110185937705</v>
      </c>
      <c r="E9" s="100">
        <v>1860.7721107731445</v>
      </c>
      <c r="F9" s="100">
        <v>2148.624590442143</v>
      </c>
      <c r="G9" s="100">
        <v>1913.7853608699304</v>
      </c>
      <c r="H9" s="100">
        <v>1944.6239231486659</v>
      </c>
      <c r="I9" s="100">
        <v>1695.4944825867351</v>
      </c>
      <c r="J9" s="100">
        <v>1923.3384308130671</v>
      </c>
      <c r="K9" s="100">
        <v>2029.0921289813946</v>
      </c>
      <c r="L9" s="100">
        <v>2457.4507455887247</v>
      </c>
      <c r="M9" s="100">
        <v>1876.0520609405896</v>
      </c>
      <c r="N9" s="100">
        <v>2219.8411616741064</v>
      </c>
      <c r="O9" s="100">
        <v>2251.341703708797</v>
      </c>
      <c r="P9" s="100">
        <v>1687.1404550118934</v>
      </c>
      <c r="Q9" s="100">
        <v>1804.7233223427309</v>
      </c>
    </row>
    <row r="10" spans="1:17" ht="12" customHeight="1" x14ac:dyDescent="0.25">
      <c r="A10" s="88" t="s">
        <v>34</v>
      </c>
      <c r="B10" s="100">
        <v>40.08693959868156</v>
      </c>
      <c r="C10" s="100">
        <v>52.209962567713063</v>
      </c>
      <c r="D10" s="100">
        <v>51.026011913331828</v>
      </c>
      <c r="E10" s="100">
        <v>48.931958614241829</v>
      </c>
      <c r="F10" s="100">
        <v>54.053064588866356</v>
      </c>
      <c r="G10" s="100">
        <v>53.077411638515649</v>
      </c>
      <c r="H10" s="100">
        <v>62.176845008073322</v>
      </c>
      <c r="I10" s="100">
        <v>65.766117397827813</v>
      </c>
      <c r="J10" s="100">
        <v>78.165711209529931</v>
      </c>
      <c r="K10" s="100">
        <v>73.761776856707044</v>
      </c>
      <c r="L10" s="100">
        <v>77.805153612220664</v>
      </c>
      <c r="M10" s="100">
        <v>70.818481808328187</v>
      </c>
      <c r="N10" s="100">
        <v>69.394938036470549</v>
      </c>
      <c r="O10" s="100">
        <v>67.625727340886314</v>
      </c>
      <c r="P10" s="100">
        <v>68.071053883382078</v>
      </c>
      <c r="Q10" s="100">
        <v>64.660410322827104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194.38687091611249</v>
      </c>
      <c r="C12" s="100">
        <v>186.27277712471326</v>
      </c>
      <c r="D12" s="100">
        <v>286.7467107873498</v>
      </c>
      <c r="E12" s="100">
        <v>235.18869320840787</v>
      </c>
      <c r="F12" s="100">
        <v>237.72606082769809</v>
      </c>
      <c r="G12" s="100">
        <v>170.15801595716366</v>
      </c>
      <c r="H12" s="100">
        <v>199.703515974716</v>
      </c>
      <c r="I12" s="100">
        <v>238.71359375744765</v>
      </c>
      <c r="J12" s="100">
        <v>213.81444847964548</v>
      </c>
      <c r="K12" s="100">
        <v>260.55514642238529</v>
      </c>
      <c r="L12" s="100">
        <v>231.56816811871053</v>
      </c>
      <c r="M12" s="100">
        <v>208.30971994801612</v>
      </c>
      <c r="N12" s="100">
        <v>121.52336926776779</v>
      </c>
      <c r="O12" s="100">
        <v>110.59618910239415</v>
      </c>
      <c r="P12" s="100">
        <v>106.61941588225767</v>
      </c>
      <c r="Q12" s="100">
        <v>115.24822832919007</v>
      </c>
    </row>
    <row r="13" spans="1:17" ht="12" customHeight="1" x14ac:dyDescent="0.25">
      <c r="A13" s="88" t="s">
        <v>105</v>
      </c>
      <c r="B13" s="100">
        <v>3.2373901799698377</v>
      </c>
      <c r="C13" s="100">
        <v>7.6081532894936874</v>
      </c>
      <c r="D13" s="100">
        <v>10.929707627775761</v>
      </c>
      <c r="E13" s="100">
        <v>23.788629768172601</v>
      </c>
      <c r="F13" s="100">
        <v>36.985900663914045</v>
      </c>
      <c r="G13" s="100">
        <v>46.302526714374373</v>
      </c>
      <c r="H13" s="100">
        <v>55.511440199512954</v>
      </c>
      <c r="I13" s="100">
        <v>54.789621031174747</v>
      </c>
      <c r="J13" s="100">
        <v>68.497491046697448</v>
      </c>
      <c r="K13" s="100">
        <v>82.591293373144083</v>
      </c>
      <c r="L13" s="100">
        <v>112.1611121390968</v>
      </c>
      <c r="M13" s="100">
        <v>94.400345073648239</v>
      </c>
      <c r="N13" s="100">
        <v>136.10061339264814</v>
      </c>
      <c r="O13" s="100">
        <v>176.58335604475573</v>
      </c>
      <c r="P13" s="100">
        <v>115.31145643854431</v>
      </c>
      <c r="Q13" s="100">
        <v>113.6560047239179</v>
      </c>
    </row>
    <row r="14" spans="1:17" ht="12" customHeight="1" x14ac:dyDescent="0.25">
      <c r="A14" s="51" t="s">
        <v>104</v>
      </c>
      <c r="B14" s="22">
        <v>73.526959708548375</v>
      </c>
      <c r="C14" s="22">
        <v>132.65835070458257</v>
      </c>
      <c r="D14" s="22">
        <v>139.82645900433701</v>
      </c>
      <c r="E14" s="22">
        <v>246.04452211497093</v>
      </c>
      <c r="F14" s="22">
        <v>300.566584058155</v>
      </c>
      <c r="G14" s="22">
        <v>309.43244268808536</v>
      </c>
      <c r="H14" s="22">
        <v>310.56760953920389</v>
      </c>
      <c r="I14" s="22">
        <v>265.02205898838776</v>
      </c>
      <c r="J14" s="22">
        <v>248.09388178519728</v>
      </c>
      <c r="K14" s="22">
        <v>282.08883468020406</v>
      </c>
      <c r="L14" s="22">
        <v>255.12504236191936</v>
      </c>
      <c r="M14" s="22">
        <v>231.23059025087761</v>
      </c>
      <c r="N14" s="22">
        <v>156.2076059658564</v>
      </c>
      <c r="O14" s="22">
        <v>171.0825085580982</v>
      </c>
      <c r="P14" s="22">
        <v>127.32888026658918</v>
      </c>
      <c r="Q14" s="22">
        <v>159.81395370486703</v>
      </c>
    </row>
    <row r="15" spans="1:17" ht="12" customHeight="1" x14ac:dyDescent="0.25">
      <c r="A15" s="105" t="s">
        <v>108</v>
      </c>
      <c r="B15" s="104">
        <v>36.820705492040538</v>
      </c>
      <c r="C15" s="104">
        <v>40.409624159193562</v>
      </c>
      <c r="D15" s="104">
        <v>38.119246190762986</v>
      </c>
      <c r="E15" s="104">
        <v>40.915651780729</v>
      </c>
      <c r="F15" s="104">
        <v>46.569781013014072</v>
      </c>
      <c r="G15" s="104">
        <v>41.573383788627432</v>
      </c>
      <c r="H15" s="104">
        <v>42.314386431013979</v>
      </c>
      <c r="I15" s="104">
        <v>37.906098801151124</v>
      </c>
      <c r="J15" s="104">
        <v>42.467513586189718</v>
      </c>
      <c r="K15" s="104">
        <v>44.199021542608605</v>
      </c>
      <c r="L15" s="104">
        <v>53.231830490847933</v>
      </c>
      <c r="M15" s="104">
        <v>41.014508885864956</v>
      </c>
      <c r="N15" s="104">
        <v>47.512453900958398</v>
      </c>
      <c r="O15" s="104">
        <v>48.424757703346877</v>
      </c>
      <c r="P15" s="104">
        <v>36.989369124489272</v>
      </c>
      <c r="Q15" s="104">
        <v>39.55991281022591</v>
      </c>
    </row>
    <row r="16" spans="1:17" ht="12.95" customHeight="1" x14ac:dyDescent="0.25">
      <c r="A16" s="90" t="s">
        <v>102</v>
      </c>
      <c r="B16" s="101">
        <f t="shared" ref="B16:Q16" si="4">SUM(B17:B18)</f>
        <v>99.199132075361646</v>
      </c>
      <c r="C16" s="101">
        <f t="shared" si="4"/>
        <v>119.80863662250826</v>
      </c>
      <c r="D16" s="101">
        <f t="shared" si="4"/>
        <v>141.96066432977943</v>
      </c>
      <c r="E16" s="101">
        <f t="shared" si="4"/>
        <v>160.98015994912589</v>
      </c>
      <c r="F16" s="101">
        <f t="shared" si="4"/>
        <v>184.19641943995231</v>
      </c>
      <c r="G16" s="101">
        <f t="shared" si="4"/>
        <v>218.1716303930954</v>
      </c>
      <c r="H16" s="101">
        <f t="shared" si="4"/>
        <v>254.68437637924521</v>
      </c>
      <c r="I16" s="101">
        <f t="shared" si="4"/>
        <v>305.11190352434312</v>
      </c>
      <c r="J16" s="101">
        <f t="shared" si="4"/>
        <v>338.05381339562638</v>
      </c>
      <c r="K16" s="101">
        <f t="shared" si="4"/>
        <v>374.8582137259682</v>
      </c>
      <c r="L16" s="101">
        <f t="shared" si="4"/>
        <v>399.96370751767722</v>
      </c>
      <c r="M16" s="101">
        <f t="shared" si="4"/>
        <v>419.02125173586813</v>
      </c>
      <c r="N16" s="101">
        <f t="shared" si="4"/>
        <v>430.4093389545543</v>
      </c>
      <c r="O16" s="101">
        <f t="shared" si="4"/>
        <v>443.5840152936035</v>
      </c>
      <c r="P16" s="101">
        <f t="shared" si="4"/>
        <v>476.15990898628678</v>
      </c>
      <c r="Q16" s="101">
        <f t="shared" si="4"/>
        <v>519.02932847724287</v>
      </c>
    </row>
    <row r="17" spans="1:17" ht="12.95" customHeight="1" x14ac:dyDescent="0.25">
      <c r="A17" s="88" t="s">
        <v>101</v>
      </c>
      <c r="B17" s="103">
        <v>0.35790074281018081</v>
      </c>
      <c r="C17" s="103">
        <v>0.4191449852439772</v>
      </c>
      <c r="D17" s="103">
        <v>0.52606058156089974</v>
      </c>
      <c r="E17" s="103">
        <v>0.64717252177487283</v>
      </c>
      <c r="F17" s="103">
        <v>0.81654953075465353</v>
      </c>
      <c r="G17" s="103">
        <v>0.99763519609469442</v>
      </c>
      <c r="H17" s="103">
        <v>1.4351111731685389</v>
      </c>
      <c r="I17" s="103">
        <v>1.8059803062754722</v>
      </c>
      <c r="J17" s="103">
        <v>2.2683776629255239</v>
      </c>
      <c r="K17" s="103">
        <v>2.6314578363330354</v>
      </c>
      <c r="L17" s="103">
        <v>3.0724648755450645</v>
      </c>
      <c r="M17" s="103">
        <v>3.4176924474374801</v>
      </c>
      <c r="N17" s="103">
        <v>4.0612815133302069</v>
      </c>
      <c r="O17" s="103">
        <v>5.2341222764494759</v>
      </c>
      <c r="P17" s="103">
        <v>7.4404167923171807</v>
      </c>
      <c r="Q17" s="103">
        <v>11.160279752712436</v>
      </c>
    </row>
    <row r="18" spans="1:17" ht="12" customHeight="1" x14ac:dyDescent="0.25">
      <c r="A18" s="88" t="s">
        <v>100</v>
      </c>
      <c r="B18" s="103">
        <v>98.841231332551459</v>
      </c>
      <c r="C18" s="103">
        <v>119.38949163726429</v>
      </c>
      <c r="D18" s="103">
        <v>141.43460374821854</v>
      </c>
      <c r="E18" s="103">
        <v>160.33298742735101</v>
      </c>
      <c r="F18" s="103">
        <v>183.37986990919765</v>
      </c>
      <c r="G18" s="103">
        <v>217.17399519700069</v>
      </c>
      <c r="H18" s="103">
        <v>253.24926520607667</v>
      </c>
      <c r="I18" s="103">
        <v>303.30592321806768</v>
      </c>
      <c r="J18" s="103">
        <v>335.78543573270088</v>
      </c>
      <c r="K18" s="103">
        <v>372.22675588963517</v>
      </c>
      <c r="L18" s="103">
        <v>396.89124264213217</v>
      </c>
      <c r="M18" s="103">
        <v>415.60355928843063</v>
      </c>
      <c r="N18" s="103">
        <v>426.34805744122411</v>
      </c>
      <c r="O18" s="103">
        <v>438.34989301715405</v>
      </c>
      <c r="P18" s="103">
        <v>468.71949219396959</v>
      </c>
      <c r="Q18" s="103">
        <v>507.86904872453044</v>
      </c>
    </row>
    <row r="19" spans="1:17" ht="12.95" customHeight="1" x14ac:dyDescent="0.25">
      <c r="A19" s="90" t="s">
        <v>47</v>
      </c>
      <c r="B19" s="101">
        <f t="shared" ref="B19" si="5">SUM(B20:B27)</f>
        <v>510.53409619534455</v>
      </c>
      <c r="C19" s="101">
        <f t="shared" ref="C19:Q19" si="6">SUM(C20:C27)</f>
        <v>512.71953091170292</v>
      </c>
      <c r="D19" s="101">
        <f t="shared" si="6"/>
        <v>510.5347985652362</v>
      </c>
      <c r="E19" s="101">
        <f t="shared" si="6"/>
        <v>516.33698957249146</v>
      </c>
      <c r="F19" s="101">
        <f t="shared" si="6"/>
        <v>508.91447646127375</v>
      </c>
      <c r="G19" s="101">
        <f t="shared" si="6"/>
        <v>518.00676095744313</v>
      </c>
      <c r="H19" s="101">
        <f t="shared" si="6"/>
        <v>521.41568014227448</v>
      </c>
      <c r="I19" s="101">
        <f t="shared" si="6"/>
        <v>523.30662866908142</v>
      </c>
      <c r="J19" s="101">
        <f t="shared" si="6"/>
        <v>526.18444047005789</v>
      </c>
      <c r="K19" s="101">
        <f t="shared" si="6"/>
        <v>526.15874435451417</v>
      </c>
      <c r="L19" s="101">
        <f t="shared" si="6"/>
        <v>529.20578185846011</v>
      </c>
      <c r="M19" s="101">
        <f t="shared" si="6"/>
        <v>531.05899839379083</v>
      </c>
      <c r="N19" s="101">
        <f t="shared" si="6"/>
        <v>537.41512948715604</v>
      </c>
      <c r="O19" s="101">
        <f t="shared" si="6"/>
        <v>539.86210631290805</v>
      </c>
      <c r="P19" s="101">
        <f t="shared" si="6"/>
        <v>531.44645202427864</v>
      </c>
      <c r="Q19" s="101">
        <f t="shared" si="6"/>
        <v>546.58019939805558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21.607861019947784</v>
      </c>
      <c r="C22" s="100">
        <v>20.21091048314862</v>
      </c>
      <c r="D22" s="100">
        <v>19.338191424191365</v>
      </c>
      <c r="E22" s="100">
        <v>14.852231433722867</v>
      </c>
      <c r="F22" s="100">
        <v>14.059601304624687</v>
      </c>
      <c r="G22" s="100">
        <v>11.921531540011767</v>
      </c>
      <c r="H22" s="100">
        <v>11.509666407310508</v>
      </c>
      <c r="I22" s="100">
        <v>12.325869266217552</v>
      </c>
      <c r="J22" s="100">
        <v>12.368349313033708</v>
      </c>
      <c r="K22" s="100">
        <v>13.21487920716835</v>
      </c>
      <c r="L22" s="100">
        <v>14.302566839524083</v>
      </c>
      <c r="M22" s="100">
        <v>14.383511449024851</v>
      </c>
      <c r="N22" s="100">
        <v>14.560247969445557</v>
      </c>
      <c r="O22" s="100">
        <v>14.700111745924991</v>
      </c>
      <c r="P22" s="100">
        <v>14.631442201820638</v>
      </c>
      <c r="Q22" s="100">
        <v>15.028769647243534</v>
      </c>
    </row>
    <row r="23" spans="1:17" ht="12" customHeight="1" x14ac:dyDescent="0.25">
      <c r="A23" s="88" t="s">
        <v>98</v>
      </c>
      <c r="B23" s="100">
        <v>243.67739544669331</v>
      </c>
      <c r="C23" s="100">
        <v>249.2229253141098</v>
      </c>
      <c r="D23" s="100">
        <v>247.49796132361433</v>
      </c>
      <c r="E23" s="100">
        <v>257.62820534450185</v>
      </c>
      <c r="F23" s="100">
        <v>256.8206120453645</v>
      </c>
      <c r="G23" s="100">
        <v>257.77939307020529</v>
      </c>
      <c r="H23" s="100">
        <v>260.54745011747974</v>
      </c>
      <c r="I23" s="100">
        <v>257.06288035310899</v>
      </c>
      <c r="J23" s="100">
        <v>256.33030619674912</v>
      </c>
      <c r="K23" s="100">
        <v>260.48510197060369</v>
      </c>
      <c r="L23" s="100">
        <v>263.21855786549986</v>
      </c>
      <c r="M23" s="100">
        <v>264.02228214862112</v>
      </c>
      <c r="N23" s="100">
        <v>266.54533395242817</v>
      </c>
      <c r="O23" s="100">
        <v>267.47299777292056</v>
      </c>
      <c r="P23" s="100">
        <v>265.4092294783818</v>
      </c>
      <c r="Q23" s="100">
        <v>273.23081777988887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36.617690465007882</v>
      </c>
      <c r="C25" s="100">
        <v>35.787916701631666</v>
      </c>
      <c r="D25" s="100">
        <v>35.220011816877935</v>
      </c>
      <c r="E25" s="100">
        <v>34.774761934924889</v>
      </c>
      <c r="F25" s="100">
        <v>34.163667140668856</v>
      </c>
      <c r="G25" s="100">
        <v>29.789405438715804</v>
      </c>
      <c r="H25" s="100">
        <v>31.590445467283132</v>
      </c>
      <c r="I25" s="100">
        <v>31.575875154052</v>
      </c>
      <c r="J25" s="100">
        <v>31.504179470106028</v>
      </c>
      <c r="K25" s="100">
        <v>32.426608481569765</v>
      </c>
      <c r="L25" s="100">
        <v>32.588737343533779</v>
      </c>
      <c r="M25" s="100">
        <v>31.045961061055248</v>
      </c>
      <c r="N25" s="100">
        <v>21.826528266439638</v>
      </c>
      <c r="O25" s="100">
        <v>19.994013447196291</v>
      </c>
      <c r="P25" s="100">
        <v>22.241317922152557</v>
      </c>
      <c r="Q25" s="100">
        <v>22.813077399782983</v>
      </c>
    </row>
    <row r="26" spans="1:17" ht="12" customHeight="1" x14ac:dyDescent="0.25">
      <c r="A26" s="88" t="s">
        <v>30</v>
      </c>
      <c r="B26" s="22">
        <v>206.45765160438532</v>
      </c>
      <c r="C26" s="22">
        <v>205.09569841281285</v>
      </c>
      <c r="D26" s="22">
        <v>205.7786240005525</v>
      </c>
      <c r="E26" s="22">
        <v>206.07960085934187</v>
      </c>
      <c r="F26" s="22">
        <v>200.67348597061573</v>
      </c>
      <c r="G26" s="22">
        <v>215.07704051962233</v>
      </c>
      <c r="H26" s="22">
        <v>214.16883815020108</v>
      </c>
      <c r="I26" s="22">
        <v>218.5195138957028</v>
      </c>
      <c r="J26" s="22">
        <v>221.98163549016908</v>
      </c>
      <c r="K26" s="22">
        <v>215.62893469517235</v>
      </c>
      <c r="L26" s="22">
        <v>214.34290538996291</v>
      </c>
      <c r="M26" s="22">
        <v>216.63926276859115</v>
      </c>
      <c r="N26" s="22">
        <v>229.37170811341491</v>
      </c>
      <c r="O26" s="22">
        <v>232.41648903139856</v>
      </c>
      <c r="P26" s="22">
        <v>223.76654515814218</v>
      </c>
      <c r="Q26" s="22">
        <v>230.085732717696</v>
      </c>
    </row>
    <row r="27" spans="1:17" ht="12" customHeight="1" x14ac:dyDescent="0.25">
      <c r="A27" s="93" t="s">
        <v>33</v>
      </c>
      <c r="B27" s="107">
        <v>2.1734976593102107</v>
      </c>
      <c r="C27" s="107">
        <v>2.4020800000000002</v>
      </c>
      <c r="D27" s="107">
        <v>2.7000099999999989</v>
      </c>
      <c r="E27" s="107">
        <v>3.0021900000000001</v>
      </c>
      <c r="F27" s="107">
        <v>3.1971099999999999</v>
      </c>
      <c r="G27" s="107">
        <v>3.4393903888879569</v>
      </c>
      <c r="H27" s="107">
        <v>3.5992799999999994</v>
      </c>
      <c r="I27" s="107">
        <v>3.8224900000000015</v>
      </c>
      <c r="J27" s="107">
        <v>3.9999699999999994</v>
      </c>
      <c r="K27" s="107">
        <v>4.4032200000000001</v>
      </c>
      <c r="L27" s="107">
        <v>4.7530144199395457</v>
      </c>
      <c r="M27" s="107">
        <v>4.9679809664983816</v>
      </c>
      <c r="N27" s="107">
        <v>5.1113111854276472</v>
      </c>
      <c r="O27" s="107">
        <v>5.2784943154676593</v>
      </c>
      <c r="P27" s="107">
        <v>5.3979172637814079</v>
      </c>
      <c r="Q27" s="107">
        <v>5.4218018534441601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455.34900095215841</v>
      </c>
      <c r="C29" s="101">
        <f t="shared" ref="C29:Q29" si="8">SUM(C30:C33)</f>
        <v>458.76033249988279</v>
      </c>
      <c r="D29" s="101">
        <f t="shared" si="8"/>
        <v>462.3847397209766</v>
      </c>
      <c r="E29" s="101">
        <f t="shared" si="8"/>
        <v>455.79282518878216</v>
      </c>
      <c r="F29" s="101">
        <f t="shared" si="8"/>
        <v>457.73554776974856</v>
      </c>
      <c r="G29" s="101">
        <f t="shared" si="8"/>
        <v>458.82642673448288</v>
      </c>
      <c r="H29" s="101">
        <f t="shared" si="8"/>
        <v>467.22258624659855</v>
      </c>
      <c r="I29" s="101">
        <f t="shared" si="8"/>
        <v>483.8090793415563</v>
      </c>
      <c r="J29" s="101">
        <f t="shared" si="8"/>
        <v>492.07800189551318</v>
      </c>
      <c r="K29" s="101">
        <f t="shared" si="8"/>
        <v>490.60224986389892</v>
      </c>
      <c r="L29" s="101">
        <f t="shared" si="8"/>
        <v>495.76755986461137</v>
      </c>
      <c r="M29" s="101">
        <f t="shared" si="8"/>
        <v>504.47226399890849</v>
      </c>
      <c r="N29" s="101">
        <f t="shared" si="8"/>
        <v>507.82941137400655</v>
      </c>
      <c r="O29" s="101">
        <f t="shared" si="8"/>
        <v>499.00785111315645</v>
      </c>
      <c r="P29" s="101">
        <f t="shared" si="8"/>
        <v>500.67414397879156</v>
      </c>
      <c r="Q29" s="101">
        <f t="shared" si="8"/>
        <v>496.38065940616713</v>
      </c>
    </row>
    <row r="30" spans="1:17" ht="12" customHeight="1" x14ac:dyDescent="0.25">
      <c r="A30" s="88" t="s">
        <v>66</v>
      </c>
      <c r="B30" s="100">
        <v>18.412887481530468</v>
      </c>
      <c r="C30" s="100">
        <v>21.534859053718556</v>
      </c>
      <c r="D30" s="100">
        <v>24.684101090276602</v>
      </c>
      <c r="E30" s="100">
        <v>22.790686081601226</v>
      </c>
      <c r="F30" s="100">
        <v>25.963109893712421</v>
      </c>
      <c r="G30" s="100">
        <v>25.601819868767564</v>
      </c>
      <c r="H30" s="100">
        <v>32.984543700957616</v>
      </c>
      <c r="I30" s="100">
        <v>16.939775078507793</v>
      </c>
      <c r="J30" s="100">
        <v>13.87319431627497</v>
      </c>
      <c r="K30" s="100">
        <v>22.347401648217112</v>
      </c>
      <c r="L30" s="100">
        <v>27.172512999326475</v>
      </c>
      <c r="M30" s="100">
        <v>15.281342158594278</v>
      </c>
      <c r="N30" s="100">
        <v>20.599389264722006</v>
      </c>
      <c r="O30" s="100">
        <v>19.544010388817355</v>
      </c>
      <c r="P30" s="100">
        <v>3.1810600054118114</v>
      </c>
      <c r="Q30" s="100">
        <v>27.606201671367931</v>
      </c>
    </row>
    <row r="31" spans="1:17" ht="12" customHeight="1" x14ac:dyDescent="0.25">
      <c r="A31" s="88" t="s">
        <v>98</v>
      </c>
      <c r="B31" s="100">
        <v>213.0611680181313</v>
      </c>
      <c r="C31" s="100">
        <v>217.74440658783556</v>
      </c>
      <c r="D31" s="100">
        <v>219.06318730667132</v>
      </c>
      <c r="E31" s="100">
        <v>240.98092153693196</v>
      </c>
      <c r="F31" s="100">
        <v>235.19310251195279</v>
      </c>
      <c r="G31" s="100">
        <v>244.38635603258595</v>
      </c>
      <c r="H31" s="100">
        <v>239.8704201685884</v>
      </c>
      <c r="I31" s="100">
        <v>238.97963631444435</v>
      </c>
      <c r="J31" s="100">
        <v>252.07533492784327</v>
      </c>
      <c r="K31" s="100">
        <v>246.40007874929051</v>
      </c>
      <c r="L31" s="100">
        <v>240.42502290691749</v>
      </c>
      <c r="M31" s="100">
        <v>229.2376700642659</v>
      </c>
      <c r="N31" s="100">
        <v>239.24453530969268</v>
      </c>
      <c r="O31" s="100">
        <v>242.48130999745942</v>
      </c>
      <c r="P31" s="100">
        <v>230.57066689973999</v>
      </c>
      <c r="Q31" s="100">
        <v>233.26869986817076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223.87494545249663</v>
      </c>
      <c r="C33" s="18">
        <v>219.48106685832869</v>
      </c>
      <c r="D33" s="18">
        <v>218.63745132402866</v>
      </c>
      <c r="E33" s="18">
        <v>192.02121757024895</v>
      </c>
      <c r="F33" s="18">
        <v>196.57933536408339</v>
      </c>
      <c r="G33" s="18">
        <v>188.83825083312931</v>
      </c>
      <c r="H33" s="18">
        <v>194.36762237705258</v>
      </c>
      <c r="I33" s="18">
        <v>227.88966794860417</v>
      </c>
      <c r="J33" s="18">
        <v>226.12947265139496</v>
      </c>
      <c r="K33" s="18">
        <v>221.85476946639133</v>
      </c>
      <c r="L33" s="18">
        <v>228.17002395836735</v>
      </c>
      <c r="M33" s="18">
        <v>259.95325177604832</v>
      </c>
      <c r="N33" s="18">
        <v>247.98548679959185</v>
      </c>
      <c r="O33" s="18">
        <v>236.98253072687962</v>
      </c>
      <c r="P33" s="18">
        <v>266.92241707363974</v>
      </c>
      <c r="Q33" s="18">
        <v>235.50575786662841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0.68336610155819932</v>
      </c>
      <c r="C3" s="115">
        <f>IF(SER_hh_tes!C3=0,"",SER_hh_tes!C3/SER_hh_fec!C3)</f>
        <v>0.69188167514075882</v>
      </c>
      <c r="D3" s="115">
        <f>IF(SER_hh_tes!D3=0,"",SER_hh_tes!D3/SER_hh_fec!D3)</f>
        <v>0.70067253181280043</v>
      </c>
      <c r="E3" s="115">
        <f>IF(SER_hh_tes!E3=0,"",SER_hh_tes!E3/SER_hh_fec!E3)</f>
        <v>0.70918683171932539</v>
      </c>
      <c r="F3" s="115">
        <f>IF(SER_hh_tes!F3=0,"",SER_hh_tes!F3/SER_hh_fec!F3)</f>
        <v>0.71956490227160852</v>
      </c>
      <c r="G3" s="115">
        <f>IF(SER_hh_tes!G3=0,"",SER_hh_tes!G3/SER_hh_fec!G3)</f>
        <v>0.7286002289911746</v>
      </c>
      <c r="H3" s="115">
        <f>IF(SER_hh_tes!H3=0,"",SER_hh_tes!H3/SER_hh_fec!H3)</f>
        <v>0.74015014874263896</v>
      </c>
      <c r="I3" s="115">
        <f>IF(SER_hh_tes!I3=0,"",SER_hh_tes!I3/SER_hh_fec!I3)</f>
        <v>0.75438117451612963</v>
      </c>
      <c r="J3" s="115">
        <f>IF(SER_hh_tes!J3=0,"",SER_hh_tes!J3/SER_hh_fec!J3)</f>
        <v>0.76473779681713761</v>
      </c>
      <c r="K3" s="115">
        <f>IF(SER_hh_tes!K3=0,"",SER_hh_tes!K3/SER_hh_fec!K3)</f>
        <v>0.77817616881675555</v>
      </c>
      <c r="L3" s="115">
        <f>IF(SER_hh_tes!L3=0,"",SER_hh_tes!L3/SER_hh_fec!L3)</f>
        <v>0.78805768888871364</v>
      </c>
      <c r="M3" s="115">
        <f>IF(SER_hh_tes!M3=0,"",SER_hh_tes!M3/SER_hh_fec!M3)</f>
        <v>0.80090428454932239</v>
      </c>
      <c r="N3" s="115">
        <f>IF(SER_hh_tes!N3=0,"",SER_hh_tes!N3/SER_hh_fec!N3)</f>
        <v>0.81328573133396398</v>
      </c>
      <c r="O3" s="115">
        <f>IF(SER_hh_tes!O3=0,"",SER_hh_tes!O3/SER_hh_fec!O3)</f>
        <v>0.82689351822933954</v>
      </c>
      <c r="P3" s="115">
        <f>IF(SER_hh_tes!P3=0,"",SER_hh_tes!P3/SER_hh_fec!P3)</f>
        <v>0.83885362334391367</v>
      </c>
      <c r="Q3" s="115">
        <f>IF(SER_hh_tes!Q3=0,"",SER_hh_tes!Q3/SER_hh_fec!Q3)</f>
        <v>0.85074404419927552</v>
      </c>
    </row>
    <row r="4" spans="1:17" ht="12.95" customHeight="1" x14ac:dyDescent="0.25">
      <c r="A4" s="90" t="s">
        <v>44</v>
      </c>
      <c r="B4" s="110">
        <f>IF(SER_hh_tes!B4=0,"",SER_hh_tes!B4/SER_hh_fec!B4)</f>
        <v>0.70432744729475794</v>
      </c>
      <c r="C4" s="110">
        <f>IF(SER_hh_tes!C4=0,"",SER_hh_tes!C4/SER_hh_fec!C4)</f>
        <v>0.71062966792841586</v>
      </c>
      <c r="D4" s="110">
        <f>IF(SER_hh_tes!D4=0,"",SER_hh_tes!D4/SER_hh_fec!D4)</f>
        <v>0.7189066012194042</v>
      </c>
      <c r="E4" s="110">
        <f>IF(SER_hh_tes!E4=0,"",SER_hh_tes!E4/SER_hh_fec!E4)</f>
        <v>0.72660175362195434</v>
      </c>
      <c r="F4" s="110">
        <f>IF(SER_hh_tes!F4=0,"",SER_hh_tes!F4/SER_hh_fec!F4)</f>
        <v>0.73417682087630909</v>
      </c>
      <c r="G4" s="110">
        <f>IF(SER_hh_tes!G4=0,"",SER_hh_tes!G4/SER_hh_fec!G4)</f>
        <v>0.74163743867519361</v>
      </c>
      <c r="H4" s="110">
        <f>IF(SER_hh_tes!H4=0,"",SER_hh_tes!H4/SER_hh_fec!H4)</f>
        <v>0.7505354585563776</v>
      </c>
      <c r="I4" s="110">
        <f>IF(SER_hh_tes!I4=0,"",SER_hh_tes!I4/SER_hh_fec!I4)</f>
        <v>0.75838702401450786</v>
      </c>
      <c r="J4" s="110">
        <f>IF(SER_hh_tes!J4=0,"",SER_hh_tes!J4/SER_hh_fec!J4)</f>
        <v>0.76617353171613656</v>
      </c>
      <c r="K4" s="110">
        <f>IF(SER_hh_tes!K4=0,"",SER_hh_tes!K4/SER_hh_fec!K4)</f>
        <v>0.77804748579062211</v>
      </c>
      <c r="L4" s="110">
        <f>IF(SER_hh_tes!L4=0,"",SER_hh_tes!L4/SER_hh_fec!L4)</f>
        <v>0.78643038485529215</v>
      </c>
      <c r="M4" s="110">
        <f>IF(SER_hh_tes!M4=0,"",SER_hh_tes!M4/SER_hh_fec!M4)</f>
        <v>0.79581596527168919</v>
      </c>
      <c r="N4" s="110">
        <f>IF(SER_hh_tes!N4=0,"",SER_hh_tes!N4/SER_hh_fec!N4)</f>
        <v>0.81115053359675371</v>
      </c>
      <c r="O4" s="110">
        <f>IF(SER_hh_tes!O4=0,"",SER_hh_tes!O4/SER_hh_fec!O4)</f>
        <v>0.82591325432158014</v>
      </c>
      <c r="P4" s="110">
        <f>IF(SER_hh_tes!P4=0,"",SER_hh_tes!P4/SER_hh_fec!P4)</f>
        <v>0.82748741516086088</v>
      </c>
      <c r="Q4" s="110">
        <f>IF(SER_hh_tes!Q4=0,"",SER_hh_tes!Q4/SER_hh_fec!Q4)</f>
        <v>0.83473716810173193</v>
      </c>
    </row>
    <row r="5" spans="1:17" ht="12" customHeight="1" x14ac:dyDescent="0.25">
      <c r="A5" s="88" t="s">
        <v>38</v>
      </c>
      <c r="B5" s="109">
        <f>IF(SER_hh_tes!B5=0,"",SER_hh_tes!B5/SER_hh_fec!B5)</f>
        <v>0.5623428965277304</v>
      </c>
      <c r="C5" s="109">
        <f>IF(SER_hh_tes!C5=0,"",SER_hh_tes!C5/SER_hh_fec!C5)</f>
        <v>0.56305993395487519</v>
      </c>
      <c r="D5" s="109">
        <f>IF(SER_hh_tes!D5=0,"",SER_hh_tes!D5/SER_hh_fec!D5)</f>
        <v>0.56451034490997487</v>
      </c>
      <c r="E5" s="109">
        <f>IF(SER_hh_tes!E5=0,"",SER_hh_tes!E5/SER_hh_fec!E5)</f>
        <v>0.57079633632001581</v>
      </c>
      <c r="F5" s="109">
        <f>IF(SER_hh_tes!F5=0,"",SER_hh_tes!F5/SER_hh_fec!F5)</f>
        <v>0.57145345463181674</v>
      </c>
      <c r="G5" s="109">
        <f>IF(SER_hh_tes!G5=0,"",SER_hh_tes!G5/SER_hh_fec!G5)</f>
        <v>0.57881443160721269</v>
      </c>
      <c r="H5" s="109">
        <f>IF(SER_hh_tes!H5=0,"",SER_hh_tes!H5/SER_hh_fec!H5)</f>
        <v>0.57996856218169768</v>
      </c>
      <c r="I5" s="109">
        <f>IF(SER_hh_tes!I5=0,"",SER_hh_tes!I5/SER_hh_fec!I5)</f>
        <v>0.59372239153482442</v>
      </c>
      <c r="J5" s="109">
        <f>IF(SER_hh_tes!J5=0,"",SER_hh_tes!J5/SER_hh_fec!J5)</f>
        <v>0.59657204540657305</v>
      </c>
      <c r="K5" s="109">
        <f>IF(SER_hh_tes!K5=0,"",SER_hh_tes!K5/SER_hh_fec!K5)</f>
        <v>0.5972612520936933</v>
      </c>
      <c r="L5" s="109">
        <f>IF(SER_hh_tes!L5=0,"",SER_hh_tes!L5/SER_hh_fec!L5)</f>
        <v>0.59851729136391563</v>
      </c>
      <c r="M5" s="109">
        <f>IF(SER_hh_tes!M5=0,"",SER_hh_tes!M5/SER_hh_fec!M5)</f>
        <v>0.60128100809926266</v>
      </c>
      <c r="N5" s="109">
        <f>IF(SER_hh_tes!N5=0,"",SER_hh_tes!N5/SER_hh_fec!N5)</f>
        <v>0.60258741354468615</v>
      </c>
      <c r="O5" s="109">
        <f>IF(SER_hh_tes!O5=0,"",SER_hh_tes!O5/SER_hh_fec!O5)</f>
        <v>0.60559338559260234</v>
      </c>
      <c r="P5" s="109">
        <f>IF(SER_hh_tes!P5=0,"",SER_hh_tes!P5/SER_hh_fec!P5)</f>
        <v>0.60885684300034371</v>
      </c>
      <c r="Q5" s="109">
        <f>IF(SER_hh_tes!Q5=0,"",SER_hh_tes!Q5/SER_hh_fec!Q5)</f>
        <v>0.6091261921305301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0.64885718830122741</v>
      </c>
      <c r="C7" s="109">
        <f>IF(SER_hh_tes!C7=0,"",SER_hh_tes!C7/SER_hh_fec!C7)</f>
        <v>0.64885718830122741</v>
      </c>
      <c r="D7" s="109">
        <f>IF(SER_hh_tes!D7=0,"",SER_hh_tes!D7/SER_hh_fec!D7)</f>
        <v>0.65078184313697651</v>
      </c>
      <c r="E7" s="109">
        <f>IF(SER_hh_tes!E7=0,"",SER_hh_tes!E7/SER_hh_fec!E7)</f>
        <v>0.6516303323948055</v>
      </c>
      <c r="F7" s="109">
        <f>IF(SER_hh_tes!F7=0,"",SER_hh_tes!F7/SER_hh_fec!F7)</f>
        <v>0.65224624387979546</v>
      </c>
      <c r="G7" s="109">
        <f>IF(SER_hh_tes!G7=0,"",SER_hh_tes!G7/SER_hh_fec!G7)</f>
        <v>0.65847645375164587</v>
      </c>
      <c r="H7" s="109">
        <f>IF(SER_hh_tes!H7=0,"",SER_hh_tes!H7/SER_hh_fec!H7)</f>
        <v>0.66148077818691842</v>
      </c>
      <c r="I7" s="109">
        <f>IF(SER_hh_tes!I7=0,"",SER_hh_tes!I7/SER_hh_fec!I7)</f>
        <v>0.67188838013710461</v>
      </c>
      <c r="J7" s="109">
        <f>IF(SER_hh_tes!J7=0,"",SER_hh_tes!J7/SER_hh_fec!J7)</f>
        <v>0.6744664441106395</v>
      </c>
      <c r="K7" s="109">
        <f>IF(SER_hh_tes!K7=0,"",SER_hh_tes!K7/SER_hh_fec!K7)</f>
        <v>0.68545523937099606</v>
      </c>
      <c r="L7" s="109">
        <f>IF(SER_hh_tes!L7=0,"",SER_hh_tes!L7/SER_hh_fec!L7)</f>
        <v>0.68922746120158318</v>
      </c>
      <c r="M7" s="109">
        <f>IF(SER_hh_tes!M7=0,"",SER_hh_tes!M7/SER_hh_fec!M7)</f>
        <v>0.69040530295512148</v>
      </c>
      <c r="N7" s="109">
        <f>IF(SER_hh_tes!N7=0,"",SER_hh_tes!N7/SER_hh_fec!N7)</f>
        <v>0.69080951595512086</v>
      </c>
      <c r="O7" s="109">
        <f>IF(SER_hh_tes!O7=0,"",SER_hh_tes!O7/SER_hh_fec!O7)</f>
        <v>0.69287568950455103</v>
      </c>
      <c r="P7" s="109">
        <f>IF(SER_hh_tes!P7=0,"",SER_hh_tes!P7/SER_hh_fec!P7)</f>
        <v>0.69695248825378497</v>
      </c>
      <c r="Q7" s="109">
        <f>IF(SER_hh_tes!Q7=0,"",SER_hh_tes!Q7/SER_hh_fec!Q7)</f>
        <v>0.69775675159152573</v>
      </c>
    </row>
    <row r="8" spans="1:17" ht="12" customHeight="1" x14ac:dyDescent="0.25">
      <c r="A8" s="88" t="s">
        <v>101</v>
      </c>
      <c r="B8" s="109">
        <f>IF(SER_hh_tes!B8=0,"",SER_hh_tes!B8/SER_hh_fec!B8)</f>
        <v>1.0546504140007258</v>
      </c>
      <c r="C8" s="109">
        <f>IF(SER_hh_tes!C8=0,"",SER_hh_tes!C8/SER_hh_fec!C8)</f>
        <v>1.0584469263519252</v>
      </c>
      <c r="D8" s="109">
        <f>IF(SER_hh_tes!D8=0,"",SER_hh_tes!D8/SER_hh_fec!D8)</f>
        <v>1.0619527946173255</v>
      </c>
      <c r="E8" s="109">
        <f>IF(SER_hh_tes!E8=0,"",SER_hh_tes!E8/SER_hh_fec!E8)</f>
        <v>1.0655742394662193</v>
      </c>
      <c r="F8" s="109">
        <f>IF(SER_hh_tes!F8=0,"",SER_hh_tes!F8/SER_hh_fec!F8)</f>
        <v>1.0696846353814502</v>
      </c>
      <c r="G8" s="109">
        <f>IF(SER_hh_tes!G8=0,"",SER_hh_tes!G8/SER_hh_fec!G8)</f>
        <v>1.0737821578605815</v>
      </c>
      <c r="H8" s="109">
        <f>IF(SER_hh_tes!H8=0,"",SER_hh_tes!H8/SER_hh_fec!H8)</f>
        <v>1.0784262751742908</v>
      </c>
      <c r="I8" s="109">
        <f>IF(SER_hh_tes!I8=0,"",SER_hh_tes!I8/SER_hh_fec!I8)</f>
        <v>1.0837945262770092</v>
      </c>
      <c r="J8" s="109">
        <f>IF(SER_hh_tes!J8=0,"",SER_hh_tes!J8/SER_hh_fec!J8)</f>
        <v>1.088665621475702</v>
      </c>
      <c r="K8" s="109">
        <f>IF(SER_hh_tes!K8=0,"",SER_hh_tes!K8/SER_hh_fec!K8)</f>
        <v>1.0940001206293293</v>
      </c>
      <c r="L8" s="109">
        <f>IF(SER_hh_tes!L8=0,"",SER_hh_tes!L8/SER_hh_fec!L8)</f>
        <v>1.1007141582234015</v>
      </c>
      <c r="M8" s="109">
        <f>IF(SER_hh_tes!M8=0,"",SER_hh_tes!M8/SER_hh_fec!M8)</f>
        <v>1.1074290943222664</v>
      </c>
      <c r="N8" s="109">
        <f>IF(SER_hh_tes!N8=0,"",SER_hh_tes!N8/SER_hh_fec!N8)</f>
        <v>1.1140835693857378</v>
      </c>
      <c r="O8" s="109">
        <f>IF(SER_hh_tes!O8=0,"",SER_hh_tes!O8/SER_hh_fec!O8)</f>
        <v>1.1210880349617902</v>
      </c>
      <c r="P8" s="109">
        <f>IF(SER_hh_tes!P8=0,"",SER_hh_tes!P8/SER_hh_fec!P8)</f>
        <v>1.1322233676228182</v>
      </c>
      <c r="Q8" s="109">
        <f>IF(SER_hh_tes!Q8=0,"",SER_hh_tes!Q8/SER_hh_fec!Q8)</f>
        <v>1.142367230715823</v>
      </c>
    </row>
    <row r="9" spans="1:17" ht="12" customHeight="1" x14ac:dyDescent="0.25">
      <c r="A9" s="88" t="s">
        <v>106</v>
      </c>
      <c r="B9" s="109">
        <f>IF(SER_hh_tes!B9=0,"",SER_hh_tes!B9/SER_hh_fec!B9)</f>
        <v>0.69321249259208217</v>
      </c>
      <c r="C9" s="109">
        <f>IF(SER_hh_tes!C9=0,"",SER_hh_tes!C9/SER_hh_fec!C9)</f>
        <v>0.69926763073576115</v>
      </c>
      <c r="D9" s="109">
        <f>IF(SER_hh_tes!D9=0,"",SER_hh_tes!D9/SER_hh_fec!D9)</f>
        <v>0.70111374118429615</v>
      </c>
      <c r="E9" s="109">
        <f>IF(SER_hh_tes!E9=0,"",SER_hh_tes!E9/SER_hh_fec!E9)</f>
        <v>0.70742902761970317</v>
      </c>
      <c r="F9" s="109">
        <f>IF(SER_hh_tes!F9=0,"",SER_hh_tes!F9/SER_hh_fec!F9)</f>
        <v>0.71514530919431774</v>
      </c>
      <c r="G9" s="109">
        <f>IF(SER_hh_tes!G9=0,"",SER_hh_tes!G9/SER_hh_fec!G9)</f>
        <v>0.72307329270721998</v>
      </c>
      <c r="H9" s="109">
        <f>IF(SER_hh_tes!H9=0,"",SER_hh_tes!H9/SER_hh_fec!H9)</f>
        <v>0.7316537926818597</v>
      </c>
      <c r="I9" s="109">
        <f>IF(SER_hh_tes!I9=0,"",SER_hh_tes!I9/SER_hh_fec!I9)</f>
        <v>0.73908684293237192</v>
      </c>
      <c r="J9" s="109">
        <f>IF(SER_hh_tes!J9=0,"",SER_hh_tes!J9/SER_hh_fec!J9)</f>
        <v>0.75068638549579492</v>
      </c>
      <c r="K9" s="109">
        <f>IF(SER_hh_tes!K9=0,"",SER_hh_tes!K9/SER_hh_fec!K9)</f>
        <v>0.75918235337573781</v>
      </c>
      <c r="L9" s="109">
        <f>IF(SER_hh_tes!L9=0,"",SER_hh_tes!L9/SER_hh_fec!L9)</f>
        <v>0.76961579748639874</v>
      </c>
      <c r="M9" s="109">
        <f>IF(SER_hh_tes!M9=0,"",SER_hh_tes!M9/SER_hh_fec!M9)</f>
        <v>0.77952184088093135</v>
      </c>
      <c r="N9" s="109">
        <f>IF(SER_hh_tes!N9=0,"",SER_hh_tes!N9/SER_hh_fec!N9)</f>
        <v>0.79208258812468013</v>
      </c>
      <c r="O9" s="109">
        <f>IF(SER_hh_tes!O9=0,"",SER_hh_tes!O9/SER_hh_fec!O9)</f>
        <v>0.79961161164463235</v>
      </c>
      <c r="P9" s="109">
        <f>IF(SER_hh_tes!P9=0,"",SER_hh_tes!P9/SER_hh_fec!P9)</f>
        <v>0.8078640240265671</v>
      </c>
      <c r="Q9" s="109">
        <f>IF(SER_hh_tes!Q9=0,"",SER_hh_tes!Q9/SER_hh_fec!Q9)</f>
        <v>0.8172482222709736</v>
      </c>
    </row>
    <row r="10" spans="1:17" ht="12" customHeight="1" x14ac:dyDescent="0.25">
      <c r="A10" s="88" t="s">
        <v>34</v>
      </c>
      <c r="B10" s="109">
        <f>IF(SER_hh_tes!B10=0,"",SER_hh_tes!B10/SER_hh_fec!B10)</f>
        <v>0.53638860899568119</v>
      </c>
      <c r="C10" s="109">
        <f>IF(SER_hh_tes!C10=0,"",SER_hh_tes!C10/SER_hh_fec!C10)</f>
        <v>0.54430974956013223</v>
      </c>
      <c r="D10" s="109">
        <f>IF(SER_hh_tes!D10=0,"",SER_hh_tes!D10/SER_hh_fec!D10)</f>
        <v>0.54743718022317223</v>
      </c>
      <c r="E10" s="109">
        <f>IF(SER_hh_tes!E10=0,"",SER_hh_tes!E10/SER_hh_fec!E10)</f>
        <v>0.54906364006926722</v>
      </c>
      <c r="F10" s="109">
        <f>IF(SER_hh_tes!F10=0,"",SER_hh_tes!F10/SER_hh_fec!F10)</f>
        <v>0.55161276702326789</v>
      </c>
      <c r="G10" s="109">
        <f>IF(SER_hh_tes!G10=0,"",SER_hh_tes!G10/SER_hh_fec!G10)</f>
        <v>0.5569536940324471</v>
      </c>
      <c r="H10" s="109">
        <f>IF(SER_hh_tes!H10=0,"",SER_hh_tes!H10/SER_hh_fec!H10)</f>
        <v>0.5662741496856859</v>
      </c>
      <c r="I10" s="109">
        <f>IF(SER_hh_tes!I10=0,"",SER_hh_tes!I10/SER_hh_fec!I10)</f>
        <v>0.57535638549725709</v>
      </c>
      <c r="J10" s="109">
        <f>IF(SER_hh_tes!J10=0,"",SER_hh_tes!J10/SER_hh_fec!J10)</f>
        <v>0.58158470408221608</v>
      </c>
      <c r="K10" s="109">
        <f>IF(SER_hh_tes!K10=0,"",SER_hh_tes!K10/SER_hh_fec!K10)</f>
        <v>0.5872291940832276</v>
      </c>
      <c r="L10" s="109">
        <f>IF(SER_hh_tes!L10=0,"",SER_hh_tes!L10/SER_hh_fec!L10)</f>
        <v>0.5896011202361523</v>
      </c>
      <c r="M10" s="109">
        <f>IF(SER_hh_tes!M10=0,"",SER_hh_tes!M10/SER_hh_fec!M10)</f>
        <v>0.59455992600055352</v>
      </c>
      <c r="N10" s="109">
        <f>IF(SER_hh_tes!N10=0,"",SER_hh_tes!N10/SER_hh_fec!N10)</f>
        <v>0.59733253633068606</v>
      </c>
      <c r="O10" s="109">
        <f>IF(SER_hh_tes!O10=0,"",SER_hh_tes!O10/SER_hh_fec!O10)</f>
        <v>0.60037192327798161</v>
      </c>
      <c r="P10" s="109">
        <f>IF(SER_hh_tes!P10=0,"",SER_hh_tes!P10/SER_hh_fec!P10)</f>
        <v>0.60691324510175881</v>
      </c>
      <c r="Q10" s="109">
        <f>IF(SER_hh_tes!Q10=0,"",SER_hh_tes!Q10/SER_hh_fec!Q10)</f>
        <v>0.6074045455230257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>
        <f>IF(SER_hh_tes!B12=0,"",SER_hh_tes!B12/SER_hh_fec!B12)</f>
        <v>0.82394563593806658</v>
      </c>
      <c r="C12" s="109">
        <f>IF(SER_hh_tes!C12=0,"",SER_hh_tes!C12/SER_hh_fec!C12)</f>
        <v>0.82478979939653363</v>
      </c>
      <c r="D12" s="109">
        <f>IF(SER_hh_tes!D12=0,"",SER_hh_tes!D12/SER_hh_fec!D12)</f>
        <v>0.83536675257333903</v>
      </c>
      <c r="E12" s="109">
        <f>IF(SER_hh_tes!E12=0,"",SER_hh_tes!E12/SER_hh_fec!E12)</f>
        <v>0.83903746366985898</v>
      </c>
      <c r="F12" s="109">
        <f>IF(SER_hh_tes!F12=0,"",SER_hh_tes!F12/SER_hh_fec!F12)</f>
        <v>0.84094591339680802</v>
      </c>
      <c r="G12" s="109">
        <f>IF(SER_hh_tes!G12=0,"",SER_hh_tes!G12/SER_hh_fec!G12)</f>
        <v>0.84493192757194413</v>
      </c>
      <c r="H12" s="109">
        <f>IF(SER_hh_tes!H12=0,"",SER_hh_tes!H12/SER_hh_fec!H12)</f>
        <v>0.85242678690781093</v>
      </c>
      <c r="I12" s="109">
        <f>IF(SER_hh_tes!I12=0,"",SER_hh_tes!I12/SER_hh_fec!I12)</f>
        <v>0.86152359913992749</v>
      </c>
      <c r="J12" s="109">
        <f>IF(SER_hh_tes!J12=0,"",SER_hh_tes!J12/SER_hh_fec!J12)</f>
        <v>0.86394981929187531</v>
      </c>
      <c r="K12" s="109">
        <f>IF(SER_hh_tes!K12=0,"",SER_hh_tes!K12/SER_hh_fec!K12)</f>
        <v>0.86690592905992458</v>
      </c>
      <c r="L12" s="109">
        <f>IF(SER_hh_tes!L12=0,"",SER_hh_tes!L12/SER_hh_fec!L12)</f>
        <v>0.86910470273951024</v>
      </c>
      <c r="M12" s="109">
        <f>IF(SER_hh_tes!M12=0,"",SER_hh_tes!M12/SER_hh_fec!M12)</f>
        <v>0.86958677963818243</v>
      </c>
      <c r="N12" s="109">
        <f>IF(SER_hh_tes!N12=0,"",SER_hh_tes!N12/SER_hh_fec!N12)</f>
        <v>0.88014404376836541</v>
      </c>
      <c r="O12" s="109">
        <f>IF(SER_hh_tes!O12=0,"",SER_hh_tes!O12/SER_hh_fec!O12)</f>
        <v>0.88104169606601745</v>
      </c>
      <c r="P12" s="109">
        <f>IF(SER_hh_tes!P12=0,"",SER_hh_tes!P12/SER_hh_fec!P12)</f>
        <v>0.88571067564191519</v>
      </c>
      <c r="Q12" s="109">
        <f>IF(SER_hh_tes!Q12=0,"",SER_hh_tes!Q12/SER_hh_fec!Q12)</f>
        <v>0.88622059852230861</v>
      </c>
    </row>
    <row r="13" spans="1:17" ht="12" customHeight="1" x14ac:dyDescent="0.25">
      <c r="A13" s="88" t="s">
        <v>105</v>
      </c>
      <c r="B13" s="109">
        <f>IF(SER_hh_tes!B13=0,"",SER_hh_tes!B13/SER_hh_fec!B13)</f>
        <v>1.2977143766024555</v>
      </c>
      <c r="C13" s="109">
        <f>IF(SER_hh_tes!C13=0,"",SER_hh_tes!C13/SER_hh_fec!C13)</f>
        <v>1.3336608172985176</v>
      </c>
      <c r="D13" s="109">
        <f>IF(SER_hh_tes!D13=0,"",SER_hh_tes!D13/SER_hh_fec!D13)</f>
        <v>1.3441215584601611</v>
      </c>
      <c r="E13" s="109">
        <f>IF(SER_hh_tes!E13=0,"",SER_hh_tes!E13/SER_hh_fec!E13)</f>
        <v>1.3540304126573819</v>
      </c>
      <c r="F13" s="109">
        <f>IF(SER_hh_tes!F13=0,"",SER_hh_tes!F13/SER_hh_fec!F13)</f>
        <v>1.3568081799016569</v>
      </c>
      <c r="G13" s="109">
        <f>IF(SER_hh_tes!G13=0,"",SER_hh_tes!G13/SER_hh_fec!G13)</f>
        <v>1.3588648704127428</v>
      </c>
      <c r="H13" s="109">
        <f>IF(SER_hh_tes!H13=0,"",SER_hh_tes!H13/SER_hh_fec!H13)</f>
        <v>1.3597851680881019</v>
      </c>
      <c r="I13" s="109">
        <f>IF(SER_hh_tes!I13=0,"",SER_hh_tes!I13/SER_hh_fec!I13)</f>
        <v>1.36034818243181</v>
      </c>
      <c r="J13" s="109">
        <f>IF(SER_hh_tes!J13=0,"",SER_hh_tes!J13/SER_hh_fec!J13)</f>
        <v>1.3609134801137841</v>
      </c>
      <c r="K13" s="109">
        <f>IF(SER_hh_tes!K13=0,"",SER_hh_tes!K13/SER_hh_fec!K13)</f>
        <v>1.3613035694733036</v>
      </c>
      <c r="L13" s="109">
        <f>IF(SER_hh_tes!L13=0,"",SER_hh_tes!L13/SER_hh_fec!L13)</f>
        <v>1.436323593567155</v>
      </c>
      <c r="M13" s="109">
        <f>IF(SER_hh_tes!M13=0,"",SER_hh_tes!M13/SER_hh_fec!M13)</f>
        <v>1.4936601804495533</v>
      </c>
      <c r="N13" s="109">
        <f>IF(SER_hh_tes!N13=0,"",SER_hh_tes!N13/SER_hh_fec!N13)</f>
        <v>1.7342466554446128</v>
      </c>
      <c r="O13" s="109">
        <f>IF(SER_hh_tes!O13=0,"",SER_hh_tes!O13/SER_hh_fec!O13)</f>
        <v>1.9834891383243647</v>
      </c>
      <c r="P13" s="109">
        <f>IF(SER_hh_tes!P13=0,"",SER_hh_tes!P13/SER_hh_fec!P13)</f>
        <v>2.087232618849463</v>
      </c>
      <c r="Q13" s="109">
        <f>IF(SER_hh_tes!Q13=0,"",SER_hh_tes!Q13/SER_hh_fec!Q13)</f>
        <v>2.1428628095828941</v>
      </c>
    </row>
    <row r="14" spans="1:17" ht="12" customHeight="1" x14ac:dyDescent="0.25">
      <c r="A14" s="51" t="s">
        <v>104</v>
      </c>
      <c r="B14" s="112">
        <f>IF(SER_hh_tes!B14=0,"",SER_hh_tes!B14/SER_hh_fec!B14)</f>
        <v>0.78274835414116295</v>
      </c>
      <c r="C14" s="112">
        <f>IF(SER_hh_tes!C14=0,"",SER_hh_tes!C14/SER_hh_fec!C14)</f>
        <v>0.79303266025695118</v>
      </c>
      <c r="D14" s="112">
        <f>IF(SER_hh_tes!D14=0,"",SER_hh_tes!D14/SER_hh_fec!D14)</f>
        <v>0.79529974297609152</v>
      </c>
      <c r="E14" s="112">
        <f>IF(SER_hh_tes!E14=0,"",SER_hh_tes!E14/SER_hh_fec!E14)</f>
        <v>0.80334764905355116</v>
      </c>
      <c r="F14" s="112">
        <f>IF(SER_hh_tes!F14=0,"",SER_hh_tes!F14/SER_hh_fec!F14)</f>
        <v>0.8051744456400094</v>
      </c>
      <c r="G14" s="112">
        <f>IF(SER_hh_tes!G14=0,"",SER_hh_tes!G14/SER_hh_fec!G14)</f>
        <v>0.80857655067150469</v>
      </c>
      <c r="H14" s="112">
        <f>IF(SER_hh_tes!H14=0,"",SER_hh_tes!H14/SER_hh_fec!H14)</f>
        <v>0.80958322565530827</v>
      </c>
      <c r="I14" s="112">
        <f>IF(SER_hh_tes!I14=0,"",SER_hh_tes!I14/SER_hh_fec!I14)</f>
        <v>0.81035182533696493</v>
      </c>
      <c r="J14" s="112">
        <f>IF(SER_hh_tes!J14=0,"",SER_hh_tes!J14/SER_hh_fec!J14)</f>
        <v>0.81331195939183154</v>
      </c>
      <c r="K14" s="112">
        <f>IF(SER_hh_tes!K14=0,"",SER_hh_tes!K14/SER_hh_fec!K14)</f>
        <v>0.81542938435600598</v>
      </c>
      <c r="L14" s="112">
        <f>IF(SER_hh_tes!L14=0,"",SER_hh_tes!L14/SER_hh_fec!L14)</f>
        <v>0.81677622186868259</v>
      </c>
      <c r="M14" s="112">
        <f>IF(SER_hh_tes!M14=0,"",SER_hh_tes!M14/SER_hh_fec!M14)</f>
        <v>0.81789724207196568</v>
      </c>
      <c r="N14" s="112">
        <f>IF(SER_hh_tes!N14=0,"",SER_hh_tes!N14/SER_hh_fec!N14)</f>
        <v>0.82111275870134548</v>
      </c>
      <c r="O14" s="112">
        <f>IF(SER_hh_tes!O14=0,"",SER_hh_tes!O14/SER_hh_fec!O14)</f>
        <v>0.8244290844138964</v>
      </c>
      <c r="P14" s="112">
        <f>IF(SER_hh_tes!P14=0,"",SER_hh_tes!P14/SER_hh_fec!P14)</f>
        <v>0.8252621335569007</v>
      </c>
      <c r="Q14" s="112">
        <f>IF(SER_hh_tes!Q14=0,"",SER_hh_tes!Q14/SER_hh_fec!Q14)</f>
        <v>0.83270203211183358</v>
      </c>
    </row>
    <row r="15" spans="1:17" ht="12" customHeight="1" x14ac:dyDescent="0.25">
      <c r="A15" s="105" t="s">
        <v>108</v>
      </c>
      <c r="B15" s="114">
        <f>IF(SER_hh_tes!B15=0,"",SER_hh_tes!B15/SER_hh_fec!B15)</f>
        <v>1.0000000000000002</v>
      </c>
      <c r="C15" s="114">
        <f>IF(SER_hh_tes!C15=0,"",SER_hh_tes!C15/SER_hh_fec!C15)</f>
        <v>0.99999999999999944</v>
      </c>
      <c r="D15" s="114">
        <f>IF(SER_hh_tes!D15=0,"",SER_hh_tes!D15/SER_hh_fec!D15)</f>
        <v>1</v>
      </c>
      <c r="E15" s="114">
        <f>IF(SER_hh_tes!E15=0,"",SER_hh_tes!E15/SER_hh_fec!E15)</f>
        <v>1.0000000000000004</v>
      </c>
      <c r="F15" s="114">
        <f>IF(SER_hh_tes!F15=0,"",SER_hh_tes!F15/SER_hh_fec!F15)</f>
        <v>0.99999999999999989</v>
      </c>
      <c r="G15" s="114">
        <f>IF(SER_hh_tes!G15=0,"",SER_hh_tes!G15/SER_hh_fec!G15)</f>
        <v>0.99999999999999967</v>
      </c>
      <c r="H15" s="114">
        <f>IF(SER_hh_tes!H15=0,"",SER_hh_tes!H15/SER_hh_fec!H15)</f>
        <v>1.0000000000000002</v>
      </c>
      <c r="I15" s="114">
        <f>IF(SER_hh_tes!I15=0,"",SER_hh_tes!I15/SER_hh_fec!I15)</f>
        <v>1</v>
      </c>
      <c r="J15" s="114">
        <f>IF(SER_hh_tes!J15=0,"",SER_hh_tes!J15/SER_hh_fec!J15)</f>
        <v>0.99999999999999978</v>
      </c>
      <c r="K15" s="114">
        <f>IF(SER_hh_tes!K15=0,"",SER_hh_tes!K15/SER_hh_fec!K15)</f>
        <v>1</v>
      </c>
      <c r="L15" s="114">
        <f>IF(SER_hh_tes!L15=0,"",SER_hh_tes!L15/SER_hh_fec!L15)</f>
        <v>1.0000000000000004</v>
      </c>
      <c r="M15" s="114">
        <f>IF(SER_hh_tes!M15=0,"",SER_hh_tes!M15/SER_hh_fec!M15)</f>
        <v>0.99999999999999978</v>
      </c>
      <c r="N15" s="114">
        <f>IF(SER_hh_tes!N15=0,"",SER_hh_tes!N15/SER_hh_fec!N15)</f>
        <v>0.99999999999999967</v>
      </c>
      <c r="O15" s="114">
        <f>IF(SER_hh_tes!O15=0,"",SER_hh_tes!O15/SER_hh_fec!O15)</f>
        <v>1</v>
      </c>
      <c r="P15" s="114">
        <f>IF(SER_hh_tes!P15=0,"",SER_hh_tes!P15/SER_hh_fec!P15)</f>
        <v>1</v>
      </c>
      <c r="Q15" s="114">
        <f>IF(SER_hh_tes!Q15=0,"",SER_hh_tes!Q15/SER_hh_fec!Q15)</f>
        <v>1.0000000000000004</v>
      </c>
    </row>
    <row r="16" spans="1:17" ht="12.95" customHeight="1" x14ac:dyDescent="0.25">
      <c r="A16" s="90" t="s">
        <v>102</v>
      </c>
      <c r="B16" s="110">
        <f>IF(SER_hh_tes!B16=0,"",SER_hh_tes!B16/SER_hh_fec!B16)</f>
        <v>1.7333187653788373</v>
      </c>
      <c r="C16" s="110">
        <f>IF(SER_hh_tes!C16=0,"",SER_hh_tes!C16/SER_hh_fec!C16)</f>
        <v>1.801462660439856</v>
      </c>
      <c r="D16" s="110">
        <f>IF(SER_hh_tes!D16=0,"",SER_hh_tes!D16/SER_hh_fec!D16)</f>
        <v>1.8555629473550743</v>
      </c>
      <c r="E16" s="110">
        <f>IF(SER_hh_tes!E16=0,"",SER_hh_tes!E16/SER_hh_fec!E16)</f>
        <v>1.8959977323866899</v>
      </c>
      <c r="F16" s="110">
        <f>IF(SER_hh_tes!F16=0,"",SER_hh_tes!F16/SER_hh_fec!F16)</f>
        <v>1.9343783736347582</v>
      </c>
      <c r="G16" s="110">
        <f>IF(SER_hh_tes!G16=0,"",SER_hh_tes!G16/SER_hh_fec!G16)</f>
        <v>1.9745040378247996</v>
      </c>
      <c r="H16" s="110">
        <f>IF(SER_hh_tes!H16=0,"",SER_hh_tes!H16/SER_hh_fec!H16)</f>
        <v>2.0110862294039764</v>
      </c>
      <c r="I16" s="110">
        <f>IF(SER_hh_tes!I16=0,"",SER_hh_tes!I16/SER_hh_fec!I16)</f>
        <v>2.0499353142468504</v>
      </c>
      <c r="J16" s="110">
        <f>IF(SER_hh_tes!J16=0,"",SER_hh_tes!J16/SER_hh_fec!J16)</f>
        <v>2.0801271831529333</v>
      </c>
      <c r="K16" s="110">
        <f>IF(SER_hh_tes!K16=0,"",SER_hh_tes!K16/SER_hh_fec!K16)</f>
        <v>2.1131509839106792</v>
      </c>
      <c r="L16" s="110">
        <f>IF(SER_hh_tes!L16=0,"",SER_hh_tes!L16/SER_hh_fec!L16)</f>
        <v>2.1436923029484989</v>
      </c>
      <c r="M16" s="110">
        <f>IF(SER_hh_tes!M16=0,"",SER_hh_tes!M16/SER_hh_fec!M16)</f>
        <v>2.2070173118592211</v>
      </c>
      <c r="N16" s="110">
        <f>IF(SER_hh_tes!N16=0,"",SER_hh_tes!N16/SER_hh_fec!N16)</f>
        <v>2.2796332217730182</v>
      </c>
      <c r="O16" s="110">
        <f>IF(SER_hh_tes!O16=0,"",SER_hh_tes!O16/SER_hh_fec!O16)</f>
        <v>2.3585884006511799</v>
      </c>
      <c r="P16" s="110">
        <f>IF(SER_hh_tes!P16=0,"",SER_hh_tes!P16/SER_hh_fec!P16)</f>
        <v>2.4918485870387741</v>
      </c>
      <c r="Q16" s="110">
        <f>IF(SER_hh_tes!Q16=0,"",SER_hh_tes!Q16/SER_hh_fec!Q16)</f>
        <v>2.7195514223860746</v>
      </c>
    </row>
    <row r="17" spans="1:17" ht="12.95" customHeight="1" x14ac:dyDescent="0.25">
      <c r="A17" s="88" t="s">
        <v>101</v>
      </c>
      <c r="B17" s="113">
        <f>IF(SER_hh_tes!B17=0,"",SER_hh_tes!B17/SER_hh_fec!B17)</f>
        <v>1.7333187653788373</v>
      </c>
      <c r="C17" s="113">
        <f>IF(SER_hh_tes!C17=0,"",SER_hh_tes!C17/SER_hh_fec!C17)</f>
        <v>1.7622385354768042</v>
      </c>
      <c r="D17" s="113">
        <f>IF(SER_hh_tes!D17=0,"",SER_hh_tes!D17/SER_hh_fec!D17)</f>
        <v>1.8067355995852958</v>
      </c>
      <c r="E17" s="113">
        <f>IF(SER_hh_tes!E17=0,"",SER_hh_tes!E17/SER_hh_fec!E17)</f>
        <v>1.8515130460379818</v>
      </c>
      <c r="F17" s="113">
        <f>IF(SER_hh_tes!F17=0,"",SER_hh_tes!F17/SER_hh_fec!F17)</f>
        <v>1.895631533999723</v>
      </c>
      <c r="G17" s="113">
        <f>IF(SER_hh_tes!G17=0,"",SER_hh_tes!G17/SER_hh_fec!G17)</f>
        <v>1.9314240244167939</v>
      </c>
      <c r="H17" s="113">
        <f>IF(SER_hh_tes!H17=0,"",SER_hh_tes!H17/SER_hh_fec!H17)</f>
        <v>1.9931174499837496</v>
      </c>
      <c r="I17" s="113">
        <f>IF(SER_hh_tes!I17=0,"",SER_hh_tes!I17/SER_hh_fec!I17)</f>
        <v>2.0301484741818974</v>
      </c>
      <c r="J17" s="113">
        <f>IF(SER_hh_tes!J17=0,"",SER_hh_tes!J17/SER_hh_fec!J17)</f>
        <v>2.0762530524857983</v>
      </c>
      <c r="K17" s="113">
        <f>IF(SER_hh_tes!K17=0,"",SER_hh_tes!K17/SER_hh_fec!K17)</f>
        <v>2.1088434166693366</v>
      </c>
      <c r="L17" s="113">
        <f>IF(SER_hh_tes!L17=0,"",SER_hh_tes!L17/SER_hh_fec!L17)</f>
        <v>2.1548403039469566</v>
      </c>
      <c r="M17" s="113">
        <f>IF(SER_hh_tes!M17=0,"",SER_hh_tes!M17/SER_hh_fec!M17)</f>
        <v>2.1911923572512157</v>
      </c>
      <c r="N17" s="113">
        <f>IF(SER_hh_tes!N17=0,"",SER_hh_tes!N17/SER_hh_fec!N17)</f>
        <v>2.2768078557185514</v>
      </c>
      <c r="O17" s="113">
        <f>IF(SER_hh_tes!O17=0,"",SER_hh_tes!O17/SER_hh_fec!O17)</f>
        <v>2.4047173761091809</v>
      </c>
      <c r="P17" s="113">
        <f>IF(SER_hh_tes!P17=0,"",SER_hh_tes!P17/SER_hh_fec!P17)</f>
        <v>2.5880141221984307</v>
      </c>
      <c r="Q17" s="113">
        <f>IF(SER_hh_tes!Q17=0,"",SER_hh_tes!Q17/SER_hh_fec!Q17)</f>
        <v>2.8266908529017245</v>
      </c>
    </row>
    <row r="18" spans="1:17" ht="12" customHeight="1" x14ac:dyDescent="0.25">
      <c r="A18" s="88" t="s">
        <v>100</v>
      </c>
      <c r="B18" s="113">
        <f>IF(SER_hh_tes!B18=0,"",SER_hh_tes!B18/SER_hh_fec!B18)</f>
        <v>1.7333187653788373</v>
      </c>
      <c r="C18" s="113">
        <f>IF(SER_hh_tes!C18=0,"",SER_hh_tes!C18/SER_hh_fec!C18)</f>
        <v>1.801603442055328</v>
      </c>
      <c r="D18" s="113">
        <f>IF(SER_hh_tes!D18=0,"",SER_hh_tes!D18/SER_hh_fec!D18)</f>
        <v>1.8557494856335028</v>
      </c>
      <c r="E18" s="113">
        <f>IF(SER_hh_tes!E18=0,"",SER_hh_tes!E18/SER_hh_fec!E18)</f>
        <v>1.8961816235559863</v>
      </c>
      <c r="F18" s="113">
        <f>IF(SER_hh_tes!F18=0,"",SER_hh_tes!F18/SER_hh_fec!F18)</f>
        <v>1.9345544472133924</v>
      </c>
      <c r="G18" s="113">
        <f>IF(SER_hh_tes!G18=0,"",SER_hh_tes!G18/SER_hh_fec!G18)</f>
        <v>1.9747063698690079</v>
      </c>
      <c r="H18" s="113">
        <f>IF(SER_hh_tes!H18=0,"",SER_hh_tes!H18/SER_hh_fec!H18)</f>
        <v>2.0111889780051286</v>
      </c>
      <c r="I18" s="113">
        <f>IF(SER_hh_tes!I18=0,"",SER_hh_tes!I18/SER_hh_fec!I18)</f>
        <v>2.0500542866194129</v>
      </c>
      <c r="J18" s="113">
        <f>IF(SER_hh_tes!J18=0,"",SER_hh_tes!J18/SER_hh_fec!J18)</f>
        <v>2.0801534037665719</v>
      </c>
      <c r="K18" s="113">
        <f>IF(SER_hh_tes!K18=0,"",SER_hh_tes!K18/SER_hh_fec!K18)</f>
        <v>2.1131814989096416</v>
      </c>
      <c r="L18" s="113">
        <f>IF(SER_hh_tes!L18=0,"",SER_hh_tes!L18/SER_hh_fec!L18)</f>
        <v>2.1436064525382172</v>
      </c>
      <c r="M18" s="113">
        <f>IF(SER_hh_tes!M18=0,"",SER_hh_tes!M18/SER_hh_fec!M18)</f>
        <v>2.2071483951158317</v>
      </c>
      <c r="N18" s="113">
        <f>IF(SER_hh_tes!N18=0,"",SER_hh_tes!N18/SER_hh_fec!N18)</f>
        <v>2.2796601691972005</v>
      </c>
      <c r="O18" s="113">
        <f>IF(SER_hh_tes!O18=0,"",SER_hh_tes!O18/SER_hh_fec!O18)</f>
        <v>2.3580482866684465</v>
      </c>
      <c r="P18" s="113">
        <f>IF(SER_hh_tes!P18=0,"",SER_hh_tes!P18/SER_hh_fec!P18)</f>
        <v>2.4903796518997305</v>
      </c>
      <c r="Q18" s="113">
        <f>IF(SER_hh_tes!Q18=0,"",SER_hh_tes!Q18/SER_hh_fec!Q18)</f>
        <v>2.7172881852768294</v>
      </c>
    </row>
    <row r="19" spans="1:17" ht="12.95" customHeight="1" x14ac:dyDescent="0.25">
      <c r="A19" s="90" t="s">
        <v>47</v>
      </c>
      <c r="B19" s="110">
        <f>IF(SER_hh_tes!B19=0,"",SER_hh_tes!B19/SER_hh_fec!B19)</f>
        <v>0.6805441560980845</v>
      </c>
      <c r="C19" s="110">
        <f>IF(SER_hh_tes!C19=0,"",SER_hh_tes!C19/SER_hh_fec!C19)</f>
        <v>0.68152367329483154</v>
      </c>
      <c r="D19" s="110">
        <f>IF(SER_hh_tes!D19=0,"",SER_hh_tes!D19/SER_hh_fec!D19)</f>
        <v>0.68371181124866776</v>
      </c>
      <c r="E19" s="110">
        <f>IF(SER_hh_tes!E19=0,"",SER_hh_tes!E19/SER_hh_fec!E19)</f>
        <v>0.68551071490543314</v>
      </c>
      <c r="F19" s="110">
        <f>IF(SER_hh_tes!F19=0,"",SER_hh_tes!F19/SER_hh_fec!F19)</f>
        <v>0.68683158976627612</v>
      </c>
      <c r="G19" s="110">
        <f>IF(SER_hh_tes!G19=0,"",SER_hh_tes!G19/SER_hh_fec!G19)</f>
        <v>0.69125796710041532</v>
      </c>
      <c r="H19" s="110">
        <f>IF(SER_hh_tes!H19=0,"",SER_hh_tes!H19/SER_hh_fec!H19)</f>
        <v>0.69439955778766627</v>
      </c>
      <c r="I19" s="110">
        <f>IF(SER_hh_tes!I19=0,"",SER_hh_tes!I19/SER_hh_fec!I19)</f>
        <v>0.69891626123416861</v>
      </c>
      <c r="J19" s="110">
        <f>IF(SER_hh_tes!J19=0,"",SER_hh_tes!J19/SER_hh_fec!J19)</f>
        <v>0.7028920119484896</v>
      </c>
      <c r="K19" s="110">
        <f>IF(SER_hh_tes!K19=0,"",SER_hh_tes!K19/SER_hh_fec!K19)</f>
        <v>0.70449603915307157</v>
      </c>
      <c r="L19" s="110">
        <f>IF(SER_hh_tes!L19=0,"",SER_hh_tes!L19/SER_hh_fec!L19)</f>
        <v>0.7073976961080084</v>
      </c>
      <c r="M19" s="110">
        <f>IF(SER_hh_tes!M19=0,"",SER_hh_tes!M19/SER_hh_fec!M19)</f>
        <v>0.71103437099114708</v>
      </c>
      <c r="N19" s="110">
        <f>IF(SER_hh_tes!N19=0,"",SER_hh_tes!N19/SER_hh_fec!N19)</f>
        <v>0.71489829162914509</v>
      </c>
      <c r="O19" s="110">
        <f>IF(SER_hh_tes!O19=0,"",SER_hh_tes!O19/SER_hh_fec!O19)</f>
        <v>0.71805727742865899</v>
      </c>
      <c r="P19" s="110">
        <f>IF(SER_hh_tes!P19=0,"",SER_hh_tes!P19/SER_hh_fec!P19)</f>
        <v>0.72071739079424257</v>
      </c>
      <c r="Q19" s="110">
        <f>IF(SER_hh_tes!Q19=0,"",SER_hh_tes!Q19/SER_hh_fec!Q19)</f>
        <v>0.72396058114839257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>
        <f>IF(SER_hh_tes!B22=0,"",SER_hh_tes!B22/SER_hh_fec!B22)</f>
        <v>0.57892341866512687</v>
      </c>
      <c r="C22" s="109">
        <f>IF(SER_hh_tes!C22=0,"",SER_hh_tes!C22/SER_hh_fec!C22)</f>
        <v>0.57911504311442086</v>
      </c>
      <c r="D22" s="109">
        <f>IF(SER_hh_tes!D22=0,"",SER_hh_tes!D22/SER_hh_fec!D22)</f>
        <v>0.57989052345805636</v>
      </c>
      <c r="E22" s="109">
        <f>IF(SER_hh_tes!E22=0,"",SER_hh_tes!E22/SER_hh_fec!E22)</f>
        <v>0.58018922067467749</v>
      </c>
      <c r="F22" s="109">
        <f>IF(SER_hh_tes!F22=0,"",SER_hh_tes!F22/SER_hh_fec!F22)</f>
        <v>0.58153843352939605</v>
      </c>
      <c r="G22" s="109">
        <f>IF(SER_hh_tes!G22=0,"",SER_hh_tes!G22/SER_hh_fec!G22)</f>
        <v>0.58200538594967421</v>
      </c>
      <c r="H22" s="109">
        <f>IF(SER_hh_tes!H22=0,"",SER_hh_tes!H22/SER_hh_fec!H22)</f>
        <v>0.58530577672571416</v>
      </c>
      <c r="I22" s="109">
        <f>IF(SER_hh_tes!I22=0,"",SER_hh_tes!I22/SER_hh_fec!I22)</f>
        <v>0.59207576666170603</v>
      </c>
      <c r="J22" s="109">
        <f>IF(SER_hh_tes!J22=0,"",SER_hh_tes!J22/SER_hh_fec!J22)</f>
        <v>0.59673116635708068</v>
      </c>
      <c r="K22" s="109">
        <f>IF(SER_hh_tes!K22=0,"",SER_hh_tes!K22/SER_hh_fec!K22)</f>
        <v>0.6025896679357633</v>
      </c>
      <c r="L22" s="109">
        <f>IF(SER_hh_tes!L22=0,"",SER_hh_tes!L22/SER_hh_fec!L22)</f>
        <v>0.60875016180742758</v>
      </c>
      <c r="M22" s="109">
        <f>IF(SER_hh_tes!M22=0,"",SER_hh_tes!M22/SER_hh_fec!M22)</f>
        <v>0.61336584326178034</v>
      </c>
      <c r="N22" s="109">
        <f>IF(SER_hh_tes!N22=0,"",SER_hh_tes!N22/SER_hh_fec!N22)</f>
        <v>0.61783029070930817</v>
      </c>
      <c r="O22" s="109">
        <f>IF(SER_hh_tes!O22=0,"",SER_hh_tes!O22/SER_hh_fec!O22)</f>
        <v>0.62216392213091065</v>
      </c>
      <c r="P22" s="109">
        <f>IF(SER_hh_tes!P22=0,"",SER_hh_tes!P22/SER_hh_fec!P22)</f>
        <v>0.6246611525341933</v>
      </c>
      <c r="Q22" s="109">
        <f>IF(SER_hh_tes!Q22=0,"",SER_hh_tes!Q22/SER_hh_fec!Q22)</f>
        <v>0.62621764774095356</v>
      </c>
    </row>
    <row r="23" spans="1:17" ht="12" customHeight="1" x14ac:dyDescent="0.25">
      <c r="A23" s="88" t="s">
        <v>98</v>
      </c>
      <c r="B23" s="109">
        <f>IF(SER_hh_tes!B23=0,"",SER_hh_tes!B23/SER_hh_fec!B23)</f>
        <v>0.62027509142692161</v>
      </c>
      <c r="C23" s="109">
        <f>IF(SER_hh_tes!C23=0,"",SER_hh_tes!C23/SER_hh_fec!C23)</f>
        <v>0.62204925966428537</v>
      </c>
      <c r="D23" s="109">
        <f>IF(SER_hh_tes!D23=0,"",SER_hh_tes!D23/SER_hh_fec!D23)</f>
        <v>0.62350123872569696</v>
      </c>
      <c r="E23" s="109">
        <f>IF(SER_hh_tes!E23=0,"",SER_hh_tes!E23/SER_hh_fec!E23)</f>
        <v>0.62566143382865236</v>
      </c>
      <c r="F23" s="109">
        <f>IF(SER_hh_tes!F23=0,"",SER_hh_tes!F23/SER_hh_fec!F23)</f>
        <v>0.62749696898334195</v>
      </c>
      <c r="G23" s="109">
        <f>IF(SER_hh_tes!G23=0,"",SER_hh_tes!G23/SER_hh_fec!G23)</f>
        <v>0.62943562303106582</v>
      </c>
      <c r="H23" s="109">
        <f>IF(SER_hh_tes!H23=0,"",SER_hh_tes!H23/SER_hh_fec!H23)</f>
        <v>0.63231955952595131</v>
      </c>
      <c r="I23" s="109">
        <f>IF(SER_hh_tes!I23=0,"",SER_hh_tes!I23/SER_hh_fec!I23)</f>
        <v>0.63506094961329596</v>
      </c>
      <c r="J23" s="109">
        <f>IF(SER_hh_tes!J23=0,"",SER_hh_tes!J23/SER_hh_fec!J23)</f>
        <v>0.63785325072961685</v>
      </c>
      <c r="K23" s="109">
        <f>IF(SER_hh_tes!K23=0,"",SER_hh_tes!K23/SER_hh_fec!K23)</f>
        <v>0.64084792560747916</v>
      </c>
      <c r="L23" s="109">
        <f>IF(SER_hh_tes!L23=0,"",SER_hh_tes!L23/SER_hh_fec!L23)</f>
        <v>0.64408681247438626</v>
      </c>
      <c r="M23" s="109">
        <f>IF(SER_hh_tes!M23=0,"",SER_hh_tes!M23/SER_hh_fec!M23)</f>
        <v>0.64728872629924394</v>
      </c>
      <c r="N23" s="109">
        <f>IF(SER_hh_tes!N23=0,"",SER_hh_tes!N23/SER_hh_fec!N23)</f>
        <v>0.65024093743216715</v>
      </c>
      <c r="O23" s="109">
        <f>IF(SER_hh_tes!O23=0,"",SER_hh_tes!O23/SER_hh_fec!O23)</f>
        <v>0.65317935341629119</v>
      </c>
      <c r="P23" s="109">
        <f>IF(SER_hh_tes!P23=0,"",SER_hh_tes!P23/SER_hh_fec!P23)</f>
        <v>0.65616517180130707</v>
      </c>
      <c r="Q23" s="109">
        <f>IF(SER_hh_tes!Q23=0,"",SER_hh_tes!Q23/SER_hh_fec!Q23)</f>
        <v>0.65928219694669099</v>
      </c>
    </row>
    <row r="24" spans="1:17" ht="12" customHeight="1" x14ac:dyDescent="0.25">
      <c r="A24" s="88" t="s">
        <v>34</v>
      </c>
      <c r="B24" s="109" t="str">
        <f>IF(SER_hh_tes!B24=0,"",SER_hh_tes!B24/SER_hh_fec!B24)</f>
        <v/>
      </c>
      <c r="C24" s="109" t="str">
        <f>IF(SER_hh_tes!C24=0,"",SER_hh_tes!C24/SER_hh_fec!C24)</f>
        <v/>
      </c>
      <c r="D24" s="109" t="str">
        <f>IF(SER_hh_tes!D24=0,"",SER_hh_tes!D24/SER_hh_fec!D24)</f>
        <v/>
      </c>
      <c r="E24" s="109" t="str">
        <f>IF(SER_hh_tes!E24=0,"",SER_hh_tes!E24/SER_hh_fec!E24)</f>
        <v/>
      </c>
      <c r="F24" s="109" t="str">
        <f>IF(SER_hh_tes!F24=0,"",SER_hh_tes!F24/SER_hh_fec!F24)</f>
        <v/>
      </c>
      <c r="G24" s="109" t="str">
        <f>IF(SER_hh_tes!G24=0,"",SER_hh_tes!G24/SER_hh_fec!G24)</f>
        <v/>
      </c>
      <c r="H24" s="109" t="str">
        <f>IF(SER_hh_tes!H24=0,"",SER_hh_tes!H24/SER_hh_fec!H24)</f>
        <v/>
      </c>
      <c r="I24" s="109" t="str">
        <f>IF(SER_hh_tes!I24=0,"",SER_hh_tes!I24/SER_hh_fec!I24)</f>
        <v/>
      </c>
      <c r="J24" s="109" t="str">
        <f>IF(SER_hh_tes!J24=0,"",SER_hh_tes!J24/SER_hh_fec!J24)</f>
        <v/>
      </c>
      <c r="K24" s="109" t="str">
        <f>IF(SER_hh_tes!K24=0,"",SER_hh_tes!K24/SER_hh_fec!K24)</f>
        <v/>
      </c>
      <c r="L24" s="109" t="str">
        <f>IF(SER_hh_tes!L24=0,"",SER_hh_tes!L24/SER_hh_fec!L24)</f>
        <v/>
      </c>
      <c r="M24" s="109" t="str">
        <f>IF(SER_hh_tes!M24=0,"",SER_hh_tes!M24/SER_hh_fec!M24)</f>
        <v/>
      </c>
      <c r="N24" s="109" t="str">
        <f>IF(SER_hh_tes!N24=0,"",SER_hh_tes!N24/SER_hh_fec!N24)</f>
        <v/>
      </c>
      <c r="O24" s="109" t="str">
        <f>IF(SER_hh_tes!O24=0,"",SER_hh_tes!O24/SER_hh_fec!O24)</f>
        <v/>
      </c>
      <c r="P24" s="109" t="str">
        <f>IF(SER_hh_tes!P24=0,"",SER_hh_tes!P24/SER_hh_fec!P24)</f>
        <v/>
      </c>
      <c r="Q24" s="109" t="str">
        <f>IF(SER_hh_tes!Q24=0,"",SER_hh_tes!Q24/SER_hh_fec!Q24)</f>
        <v/>
      </c>
    </row>
    <row r="25" spans="1:17" ht="12" customHeight="1" x14ac:dyDescent="0.25">
      <c r="A25" s="88" t="s">
        <v>42</v>
      </c>
      <c r="B25" s="109">
        <f>IF(SER_hh_tes!B25=0,"",SER_hh_tes!B25/SER_hh_fec!B25)</f>
        <v>0.78765090974847196</v>
      </c>
      <c r="C25" s="109">
        <f>IF(SER_hh_tes!C25=0,"",SER_hh_tes!C25/SER_hh_fec!C25)</f>
        <v>0.78891186814658565</v>
      </c>
      <c r="D25" s="109">
        <f>IF(SER_hh_tes!D25=0,"",SER_hh_tes!D25/SER_hh_fec!D25)</f>
        <v>0.79061537034383189</v>
      </c>
      <c r="E25" s="109">
        <f>IF(SER_hh_tes!E25=0,"",SER_hh_tes!E25/SER_hh_fec!E25)</f>
        <v>0.79211627684347552</v>
      </c>
      <c r="F25" s="109">
        <f>IF(SER_hh_tes!F25=0,"",SER_hh_tes!F25/SER_hh_fec!F25)</f>
        <v>0.79426732256787091</v>
      </c>
      <c r="G25" s="109">
        <f>IF(SER_hh_tes!G25=0,"",SER_hh_tes!G25/SER_hh_fec!G25)</f>
        <v>0.79523727829933755</v>
      </c>
      <c r="H25" s="109">
        <f>IF(SER_hh_tes!H25=0,"",SER_hh_tes!H25/SER_hh_fec!H25)</f>
        <v>0.80132777204672501</v>
      </c>
      <c r="I25" s="109">
        <f>IF(SER_hh_tes!I25=0,"",SER_hh_tes!I25/SER_hh_fec!I25)</f>
        <v>0.80593215724504863</v>
      </c>
      <c r="J25" s="109">
        <f>IF(SER_hh_tes!J25=0,"",SER_hh_tes!J25/SER_hh_fec!J25)</f>
        <v>0.81017766246134026</v>
      </c>
      <c r="K25" s="109">
        <f>IF(SER_hh_tes!K25=0,"",SER_hh_tes!K25/SER_hh_fec!K25)</f>
        <v>0.8151193919125016</v>
      </c>
      <c r="L25" s="109">
        <f>IF(SER_hh_tes!L25=0,"",SER_hh_tes!L25/SER_hh_fec!L25)</f>
        <v>0.81974340007569868</v>
      </c>
      <c r="M25" s="109">
        <f>IF(SER_hh_tes!M25=0,"",SER_hh_tes!M25/SER_hh_fec!M25)</f>
        <v>0.82293938782994358</v>
      </c>
      <c r="N25" s="109">
        <f>IF(SER_hh_tes!N25=0,"",SER_hh_tes!N25/SER_hh_fec!N25)</f>
        <v>0.83746086203423953</v>
      </c>
      <c r="O25" s="109">
        <f>IF(SER_hh_tes!O25=0,"",SER_hh_tes!O25/SER_hh_fec!O25)</f>
        <v>0.84017313928749615</v>
      </c>
      <c r="P25" s="109">
        <f>IF(SER_hh_tes!P25=0,"",SER_hh_tes!P25/SER_hh_fec!P25)</f>
        <v>0.84574203539835668</v>
      </c>
      <c r="Q25" s="109">
        <f>IF(SER_hh_tes!Q25=0,"",SER_hh_tes!Q25/SER_hh_fec!Q25)</f>
        <v>0.84879154841455851</v>
      </c>
    </row>
    <row r="26" spans="1:17" ht="12" customHeight="1" x14ac:dyDescent="0.25">
      <c r="A26" s="88" t="s">
        <v>30</v>
      </c>
      <c r="B26" s="112">
        <f>IF(SER_hh_tes!B26=0,"",SER_hh_tes!B26/SER_hh_fec!B26)</f>
        <v>0.76087077881702392</v>
      </c>
      <c r="C26" s="112">
        <f>IF(SER_hh_tes!C26=0,"",SER_hh_tes!C26/SER_hh_fec!C26)</f>
        <v>0.76243748638608821</v>
      </c>
      <c r="D26" s="112">
        <f>IF(SER_hh_tes!D26=0,"",SER_hh_tes!D26/SER_hh_fec!D26)</f>
        <v>0.76450372679974721</v>
      </c>
      <c r="E26" s="112">
        <f>IF(SER_hh_tes!E26=0,"",SER_hh_tes!E26/SER_hh_fec!E26)</f>
        <v>0.76625616631539606</v>
      </c>
      <c r="F26" s="112">
        <f>IF(SER_hh_tes!F26=0,"",SER_hh_tes!F26/SER_hh_fec!F26)</f>
        <v>0.76799503762472998</v>
      </c>
      <c r="G26" s="112">
        <f>IF(SER_hh_tes!G26=0,"",SER_hh_tes!G26/SER_hh_fec!G26)</f>
        <v>0.77242196208695213</v>
      </c>
      <c r="H26" s="112">
        <f>IF(SER_hh_tes!H26=0,"",SER_hh_tes!H26/SER_hh_fec!H26)</f>
        <v>0.77555096816639957</v>
      </c>
      <c r="I26" s="112">
        <f>IF(SER_hh_tes!I26=0,"",SER_hh_tes!I26/SER_hh_fec!I26)</f>
        <v>0.78004894907901401</v>
      </c>
      <c r="J26" s="112">
        <f>IF(SER_hh_tes!J26=0,"",SER_hh_tes!J26/SER_hh_fec!J26)</f>
        <v>0.78404702267788395</v>
      </c>
      <c r="K26" s="112">
        <f>IF(SER_hh_tes!K26=0,"",SER_hh_tes!K26/SER_hh_fec!K26)</f>
        <v>0.78618042420744239</v>
      </c>
      <c r="L26" s="112">
        <f>IF(SER_hh_tes!L26=0,"",SER_hh_tes!L26/SER_hh_fec!L26)</f>
        <v>0.78968009780763282</v>
      </c>
      <c r="M26" s="112">
        <f>IF(SER_hh_tes!M26=0,"",SER_hh_tes!M26/SER_hh_fec!M26)</f>
        <v>0.79398959542175074</v>
      </c>
      <c r="N26" s="112">
        <f>IF(SER_hh_tes!N26=0,"",SER_hh_tes!N26/SER_hh_fec!N26)</f>
        <v>0.79898772362056714</v>
      </c>
      <c r="O26" s="112">
        <f>IF(SER_hh_tes!O26=0,"",SER_hh_tes!O26/SER_hh_fec!O26)</f>
        <v>0.80243292599440208</v>
      </c>
      <c r="P26" s="112">
        <f>IF(SER_hh_tes!P26=0,"",SER_hh_tes!P26/SER_hh_fec!P26)</f>
        <v>0.80555008347256729</v>
      </c>
      <c r="Q26" s="112">
        <f>IF(SER_hh_tes!Q26=0,"",SER_hh_tes!Q26/SER_hh_fec!Q26)</f>
        <v>0.80944533060084878</v>
      </c>
    </row>
    <row r="27" spans="1:17" ht="12" customHeight="1" x14ac:dyDescent="0.25">
      <c r="A27" s="93" t="s">
        <v>33</v>
      </c>
      <c r="B27" s="111">
        <f>IF(SER_hh_tes!B27=0,"",SER_hh_tes!B27/SER_hh_fec!B27)</f>
        <v>1.0000000000000004</v>
      </c>
      <c r="C27" s="111">
        <f>IF(SER_hh_tes!C27=0,"",SER_hh_tes!C27/SER_hh_fec!C27)</f>
        <v>1</v>
      </c>
      <c r="D27" s="111">
        <f>IF(SER_hh_tes!D27=0,"",SER_hh_tes!D27/SER_hh_fec!D27)</f>
        <v>0.99999999999999989</v>
      </c>
      <c r="E27" s="111">
        <f>IF(SER_hh_tes!E27=0,"",SER_hh_tes!E27/SER_hh_fec!E27)</f>
        <v>0.99999999999999967</v>
      </c>
      <c r="F27" s="111">
        <f>IF(SER_hh_tes!F27=0,"",SER_hh_tes!F27/SER_hh_fec!F27)</f>
        <v>1</v>
      </c>
      <c r="G27" s="111">
        <f>IF(SER_hh_tes!G27=0,"",SER_hh_tes!G27/SER_hh_fec!G27)</f>
        <v>1</v>
      </c>
      <c r="H27" s="111">
        <f>IF(SER_hh_tes!H27=0,"",SER_hh_tes!H27/SER_hh_fec!H27)</f>
        <v>0.99999999999999989</v>
      </c>
      <c r="I27" s="111">
        <f>IF(SER_hh_tes!I27=0,"",SER_hh_tes!I27/SER_hh_fec!I27)</f>
        <v>1.0000000000000004</v>
      </c>
      <c r="J27" s="111">
        <f>IF(SER_hh_tes!J27=0,"",SER_hh_tes!J27/SER_hh_fec!J27)</f>
        <v>1.0000000000000002</v>
      </c>
      <c r="K27" s="111">
        <f>IF(SER_hh_tes!K27=0,"",SER_hh_tes!K27/SER_hh_fec!K27)</f>
        <v>1.0000000000000002</v>
      </c>
      <c r="L27" s="111">
        <f>IF(SER_hh_tes!L27=0,"",SER_hh_tes!L27/SER_hh_fec!L27)</f>
        <v>1.0000000000000002</v>
      </c>
      <c r="M27" s="111">
        <f>IF(SER_hh_tes!M27=0,"",SER_hh_tes!M27/SER_hh_fec!M27)</f>
        <v>1</v>
      </c>
      <c r="N27" s="111">
        <f>IF(SER_hh_tes!N27=0,"",SER_hh_tes!N27/SER_hh_fec!N27)</f>
        <v>1</v>
      </c>
      <c r="O27" s="111">
        <f>IF(SER_hh_tes!O27=0,"",SER_hh_tes!O27/SER_hh_fec!O27)</f>
        <v>1</v>
      </c>
      <c r="P27" s="111">
        <f>IF(SER_hh_tes!P27=0,"",SER_hh_tes!P27/SER_hh_fec!P27)</f>
        <v>0.99999999999999967</v>
      </c>
      <c r="Q27" s="111">
        <f>IF(SER_hh_tes!Q27=0,"",SER_hh_tes!Q27/SER_hh_fec!Q27)</f>
        <v>1.0000000000000002</v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0.53952509857407616</v>
      </c>
      <c r="C29" s="110">
        <f>IF(SER_hh_tes!C29=0,"",SER_hh_tes!C29/SER_hh_fec!C29)</f>
        <v>0.54037425473307954</v>
      </c>
      <c r="D29" s="110">
        <f>IF(SER_hh_tes!D29=0,"",SER_hh_tes!D29/SER_hh_fec!D29)</f>
        <v>0.54221833321233626</v>
      </c>
      <c r="E29" s="110">
        <f>IF(SER_hh_tes!E29=0,"",SER_hh_tes!E29/SER_hh_fec!E29)</f>
        <v>0.53867992799623243</v>
      </c>
      <c r="F29" s="110">
        <f>IF(SER_hh_tes!F29=0,"",SER_hh_tes!F29/SER_hh_fec!F29)</f>
        <v>0.54235274051269577</v>
      </c>
      <c r="G29" s="110">
        <f>IF(SER_hh_tes!G29=0,"",SER_hh_tes!G29/SER_hh_fec!G29)</f>
        <v>0.54375861720715712</v>
      </c>
      <c r="H29" s="110">
        <f>IF(SER_hh_tes!H29=0,"",SER_hh_tes!H29/SER_hh_fec!H29)</f>
        <v>0.54778312592799216</v>
      </c>
      <c r="I29" s="110">
        <f>IF(SER_hh_tes!I29=0,"",SER_hh_tes!I29/SER_hh_fec!I29)</f>
        <v>0.56309354074768203</v>
      </c>
      <c r="J29" s="110">
        <f>IF(SER_hh_tes!J29=0,"",SER_hh_tes!J29/SER_hh_fec!J29)</f>
        <v>0.56623821430949406</v>
      </c>
      <c r="K29" s="110">
        <f>IF(SER_hh_tes!K29=0,"",SER_hh_tes!K29/SER_hh_fec!K29)</f>
        <v>0.56818814426943465</v>
      </c>
      <c r="L29" s="110">
        <f>IF(SER_hh_tes!L29=0,"",SER_hh_tes!L29/SER_hh_fec!L29)</f>
        <v>0.57325133649467364</v>
      </c>
      <c r="M29" s="110">
        <f>IF(SER_hh_tes!M29=0,"",SER_hh_tes!M29/SER_hh_fec!M29)</f>
        <v>0.58760139167309655</v>
      </c>
      <c r="N29" s="110">
        <f>IF(SER_hh_tes!N29=0,"",SER_hh_tes!N29/SER_hh_fec!N29)</f>
        <v>0.58729048478666812</v>
      </c>
      <c r="O29" s="110">
        <f>IF(SER_hh_tes!O29=0,"",SER_hh_tes!O29/SER_hh_fec!O29)</f>
        <v>0.58797784574928258</v>
      </c>
      <c r="P29" s="110">
        <f>IF(SER_hh_tes!P29=0,"",SER_hh_tes!P29/SER_hh_fec!P29)</f>
        <v>0.60112395343694336</v>
      </c>
      <c r="Q29" s="110">
        <f>IF(SER_hh_tes!Q29=0,"",SER_hh_tes!Q29/SER_hh_fec!Q29)</f>
        <v>0.5937555397866271</v>
      </c>
    </row>
    <row r="30" spans="1:17" ht="12" customHeight="1" x14ac:dyDescent="0.25">
      <c r="A30" s="88" t="s">
        <v>66</v>
      </c>
      <c r="B30" s="109">
        <f>IF(SER_hh_tes!B30=0,"",SER_hh_tes!B30/SER_hh_fec!B30)</f>
        <v>0.4372728713163086</v>
      </c>
      <c r="C30" s="109">
        <f>IF(SER_hh_tes!C30=0,"",SER_hh_tes!C30/SER_hh_fec!C30)</f>
        <v>0.44335688215891311</v>
      </c>
      <c r="D30" s="109">
        <f>IF(SER_hh_tes!D30=0,"",SER_hh_tes!D30/SER_hh_fec!D30)</f>
        <v>0.44825162950488601</v>
      </c>
      <c r="E30" s="109">
        <f>IF(SER_hh_tes!E30=0,"",SER_hh_tes!E30/SER_hh_fec!E30)</f>
        <v>0.44916367377629696</v>
      </c>
      <c r="F30" s="109">
        <f>IF(SER_hh_tes!F30=0,"",SER_hh_tes!F30/SER_hh_fec!F30)</f>
        <v>0.45381515459176602</v>
      </c>
      <c r="G30" s="109">
        <f>IF(SER_hh_tes!G30=0,"",SER_hh_tes!G30/SER_hh_fec!G30)</f>
        <v>0.45607654332870412</v>
      </c>
      <c r="H30" s="109">
        <f>IF(SER_hh_tes!H30=0,"",SER_hh_tes!H30/SER_hh_fec!H30)</f>
        <v>0.46297299870654363</v>
      </c>
      <c r="I30" s="109">
        <f>IF(SER_hh_tes!I30=0,"",SER_hh_tes!I30/SER_hh_fec!I30)</f>
        <v>0.47551166825428459</v>
      </c>
      <c r="J30" s="109">
        <f>IF(SER_hh_tes!J30=0,"",SER_hh_tes!J30/SER_hh_fec!J30)</f>
        <v>0.47676500987246706</v>
      </c>
      <c r="K30" s="109">
        <f>IF(SER_hh_tes!K30=0,"",SER_hh_tes!K30/SER_hh_fec!K30)</f>
        <v>0.48163219772486082</v>
      </c>
      <c r="L30" s="109">
        <f>IF(SER_hh_tes!L30=0,"",SER_hh_tes!L30/SER_hh_fec!L30)</f>
        <v>0.48398557219957633</v>
      </c>
      <c r="M30" s="109">
        <f>IF(SER_hh_tes!M30=0,"",SER_hh_tes!M30/SER_hh_fec!M30)</f>
        <v>0.48806903616730157</v>
      </c>
      <c r="N30" s="109">
        <f>IF(SER_hh_tes!N30=0,"",SER_hh_tes!N30/SER_hh_fec!N30)</f>
        <v>0.48922528338473414</v>
      </c>
      <c r="O30" s="109">
        <f>IF(SER_hh_tes!O30=0,"",SER_hh_tes!O30/SER_hh_fec!O30)</f>
        <v>0.48928069053403039</v>
      </c>
      <c r="P30" s="109">
        <f>IF(SER_hh_tes!P30=0,"",SER_hh_tes!P30/SER_hh_fec!P30)</f>
        <v>0.49128500555578936</v>
      </c>
      <c r="Q30" s="109">
        <f>IF(SER_hh_tes!Q30=0,"",SER_hh_tes!Q30/SER_hh_fec!Q30)</f>
        <v>0.49175667780447324</v>
      </c>
    </row>
    <row r="31" spans="1:17" ht="12" customHeight="1" x14ac:dyDescent="0.25">
      <c r="A31" s="88" t="s">
        <v>98</v>
      </c>
      <c r="B31" s="109">
        <f>IF(SER_hh_tes!B31=0,"",SER_hh_tes!B31/SER_hh_fec!B31)</f>
        <v>0.4709092460329477</v>
      </c>
      <c r="C31" s="109">
        <f>IF(SER_hh_tes!C31=0,"",SER_hh_tes!C31/SER_hh_fec!C31)</f>
        <v>0.47478299641378452</v>
      </c>
      <c r="D31" s="109">
        <f>IF(SER_hh_tes!D31=0,"",SER_hh_tes!D31/SER_hh_fec!D31)</f>
        <v>0.47805133020776325</v>
      </c>
      <c r="E31" s="109">
        <f>IF(SER_hh_tes!E31=0,"",SER_hh_tes!E31/SER_hh_fec!E31)</f>
        <v>0.48445106847358343</v>
      </c>
      <c r="F31" s="109">
        <f>IF(SER_hh_tes!F31=0,"",SER_hh_tes!F31/SER_hh_fec!F31)</f>
        <v>0.48671868470106905</v>
      </c>
      <c r="G31" s="109">
        <f>IF(SER_hh_tes!G31=0,"",SER_hh_tes!G31/SER_hh_fec!G31)</f>
        <v>0.49151384011573196</v>
      </c>
      <c r="H31" s="109">
        <f>IF(SER_hh_tes!H31=0,"",SER_hh_tes!H31/SER_hh_fec!H31)</f>
        <v>0.49479945330268094</v>
      </c>
      <c r="I31" s="109">
        <f>IF(SER_hh_tes!I31=0,"",SER_hh_tes!I31/SER_hh_fec!I31)</f>
        <v>0.49850214874298171</v>
      </c>
      <c r="J31" s="109">
        <f>IF(SER_hh_tes!J31=0,"",SER_hh_tes!J31/SER_hh_fec!J31)</f>
        <v>0.5039051998617019</v>
      </c>
      <c r="K31" s="109">
        <f>IF(SER_hh_tes!K31=0,"",SER_hh_tes!K31/SER_hh_fec!K31)</f>
        <v>0.5074609510374134</v>
      </c>
      <c r="L31" s="109">
        <f>IF(SER_hh_tes!L31=0,"",SER_hh_tes!L31/SER_hh_fec!L31)</f>
        <v>0.51129403384026639</v>
      </c>
      <c r="M31" s="109">
        <f>IF(SER_hh_tes!M31=0,"",SER_hh_tes!M31/SER_hh_fec!M31)</f>
        <v>0.5149045707614075</v>
      </c>
      <c r="N31" s="109">
        <f>IF(SER_hh_tes!N31=0,"",SER_hh_tes!N31/SER_hh_fec!N31)</f>
        <v>0.52037934117813933</v>
      </c>
      <c r="O31" s="109">
        <f>IF(SER_hh_tes!O31=0,"",SER_hh_tes!O31/SER_hh_fec!O31)</f>
        <v>0.52418087165617666</v>
      </c>
      <c r="P31" s="109">
        <f>IF(SER_hh_tes!P31=0,"",SER_hh_tes!P31/SER_hh_fec!P31)</f>
        <v>0.52565527872128648</v>
      </c>
      <c r="Q31" s="109">
        <f>IF(SER_hh_tes!Q31=0,"",SER_hh_tes!Q31/SER_hh_fec!Q31)</f>
        <v>0.53190793776079714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0.64069285174550705</v>
      </c>
      <c r="C33" s="108">
        <f>IF(SER_hh_tes!C33=0,"",SER_hh_tes!C33/SER_hh_fec!C33)</f>
        <v>0.64217680717361403</v>
      </c>
      <c r="D33" s="108">
        <f>IF(SER_hh_tes!D33=0,"",SER_hh_tes!D33/SER_hh_fec!D33)</f>
        <v>0.64408305513970809</v>
      </c>
      <c r="E33" s="108">
        <f>IF(SER_hh_tes!E33=0,"",SER_hh_tes!E33/SER_hh_fec!E33)</f>
        <v>0.64445718958716403</v>
      </c>
      <c r="F33" s="108">
        <f>IF(SER_hh_tes!F33=0,"",SER_hh_tes!F33/SER_hh_fec!F33)</f>
        <v>0.64760405362046825</v>
      </c>
      <c r="G33" s="108">
        <f>IF(SER_hh_tes!G33=0,"",SER_hh_tes!G33/SER_hh_fec!G33)</f>
        <v>0.65013764269200802</v>
      </c>
      <c r="H33" s="108">
        <f>IF(SER_hh_tes!H33=0,"",SER_hh_tes!H33/SER_hh_fec!H33)</f>
        <v>0.65464511265724368</v>
      </c>
      <c r="I33" s="108">
        <f>IF(SER_hh_tes!I33=0,"",SER_hh_tes!I33/SER_hh_fec!I33)</f>
        <v>0.66212598806625667</v>
      </c>
      <c r="J33" s="108">
        <f>IF(SER_hh_tes!J33=0,"",SER_hh_tes!J33/SER_hh_fec!J33)</f>
        <v>0.66569786564805622</v>
      </c>
      <c r="K33" s="108">
        <f>IF(SER_hh_tes!K33=0,"",SER_hh_tes!K33/SER_hh_fec!K33)</f>
        <v>0.669252668511501</v>
      </c>
      <c r="L33" s="108">
        <f>IF(SER_hh_tes!L33=0,"",SER_hh_tes!L33/SER_hh_fec!L33)</f>
        <v>0.67413614519605514</v>
      </c>
      <c r="M33" s="108">
        <f>IF(SER_hh_tes!M33=0,"",SER_hh_tes!M33/SER_hh_fec!M33)</f>
        <v>0.68048087374869459</v>
      </c>
      <c r="N33" s="108">
        <f>IF(SER_hh_tes!N33=0,"",SER_hh_tes!N33/SER_hh_fec!N33)</f>
        <v>0.68345222594971211</v>
      </c>
      <c r="O33" s="108">
        <f>IF(SER_hh_tes!O33=0,"",SER_hh_tes!O33/SER_hh_fec!O33)</f>
        <v>0.68462480683967686</v>
      </c>
      <c r="P33" s="108">
        <f>IF(SER_hh_tes!P33=0,"",SER_hh_tes!P33/SER_hh_fec!P33)</f>
        <v>0.68832231500895824</v>
      </c>
      <c r="Q33" s="108">
        <f>IF(SER_hh_tes!Q33=0,"",SER_hh_tes!Q33/SER_hh_fec!Q33)</f>
        <v>0.68999955741600572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8434.9190916365151</v>
      </c>
      <c r="C3" s="106">
        <f t="shared" ref="C3:Q3" si="1">SUM(C4,C16,C19,C29)</f>
        <v>9033.5444496039745</v>
      </c>
      <c r="D3" s="106">
        <f t="shared" si="1"/>
        <v>8557.2664467316208</v>
      </c>
      <c r="E3" s="106">
        <f t="shared" si="1"/>
        <v>9096.5449596921462</v>
      </c>
      <c r="F3" s="106">
        <f t="shared" si="1"/>
        <v>9930.4384516981208</v>
      </c>
      <c r="G3" s="106">
        <f t="shared" si="1"/>
        <v>9115.4750479116738</v>
      </c>
      <c r="H3" s="106">
        <f t="shared" si="1"/>
        <v>9159.3740264330518</v>
      </c>
      <c r="I3" s="106">
        <f t="shared" si="1"/>
        <v>8283.2144163461671</v>
      </c>
      <c r="J3" s="106">
        <f t="shared" si="1"/>
        <v>8946.5599114002398</v>
      </c>
      <c r="K3" s="106">
        <f t="shared" si="1"/>
        <v>9078.8823972635382</v>
      </c>
      <c r="L3" s="106">
        <f t="shared" si="1"/>
        <v>10399.7093172611</v>
      </c>
      <c r="M3" s="106">
        <f t="shared" si="1"/>
        <v>8330.537107405029</v>
      </c>
      <c r="N3" s="106">
        <f t="shared" si="1"/>
        <v>9277.62898467169</v>
      </c>
      <c r="O3" s="106">
        <f t="shared" si="1"/>
        <v>9363.9700954220389</v>
      </c>
      <c r="P3" s="106">
        <f t="shared" si="1"/>
        <v>7455.8820588900671</v>
      </c>
      <c r="Q3" s="106">
        <f t="shared" si="1"/>
        <v>7919.4971177428251</v>
      </c>
    </row>
    <row r="4" spans="1:17" ht="12.95" customHeight="1" x14ac:dyDescent="0.25">
      <c r="A4" s="90" t="s">
        <v>44</v>
      </c>
      <c r="B4" s="101">
        <f t="shared" ref="B4" si="2">SUM(B5:B15)</f>
        <v>6245.0324069000981</v>
      </c>
      <c r="C4" s="101">
        <f t="shared" ref="C4:Q4" si="3">SUM(C5:C15)</f>
        <v>6800.6044603950177</v>
      </c>
      <c r="D4" s="101">
        <f t="shared" si="3"/>
        <v>6321.7365083072109</v>
      </c>
      <c r="E4" s="101">
        <f t="shared" si="3"/>
        <v>6767.9286878783869</v>
      </c>
      <c r="F4" s="101">
        <f t="shared" si="3"/>
        <v>7626.4033018601604</v>
      </c>
      <c r="G4" s="101">
        <f t="shared" si="3"/>
        <v>6793.0998496723123</v>
      </c>
      <c r="H4" s="101">
        <f t="shared" si="3"/>
        <v>6821.475343518684</v>
      </c>
      <c r="I4" s="101">
        <f t="shared" si="3"/>
        <v>6066.1226043871402</v>
      </c>
      <c r="J4" s="101">
        <f t="shared" si="3"/>
        <v>6703.8089318636994</v>
      </c>
      <c r="K4" s="101">
        <f t="shared" si="3"/>
        <v>6810.3854833315872</v>
      </c>
      <c r="L4" s="101">
        <f t="shared" si="3"/>
        <v>8129.4472952790666</v>
      </c>
      <c r="M4" s="101">
        <f t="shared" si="3"/>
        <v>6190.9551272099488</v>
      </c>
      <c r="N4" s="101">
        <f t="shared" si="3"/>
        <v>7068.2422169664005</v>
      </c>
      <c r="O4" s="101">
        <f t="shared" si="3"/>
        <v>7154.9823334494358</v>
      </c>
      <c r="P4" s="101">
        <f t="shared" si="3"/>
        <v>5410.2732132951014</v>
      </c>
      <c r="Q4" s="101">
        <f t="shared" si="3"/>
        <v>5713.4559017075553</v>
      </c>
    </row>
    <row r="5" spans="1:17" ht="12" customHeight="1" x14ac:dyDescent="0.25">
      <c r="A5" s="88" t="s">
        <v>38</v>
      </c>
      <c r="B5" s="100">
        <v>1.9500025079902463</v>
      </c>
      <c r="C5" s="100">
        <v>2.0058770393999996</v>
      </c>
      <c r="D5" s="100">
        <v>2.0086528877999998</v>
      </c>
      <c r="E5" s="100">
        <v>3.8101784993999992</v>
      </c>
      <c r="F5" s="100">
        <v>2.0087345304000004</v>
      </c>
      <c r="G5" s="100">
        <v>3.9000611251539619</v>
      </c>
      <c r="H5" s="100">
        <v>3.8101784993999992</v>
      </c>
      <c r="I5" s="100">
        <v>9.7966221444000006</v>
      </c>
      <c r="J5" s="100">
        <v>13.7149770888</v>
      </c>
      <c r="K5" s="100">
        <v>15.5536092621</v>
      </c>
      <c r="L5" s="100">
        <v>15.599958850295192</v>
      </c>
      <c r="M5" s="100">
        <v>15.599980095417882</v>
      </c>
      <c r="N5" s="100">
        <v>15.599300262496671</v>
      </c>
      <c r="O5" s="100">
        <v>9.7498471273229192</v>
      </c>
      <c r="P5" s="100">
        <v>3.8999409932407501</v>
      </c>
      <c r="Q5" s="100">
        <v>3.8999999999999857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502.52672204203321</v>
      </c>
      <c r="C7" s="100">
        <v>465.96942037045784</v>
      </c>
      <c r="D7" s="100">
        <v>464.09546330757388</v>
      </c>
      <c r="E7" s="100">
        <v>475.84787298620148</v>
      </c>
      <c r="F7" s="100">
        <v>442.21962402708692</v>
      </c>
      <c r="G7" s="100">
        <v>447.16455101412492</v>
      </c>
      <c r="H7" s="100">
        <v>421.66604265280802</v>
      </c>
      <c r="I7" s="100">
        <v>503.47119953188826</v>
      </c>
      <c r="J7" s="100">
        <v>475.96474454902437</v>
      </c>
      <c r="K7" s="100">
        <v>352.03637124670206</v>
      </c>
      <c r="L7" s="100">
        <v>451.42060798190812</v>
      </c>
      <c r="M7" s="100">
        <v>388.52804728804756</v>
      </c>
      <c r="N7" s="100">
        <v>375.55903075785784</v>
      </c>
      <c r="O7" s="100">
        <v>441.70106575525011</v>
      </c>
      <c r="P7" s="100">
        <v>413.80436406625216</v>
      </c>
      <c r="Q7" s="100">
        <v>453.28647165267228</v>
      </c>
    </row>
    <row r="8" spans="1:17" ht="12" customHeight="1" x14ac:dyDescent="0.25">
      <c r="A8" s="88" t="s">
        <v>101</v>
      </c>
      <c r="B8" s="100">
        <v>3.8986820598898584</v>
      </c>
      <c r="C8" s="100">
        <v>4.5048388820347345</v>
      </c>
      <c r="D8" s="100">
        <v>4.5787838204620313</v>
      </c>
      <c r="E8" s="100">
        <v>5.1321606596175346</v>
      </c>
      <c r="F8" s="100">
        <v>6.0789831519634294</v>
      </c>
      <c r="G8" s="100">
        <v>5.5190295154067739</v>
      </c>
      <c r="H8" s="100">
        <v>5.6859833099594796</v>
      </c>
      <c r="I8" s="100">
        <v>5.2099905906672523</v>
      </c>
      <c r="J8" s="100">
        <v>5.646457521966818</v>
      </c>
      <c r="K8" s="100">
        <v>6.1939820960962253</v>
      </c>
      <c r="L8" s="100">
        <v>7.4416130527900899</v>
      </c>
      <c r="M8" s="100">
        <v>6.1289738587526932</v>
      </c>
      <c r="N8" s="100">
        <v>6.8571757458551756</v>
      </c>
      <c r="O8" s="100">
        <v>7.3751372937894493</v>
      </c>
      <c r="P8" s="100">
        <v>6.182139344553673</v>
      </c>
      <c r="Q8" s="100">
        <v>6.9532662051333549</v>
      </c>
    </row>
    <row r="9" spans="1:17" ht="12" customHeight="1" x14ac:dyDescent="0.25">
      <c r="A9" s="88" t="s">
        <v>106</v>
      </c>
      <c r="B9" s="100">
        <v>5612.5869002901845</v>
      </c>
      <c r="C9" s="100">
        <v>6160.7310359431249</v>
      </c>
      <c r="D9" s="100">
        <v>5686.3478270513751</v>
      </c>
      <c r="E9" s="100">
        <v>6118.4326944931681</v>
      </c>
      <c r="F9" s="100">
        <v>6993.3454895907098</v>
      </c>
      <c r="G9" s="100">
        <v>6158.5265701416374</v>
      </c>
      <c r="H9" s="100">
        <v>6186.0627283153844</v>
      </c>
      <c r="I9" s="100">
        <v>5336.0999117038327</v>
      </c>
      <c r="J9" s="100">
        <v>5962.7679878757317</v>
      </c>
      <c r="K9" s="100">
        <v>6218.913652171469</v>
      </c>
      <c r="L9" s="100">
        <v>7434.1714397372998</v>
      </c>
      <c r="M9" s="100">
        <v>5588.4949259677305</v>
      </c>
      <c r="N9" s="100">
        <v>6513.7864531928399</v>
      </c>
      <c r="O9" s="100">
        <v>6539.4409832730735</v>
      </c>
      <c r="P9" s="100">
        <v>4829.304607350613</v>
      </c>
      <c r="Q9" s="100">
        <v>5111.7661638497493</v>
      </c>
    </row>
    <row r="10" spans="1:17" ht="12" customHeight="1" x14ac:dyDescent="0.25">
      <c r="A10" s="88" t="s">
        <v>34</v>
      </c>
      <c r="B10" s="100">
        <v>124.07010000000001</v>
      </c>
      <c r="C10" s="100">
        <v>167.39328816000003</v>
      </c>
      <c r="D10" s="100">
        <v>164.70578123999999</v>
      </c>
      <c r="E10" s="100">
        <v>164.70578124000008</v>
      </c>
      <c r="F10" s="100">
        <v>182.75047056000002</v>
      </c>
      <c r="G10" s="100">
        <v>177.98963787598987</v>
      </c>
      <c r="H10" s="100">
        <v>204.25041074113196</v>
      </c>
      <c r="I10" s="100">
        <v>211.54488041635202</v>
      </c>
      <c r="J10" s="100">
        <v>245.71476482817604</v>
      </c>
      <c r="K10" s="100">
        <v>217.68786855522006</v>
      </c>
      <c r="L10" s="100">
        <v>220.81367565677351</v>
      </c>
      <c r="M10" s="100">
        <v>192.20319999999984</v>
      </c>
      <c r="N10" s="100">
        <v>156.44025700735099</v>
      </c>
      <c r="O10" s="100">
        <v>156.71530000000007</v>
      </c>
      <c r="P10" s="100">
        <v>157.08216154044166</v>
      </c>
      <c r="Q10" s="100">
        <v>137.55000000000013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0.47960161231494608</v>
      </c>
      <c r="C16" s="101">
        <f t="shared" ref="C16:Q16" si="5">SUM(C17:C18)</f>
        <v>0.55262751325228943</v>
      </c>
      <c r="D16" s="101">
        <f t="shared" si="5"/>
        <v>0.67642193033879472</v>
      </c>
      <c r="E16" s="101">
        <f t="shared" si="5"/>
        <v>0.81306107078568357</v>
      </c>
      <c r="F16" s="101">
        <f t="shared" si="5"/>
        <v>1.0026453535384823</v>
      </c>
      <c r="G16" s="101">
        <f t="shared" si="5"/>
        <v>1.2018770583344074</v>
      </c>
      <c r="H16" s="101">
        <f t="shared" si="5"/>
        <v>1.6758570771320092</v>
      </c>
      <c r="I16" s="101">
        <f t="shared" si="5"/>
        <v>2.0692275496789767</v>
      </c>
      <c r="J16" s="101">
        <f t="shared" si="5"/>
        <v>2.5426455298307742</v>
      </c>
      <c r="K16" s="101">
        <f t="shared" si="5"/>
        <v>2.9034272382145967</v>
      </c>
      <c r="L16" s="101">
        <f t="shared" si="5"/>
        <v>3.3196596561572478</v>
      </c>
      <c r="M16" s="101">
        <f t="shared" si="5"/>
        <v>3.6218523114810948</v>
      </c>
      <c r="N16" s="101">
        <f t="shared" si="5"/>
        <v>4.1458997474678512</v>
      </c>
      <c r="O16" s="101">
        <f t="shared" si="5"/>
        <v>5.0554302551610233</v>
      </c>
      <c r="P16" s="101">
        <f t="shared" si="5"/>
        <v>6.6481720614564184</v>
      </c>
      <c r="Q16" s="101">
        <f t="shared" si="5"/>
        <v>9.1392614250781836</v>
      </c>
    </row>
    <row r="17" spans="1:17" ht="12.95" customHeight="1" x14ac:dyDescent="0.25">
      <c r="A17" s="88" t="s">
        <v>101</v>
      </c>
      <c r="B17" s="103">
        <v>0.47960161231494608</v>
      </c>
      <c r="C17" s="103">
        <v>0.55262751325228943</v>
      </c>
      <c r="D17" s="103">
        <v>0.67642193033879472</v>
      </c>
      <c r="E17" s="103">
        <v>0.81306107078568357</v>
      </c>
      <c r="F17" s="103">
        <v>1.0026453535384823</v>
      </c>
      <c r="G17" s="103">
        <v>1.2018770583344074</v>
      </c>
      <c r="H17" s="103">
        <v>1.6758570771320092</v>
      </c>
      <c r="I17" s="103">
        <v>2.0692275496789767</v>
      </c>
      <c r="J17" s="103">
        <v>2.5426455298307742</v>
      </c>
      <c r="K17" s="103">
        <v>2.9034272382145967</v>
      </c>
      <c r="L17" s="103">
        <v>3.3196596561572478</v>
      </c>
      <c r="M17" s="103">
        <v>3.6218523114810948</v>
      </c>
      <c r="N17" s="103">
        <v>4.1458997474678512</v>
      </c>
      <c r="O17" s="103">
        <v>5.0554302551610233</v>
      </c>
      <c r="P17" s="103">
        <v>6.6481720614564184</v>
      </c>
      <c r="Q17" s="103">
        <v>9.1392614250781836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1027.2567260378582</v>
      </c>
      <c r="C19" s="101">
        <f t="shared" ref="C19:Q19" si="7">SUM(C20:C27)</f>
        <v>1038.4888061227557</v>
      </c>
      <c r="D19" s="101">
        <f t="shared" si="7"/>
        <v>1024.8092106304405</v>
      </c>
      <c r="E19" s="101">
        <f t="shared" si="7"/>
        <v>1036.6760229111919</v>
      </c>
      <c r="F19" s="101">
        <f t="shared" si="7"/>
        <v>1027.1149900512405</v>
      </c>
      <c r="G19" s="101">
        <f t="shared" si="7"/>
        <v>1015.9420273739079</v>
      </c>
      <c r="H19" s="101">
        <f t="shared" si="7"/>
        <v>1019.6837976517626</v>
      </c>
      <c r="I19" s="101">
        <f t="shared" si="7"/>
        <v>1005.7998304686789</v>
      </c>
      <c r="J19" s="101">
        <f t="shared" si="7"/>
        <v>999.12110215686755</v>
      </c>
      <c r="K19" s="101">
        <f t="shared" si="7"/>
        <v>1013.2241898270987</v>
      </c>
      <c r="L19" s="101">
        <f t="shared" si="7"/>
        <v>1023.8296000002983</v>
      </c>
      <c r="M19" s="101">
        <f t="shared" si="7"/>
        <v>1019.4413732079311</v>
      </c>
      <c r="N19" s="101">
        <f t="shared" si="7"/>
        <v>1025.4292098296307</v>
      </c>
      <c r="O19" s="101">
        <f t="shared" si="7"/>
        <v>1023.9811995526319</v>
      </c>
      <c r="P19" s="101">
        <f t="shared" si="7"/>
        <v>1007.5353976350198</v>
      </c>
      <c r="Q19" s="101">
        <f t="shared" si="7"/>
        <v>1033.4331882891722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114.7682757429225</v>
      </c>
      <c r="C22" s="100">
        <v>107.60358768359437</v>
      </c>
      <c r="D22" s="100">
        <v>102.63955831647851</v>
      </c>
      <c r="E22" s="100">
        <v>78.856031333450218</v>
      </c>
      <c r="F22" s="100">
        <v>74.457073343453942</v>
      </c>
      <c r="G22" s="100">
        <v>63.008097341325438</v>
      </c>
      <c r="H22" s="100">
        <v>60.648626121527748</v>
      </c>
      <c r="I22" s="100">
        <v>64.241990623835477</v>
      </c>
      <c r="J22" s="100">
        <v>63.866348220759363</v>
      </c>
      <c r="K22" s="100">
        <v>67.451493835865037</v>
      </c>
      <c r="L22" s="100">
        <v>72.362398886499463</v>
      </c>
      <c r="M22" s="100">
        <v>72.286931013992785</v>
      </c>
      <c r="N22" s="100">
        <v>72.679424961141805</v>
      </c>
      <c r="O22" s="100">
        <v>72.882041320474414</v>
      </c>
      <c r="P22" s="100">
        <v>72.184699624093909</v>
      </c>
      <c r="Q22" s="100">
        <v>74.092937631512214</v>
      </c>
    </row>
    <row r="23" spans="1:17" ht="12" customHeight="1" x14ac:dyDescent="0.25">
      <c r="A23" s="88" t="s">
        <v>98</v>
      </c>
      <c r="B23" s="100">
        <v>912.48845029493566</v>
      </c>
      <c r="C23" s="100">
        <v>930.88521843916124</v>
      </c>
      <c r="D23" s="100">
        <v>922.16965231396193</v>
      </c>
      <c r="E23" s="100">
        <v>957.81999157774169</v>
      </c>
      <c r="F23" s="100">
        <v>952.65791670778651</v>
      </c>
      <c r="G23" s="100">
        <v>952.93393003258245</v>
      </c>
      <c r="H23" s="100">
        <v>959.03517153023483</v>
      </c>
      <c r="I23" s="100">
        <v>941.55783984484344</v>
      </c>
      <c r="J23" s="100">
        <v>935.25475393610816</v>
      </c>
      <c r="K23" s="100">
        <v>945.77269599123372</v>
      </c>
      <c r="L23" s="100">
        <v>951.46720111379886</v>
      </c>
      <c r="M23" s="100">
        <v>947.15444219393828</v>
      </c>
      <c r="N23" s="100">
        <v>952.74978486848897</v>
      </c>
      <c r="O23" s="100">
        <v>951.09915823215749</v>
      </c>
      <c r="P23" s="100">
        <v>935.35069801092584</v>
      </c>
      <c r="Q23" s="100">
        <v>959.34025065766002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1162.1503570862446</v>
      </c>
      <c r="C29" s="101">
        <f t="shared" ref="C29:Q29" si="9">SUM(C30:C33)</f>
        <v>1193.8985555729491</v>
      </c>
      <c r="D29" s="101">
        <f t="shared" si="9"/>
        <v>1210.0443058636317</v>
      </c>
      <c r="E29" s="101">
        <f t="shared" si="9"/>
        <v>1291.1271878317812</v>
      </c>
      <c r="F29" s="101">
        <f t="shared" si="9"/>
        <v>1275.9175144331814</v>
      </c>
      <c r="G29" s="101">
        <f t="shared" si="9"/>
        <v>1305.2312938071188</v>
      </c>
      <c r="H29" s="101">
        <f t="shared" si="9"/>
        <v>1316.5390281854732</v>
      </c>
      <c r="I29" s="101">
        <f t="shared" si="9"/>
        <v>1209.2227539406688</v>
      </c>
      <c r="J29" s="101">
        <f t="shared" si="9"/>
        <v>1241.0872318498405</v>
      </c>
      <c r="K29" s="101">
        <f t="shared" si="9"/>
        <v>1252.3692968666378</v>
      </c>
      <c r="L29" s="101">
        <f t="shared" si="9"/>
        <v>1243.1127623255779</v>
      </c>
      <c r="M29" s="101">
        <f t="shared" si="9"/>
        <v>1116.5187546756683</v>
      </c>
      <c r="N29" s="101">
        <f t="shared" si="9"/>
        <v>1179.8116581281906</v>
      </c>
      <c r="O29" s="101">
        <f t="shared" si="9"/>
        <v>1179.9511321648113</v>
      </c>
      <c r="P29" s="101">
        <f t="shared" si="9"/>
        <v>1031.4252758984892</v>
      </c>
      <c r="Q29" s="101">
        <f t="shared" si="9"/>
        <v>1163.4687663210198</v>
      </c>
    </row>
    <row r="30" spans="1:17" ht="12" customHeight="1" x14ac:dyDescent="0.25">
      <c r="A30" s="88" t="s">
        <v>66</v>
      </c>
      <c r="B30" s="100">
        <v>111.24511254198779</v>
      </c>
      <c r="C30" s="100">
        <v>128.32171464013206</v>
      </c>
      <c r="D30" s="100">
        <v>145.48124669770803</v>
      </c>
      <c r="E30" s="100">
        <v>134.04923769711601</v>
      </c>
      <c r="F30" s="100">
        <v>151.14343628980805</v>
      </c>
      <c r="G30" s="100">
        <v>148.30120366310894</v>
      </c>
      <c r="H30" s="100">
        <v>188.22027007695607</v>
      </c>
      <c r="I30" s="100">
        <v>94.114824359148031</v>
      </c>
      <c r="J30" s="100">
        <v>76.874741660880034</v>
      </c>
      <c r="K30" s="100">
        <v>122.58098222914803</v>
      </c>
      <c r="L30" s="100">
        <v>148.32315833154479</v>
      </c>
      <c r="M30" s="100">
        <v>82.716436901276012</v>
      </c>
      <c r="N30" s="100">
        <v>111.23898711813943</v>
      </c>
      <c r="O30" s="100">
        <v>105.52787256893001</v>
      </c>
      <c r="P30" s="100">
        <v>17.106057474394003</v>
      </c>
      <c r="Q30" s="100">
        <v>148.30915651235256</v>
      </c>
    </row>
    <row r="31" spans="1:17" ht="12" customHeight="1" x14ac:dyDescent="0.25">
      <c r="A31" s="88" t="s">
        <v>98</v>
      </c>
      <c r="B31" s="100">
        <v>1050.9052445442569</v>
      </c>
      <c r="C31" s="100">
        <v>1065.576840932817</v>
      </c>
      <c r="D31" s="100">
        <v>1064.5630591659237</v>
      </c>
      <c r="E31" s="100">
        <v>1157.0779501346651</v>
      </c>
      <c r="F31" s="100">
        <v>1124.7740781433733</v>
      </c>
      <c r="G31" s="100">
        <v>1156.9300901440099</v>
      </c>
      <c r="H31" s="100">
        <v>1128.3187581085172</v>
      </c>
      <c r="I31" s="100">
        <v>1115.1079295815207</v>
      </c>
      <c r="J31" s="100">
        <v>1164.2124901889604</v>
      </c>
      <c r="K31" s="100">
        <v>1129.7883146374897</v>
      </c>
      <c r="L31" s="100">
        <v>1094.7896039940331</v>
      </c>
      <c r="M31" s="100">
        <v>1033.8023177743923</v>
      </c>
      <c r="N31" s="100">
        <v>1068.5726710100512</v>
      </c>
      <c r="O31" s="100">
        <v>1074.4232595958813</v>
      </c>
      <c r="P31" s="100">
        <v>1014.3192184240951</v>
      </c>
      <c r="Q31" s="100">
        <v>1015.1596098086673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56855.38439727579</v>
      </c>
      <c r="C3" s="106">
        <f>IF(SER_hh_fec!C3=0,0,1000000/0.086*SER_hh_fec!C3/SER_hh_num!C3)</f>
        <v>59948.864264589167</v>
      </c>
      <c r="D3" s="106">
        <f>IF(SER_hh_fec!D3=0,0,1000000/0.086*SER_hh_fec!D3/SER_hh_num!D3)</f>
        <v>58582.235194008528</v>
      </c>
      <c r="E3" s="106">
        <f>IF(SER_hh_fec!E3=0,0,1000000/0.086*SER_hh_fec!E3/SER_hh_num!E3)</f>
        <v>61573.282366799351</v>
      </c>
      <c r="F3" s="106">
        <f>IF(SER_hh_fec!F3=0,0,1000000/0.086*SER_hh_fec!F3/SER_hh_num!F3)</f>
        <v>67205.218594614576</v>
      </c>
      <c r="G3" s="106">
        <f>IF(SER_hh_fec!G3=0,0,1000000/0.086*SER_hh_fec!G3/SER_hh_num!G3)</f>
        <v>61464.267354006348</v>
      </c>
      <c r="H3" s="106">
        <f>IF(SER_hh_fec!H3=0,0,1000000/0.086*SER_hh_fec!H3/SER_hh_num!H3)</f>
        <v>60907.481089585104</v>
      </c>
      <c r="I3" s="106">
        <f>IF(SER_hh_fec!I3=0,0,1000000/0.086*SER_hh_fec!I3/SER_hh_num!I3)</f>
        <v>55468.680320155472</v>
      </c>
      <c r="J3" s="106">
        <f>IF(SER_hh_fec!J3=0,0,1000000/0.086*SER_hh_fec!J3/SER_hh_num!J3)</f>
        <v>57403.082491287656</v>
      </c>
      <c r="K3" s="106">
        <f>IF(SER_hh_fec!K3=0,0,1000000/0.086*SER_hh_fec!K3/SER_hh_num!K3)</f>
        <v>59553.201113837946</v>
      </c>
      <c r="L3" s="106">
        <f>IF(SER_hh_fec!L3=0,0,1000000/0.086*SER_hh_fec!L3/SER_hh_num!L3)</f>
        <v>64671.752490254345</v>
      </c>
      <c r="M3" s="106">
        <f>IF(SER_hh_fec!M3=0,0,1000000/0.086*SER_hh_fec!M3/SER_hh_num!M3)</f>
        <v>54159.08572154124</v>
      </c>
      <c r="N3" s="106">
        <f>IF(SER_hh_fec!N3=0,0,1000000/0.086*SER_hh_fec!N3/SER_hh_num!N3)</f>
        <v>56403.950475928235</v>
      </c>
      <c r="O3" s="106">
        <f>IF(SER_hh_fec!O3=0,0,1000000/0.086*SER_hh_fec!O3/SER_hh_num!O3)</f>
        <v>56860.525539044604</v>
      </c>
      <c r="P3" s="106">
        <f>IF(SER_hh_fec!P3=0,0,1000000/0.086*SER_hh_fec!P3/SER_hh_num!P3)</f>
        <v>47584.866923303547</v>
      </c>
      <c r="Q3" s="106">
        <f>IF(SER_hh_fec!Q3=0,0,1000000/0.086*SER_hh_fec!Q3/SER_hh_num!Q3)</f>
        <v>48941.247389974102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36781.561225501704</v>
      </c>
      <c r="C4" s="101">
        <f>IF(SER_hh_fec!C4=0,0,1000000/0.086*SER_hh_fec!C4/SER_hh_num!C4)</f>
        <v>39984.617921573983</v>
      </c>
      <c r="D4" s="101">
        <f>IF(SER_hh_fec!D4=0,0,1000000/0.086*SER_hh_fec!D4/SER_hh_num!D4)</f>
        <v>38688.900345466005</v>
      </c>
      <c r="E4" s="101">
        <f>IF(SER_hh_fec!E4=0,0,1000000/0.086*SER_hh_fec!E4/SER_hh_num!E4)</f>
        <v>41654.49108824844</v>
      </c>
      <c r="F4" s="101">
        <f>IF(SER_hh_fec!F4=0,0,1000000/0.086*SER_hh_fec!F4/SER_hh_num!F4)</f>
        <v>47252.335697743991</v>
      </c>
      <c r="G4" s="101">
        <f>IF(SER_hh_fec!G4=0,0,1000000/0.086*SER_hh_fec!G4/SER_hh_num!G4)</f>
        <v>41534.269764006473</v>
      </c>
      <c r="H4" s="101">
        <f>IF(SER_hh_fec!H4=0,0,1000000/0.086*SER_hh_fec!H4/SER_hh_num!H4)</f>
        <v>41167.18507275686</v>
      </c>
      <c r="I4" s="101">
        <f>IF(SER_hh_fec!I4=0,0,1000000/0.086*SER_hh_fec!I4/SER_hh_num!I4)</f>
        <v>36038.617702999014</v>
      </c>
      <c r="J4" s="101">
        <f>IF(SER_hh_fec!J4=0,0,1000000/0.086*SER_hh_fec!J4/SER_hh_num!J4)</f>
        <v>38057.883547219368</v>
      </c>
      <c r="K4" s="101">
        <f>IF(SER_hh_fec!K4=0,0,1000000/0.086*SER_hh_fec!K4/SER_hh_num!K4)</f>
        <v>40048.485078663718</v>
      </c>
      <c r="L4" s="101">
        <f>IF(SER_hh_fec!L4=0,0,1000000/0.086*SER_hh_fec!L4/SER_hh_num!L4)</f>
        <v>45237.481765409058</v>
      </c>
      <c r="M4" s="101">
        <f>IF(SER_hh_fec!M4=0,0,1000000/0.086*SER_hh_fec!M4/SER_hh_num!M4)</f>
        <v>35019.409362446066</v>
      </c>
      <c r="N4" s="101">
        <f>IF(SER_hh_fec!N4=0,0,1000000/0.086*SER_hh_fec!N4/SER_hh_num!N4)</f>
        <v>37216.742226940172</v>
      </c>
      <c r="O4" s="101">
        <f>IF(SER_hh_fec!O4=0,0,1000000/0.086*SER_hh_fec!O4/SER_hh_num!O4)</f>
        <v>37801.346771022276</v>
      </c>
      <c r="P4" s="101">
        <f>IF(SER_hh_fec!P4=0,0,1000000/0.086*SER_hh_fec!P4/SER_hh_num!P4)</f>
        <v>28820.689077829116</v>
      </c>
      <c r="Q4" s="101">
        <f>IF(SER_hh_fec!Q4=0,0,1000000/0.086*SER_hh_fec!Q4/SER_hh_num!Q4)</f>
        <v>30235.39919761011</v>
      </c>
    </row>
    <row r="5" spans="1:17" ht="12" customHeight="1" x14ac:dyDescent="0.25">
      <c r="A5" s="88" t="s">
        <v>38</v>
      </c>
      <c r="B5" s="100">
        <f>IF(SER_hh_fec!B5=0,0,1000000/0.086*SER_hh_fec!B5/SER_hh_num!B5)</f>
        <v>46377.610948335219</v>
      </c>
      <c r="C5" s="100">
        <f>IF(SER_hh_fec!C5=0,0,1000000/0.086*SER_hh_fec!C5/SER_hh_num!C5)</f>
        <v>48776.778798075487</v>
      </c>
      <c r="D5" s="100">
        <f>IF(SER_hh_fec!D5=0,0,1000000/0.086*SER_hh_fec!D5/SER_hh_num!D5)</f>
        <v>48394.833508720949</v>
      </c>
      <c r="E5" s="100">
        <f>IF(SER_hh_fec!E5=0,0,1000000/0.086*SER_hh_fec!E5/SER_hh_num!E5)</f>
        <v>68762.129736366973</v>
      </c>
      <c r="F5" s="100">
        <f>IF(SER_hh_fec!F5=0,0,1000000/0.086*SER_hh_fec!F5/SER_hh_num!F5)</f>
        <v>39069.518689788434</v>
      </c>
      <c r="G5" s="100">
        <f>IF(SER_hh_fec!G5=0,0,1000000/0.086*SER_hh_fec!G5/SER_hh_num!G5)</f>
        <v>52539.558529845126</v>
      </c>
      <c r="H5" s="100">
        <f>IF(SER_hh_fec!H5=0,0,1000000/0.086*SER_hh_fec!H5/SER_hh_num!H5)</f>
        <v>51444.192081111694</v>
      </c>
      <c r="I5" s="100">
        <f>IF(SER_hh_fec!I5=0,0,1000000/0.086*SER_hh_fec!I5/SER_hh_num!I5)</f>
        <v>45439.072658922363</v>
      </c>
      <c r="J5" s="100">
        <f>IF(SER_hh_fec!J5=0,0,1000000/0.086*SER_hh_fec!J5/SER_hh_num!J5)</f>
        <v>47839.868168117529</v>
      </c>
      <c r="K5" s="100">
        <f>IF(SER_hh_fec!K5=0,0,1000000/0.086*SER_hh_fec!K5/SER_hh_num!K5)</f>
        <v>52646.804904672179</v>
      </c>
      <c r="L5" s="100">
        <f>IF(SER_hh_fec!L5=0,0,1000000/0.086*SER_hh_fec!L5/SER_hh_num!L5)</f>
        <v>54703.07995962444</v>
      </c>
      <c r="M5" s="100">
        <f>IF(SER_hh_fec!M5=0,0,1000000/0.086*SER_hh_fec!M5/SER_hh_num!M5)</f>
        <v>44249.616560710339</v>
      </c>
      <c r="N5" s="100">
        <f>IF(SER_hh_fec!N5=0,0,1000000/0.086*SER_hh_fec!N5/SER_hh_num!N5)</f>
        <v>46914.799822491383</v>
      </c>
      <c r="O5" s="100">
        <f>IF(SER_hh_fec!O5=0,0,1000000/0.086*SER_hh_fec!O5/SER_hh_num!O5)</f>
        <v>48169.420805197857</v>
      </c>
      <c r="P5" s="100">
        <f>IF(SER_hh_fec!P5=0,0,1000000/0.086*SER_hh_fec!P5/SER_hh_num!P5)</f>
        <v>36650.580277878362</v>
      </c>
      <c r="Q5" s="100">
        <f>IF(SER_hh_fec!Q5=0,0,1000000/0.086*SER_hh_fec!Q5/SER_hh_num!Q5)</f>
        <v>38560.467251269976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39146.172408811355</v>
      </c>
      <c r="C7" s="100">
        <f>IF(SER_hh_fec!C7=0,0,1000000/0.086*SER_hh_fec!C7/SER_hh_num!C7)</f>
        <v>42328.591244595023</v>
      </c>
      <c r="D7" s="100">
        <f>IF(SER_hh_fec!D7=0,0,1000000/0.086*SER_hh_fec!D7/SER_hh_num!D7)</f>
        <v>41779.474994601209</v>
      </c>
      <c r="E7" s="100">
        <f>IF(SER_hh_fec!E7=0,0,1000000/0.086*SER_hh_fec!E7/SER_hh_num!E7)</f>
        <v>44812.563349503609</v>
      </c>
      <c r="F7" s="100">
        <f>IF(SER_hh_fec!F7=0,0,1000000/0.086*SER_hh_fec!F7/SER_hh_num!F7)</f>
        <v>50906.9884484793</v>
      </c>
      <c r="G7" s="100">
        <f>IF(SER_hh_fec!G7=0,0,1000000/0.086*SER_hh_fec!G7/SER_hh_num!G7)</f>
        <v>45823.355184852291</v>
      </c>
      <c r="H7" s="100">
        <f>IF(SER_hh_fec!H7=0,0,1000000/0.086*SER_hh_fec!H7/SER_hh_num!H7)</f>
        <v>43404.43374122736</v>
      </c>
      <c r="I7" s="100">
        <f>IF(SER_hh_fec!I7=0,0,1000000/0.086*SER_hh_fec!I7/SER_hh_num!I7)</f>
        <v>38992.023733615839</v>
      </c>
      <c r="J7" s="100">
        <f>IF(SER_hh_fec!J7=0,0,1000000/0.086*SER_hh_fec!J7/SER_hh_num!J7)</f>
        <v>41048.390181788716</v>
      </c>
      <c r="K7" s="100">
        <f>IF(SER_hh_fec!K7=0,0,1000000/0.086*SER_hh_fec!K7/SER_hh_num!K7)</f>
        <v>43466.922086500643</v>
      </c>
      <c r="L7" s="100">
        <f>IF(SER_hh_fec!L7=0,0,1000000/0.086*SER_hh_fec!L7/SER_hh_num!L7)</f>
        <v>48919.143339461822</v>
      </c>
      <c r="M7" s="100">
        <f>IF(SER_hh_fec!M7=0,0,1000000/0.086*SER_hh_fec!M7/SER_hh_num!M7)</f>
        <v>39196.333079912409</v>
      </c>
      <c r="N7" s="100">
        <f>IF(SER_hh_fec!N7=0,0,1000000/0.086*SER_hh_fec!N7/SER_hh_num!N7)</f>
        <v>38704.290106532659</v>
      </c>
      <c r="O7" s="100">
        <f>IF(SER_hh_fec!O7=0,0,1000000/0.086*SER_hh_fec!O7/SER_hh_num!O7)</f>
        <v>41048.772254095384</v>
      </c>
      <c r="P7" s="100">
        <f>IF(SER_hh_fec!P7=0,0,1000000/0.086*SER_hh_fec!P7/SER_hh_num!P7)</f>
        <v>31131.45498268351</v>
      </c>
      <c r="Q7" s="100">
        <f>IF(SER_hh_fec!Q7=0,0,1000000/0.086*SER_hh_fec!Q7/SER_hh_num!Q7)</f>
        <v>32624.642146729711</v>
      </c>
    </row>
    <row r="8" spans="1:17" ht="12" customHeight="1" x14ac:dyDescent="0.25">
      <c r="A8" s="88" t="s">
        <v>101</v>
      </c>
      <c r="B8" s="100">
        <f>IF(SER_hh_fec!B8=0,0,1000000/0.086*SER_hh_fec!B8/SER_hh_num!B8)</f>
        <v>24443.53466058601</v>
      </c>
      <c r="C8" s="100">
        <f>IF(SER_hh_fec!C8=0,0,1000000/0.086*SER_hh_fec!C8/SER_hh_num!C8)</f>
        <v>26591.595578006032</v>
      </c>
      <c r="D8" s="100">
        <f>IF(SER_hh_fec!D8=0,0,1000000/0.086*SER_hh_fec!D8/SER_hh_num!D8)</f>
        <v>25932.316633505681</v>
      </c>
      <c r="E8" s="100">
        <f>IF(SER_hh_fec!E8=0,0,1000000/0.086*SER_hh_fec!E8/SER_hh_num!E8)</f>
        <v>27982.62264901293</v>
      </c>
      <c r="F8" s="100">
        <f>IF(SER_hh_fec!F8=0,0,1000000/0.086*SER_hh_fec!F8/SER_hh_num!F8)</f>
        <v>31788.953397409859</v>
      </c>
      <c r="G8" s="100">
        <f>IF(SER_hh_fec!G8=0,0,1000000/0.086*SER_hh_fec!G8/SER_hh_num!G8)</f>
        <v>27956.183737004674</v>
      </c>
      <c r="H8" s="100">
        <f>IF(SER_hh_fec!H8=0,0,1000000/0.086*SER_hh_fec!H8/SER_hh_num!H8)</f>
        <v>27765.176530224941</v>
      </c>
      <c r="I8" s="100">
        <f>IF(SER_hh_fec!I8=0,0,1000000/0.086*SER_hh_fec!I8/SER_hh_num!I8)</f>
        <v>24349.56173934618</v>
      </c>
      <c r="J8" s="100">
        <f>IF(SER_hh_fec!J8=0,0,1000000/0.086*SER_hh_fec!J8/SER_hh_num!J8)</f>
        <v>25637.285934626372</v>
      </c>
      <c r="K8" s="100">
        <f>IF(SER_hh_fec!K8=0,0,1000000/0.086*SER_hh_fec!K8/SER_hh_num!K8)</f>
        <v>27149.161601131866</v>
      </c>
      <c r="L8" s="100">
        <f>IF(SER_hh_fec!L8=0,0,1000000/0.086*SER_hh_fec!L8/SER_hh_num!L8)</f>
        <v>30558.414461327149</v>
      </c>
      <c r="M8" s="100">
        <f>IF(SER_hh_fec!M8=0,0,1000000/0.086*SER_hh_fec!M8/SER_hh_num!M8)</f>
        <v>23708.600353077782</v>
      </c>
      <c r="N8" s="100">
        <f>IF(SER_hh_fec!N8=0,0,1000000/0.086*SER_hh_fec!N8/SER_hh_num!N8)</f>
        <v>25096.331558474638</v>
      </c>
      <c r="O8" s="100">
        <f>IF(SER_hh_fec!O8=0,0,1000000/0.086*SER_hh_fec!O8/SER_hh_num!O8)</f>
        <v>25679.758592165483</v>
      </c>
      <c r="P8" s="100">
        <f>IF(SER_hh_fec!P8=0,0,1000000/0.086*SER_hh_fec!P8/SER_hh_num!P8)</f>
        <v>19435.209446913352</v>
      </c>
      <c r="Q8" s="100">
        <f>IF(SER_hh_fec!Q8=0,0,1000000/0.086*SER_hh_fec!Q8/SER_hh_num!Q8)</f>
        <v>20299.908780542712</v>
      </c>
    </row>
    <row r="9" spans="1:17" ht="12" customHeight="1" x14ac:dyDescent="0.25">
      <c r="A9" s="88" t="s">
        <v>106</v>
      </c>
      <c r="B9" s="100">
        <f>IF(SER_hh_fec!B9=0,0,1000000/0.086*SER_hh_fec!B9/SER_hh_num!B9)</f>
        <v>36451.162903510456</v>
      </c>
      <c r="C9" s="100">
        <f>IF(SER_hh_fec!C9=0,0,1000000/0.086*SER_hh_fec!C9/SER_hh_num!C9)</f>
        <v>40023.311134163596</v>
      </c>
      <c r="D9" s="100">
        <f>IF(SER_hh_fec!D9=0,0,1000000/0.086*SER_hh_fec!D9/SER_hh_num!D9)</f>
        <v>38813.660472306809</v>
      </c>
      <c r="E9" s="100">
        <f>IF(SER_hh_fec!E9=0,0,1000000/0.086*SER_hh_fec!E9/SER_hh_num!E9)</f>
        <v>41991.295009529473</v>
      </c>
      <c r="F9" s="100">
        <f>IF(SER_hh_fec!F9=0,0,1000000/0.086*SER_hh_fec!F9/SER_hh_num!F9)</f>
        <v>47724.554172085678</v>
      </c>
      <c r="G9" s="100">
        <f>IF(SER_hh_fec!G9=0,0,1000000/0.086*SER_hh_fec!G9/SER_hh_num!G9)</f>
        <v>41853.410858368225</v>
      </c>
      <c r="H9" s="100">
        <f>IF(SER_hh_fec!H9=0,0,1000000/0.086*SER_hh_fec!H9/SER_hh_num!H9)</f>
        <v>41664.600062989681</v>
      </c>
      <c r="I9" s="100">
        <f>IF(SER_hh_fec!I9=0,0,1000000/0.086*SER_hh_fec!I9/SER_hh_num!I9)</f>
        <v>36298.456153206003</v>
      </c>
      <c r="J9" s="100">
        <f>IF(SER_hh_fec!J9=0,0,1000000/0.086*SER_hh_fec!J9/SER_hh_num!J9)</f>
        <v>38923.894424310733</v>
      </c>
      <c r="K9" s="100">
        <f>IF(SER_hh_fec!K9=0,0,1000000/0.086*SER_hh_fec!K9/SER_hh_num!K9)</f>
        <v>40588.28716665072</v>
      </c>
      <c r="L9" s="100">
        <f>IF(SER_hh_fec!L9=0,0,1000000/0.086*SER_hh_fec!L9/SER_hh_num!L9)</f>
        <v>47193.61586356203</v>
      </c>
      <c r="M9" s="100">
        <f>IF(SER_hh_fec!M9=0,0,1000000/0.086*SER_hh_fec!M9/SER_hh_num!M9)</f>
        <v>34856.154083600115</v>
      </c>
      <c r="N9" s="100">
        <f>IF(SER_hh_fec!N9=0,0,1000000/0.086*SER_hh_fec!N9/SER_hh_num!N9)</f>
        <v>37678.974994779412</v>
      </c>
      <c r="O9" s="100">
        <f>IF(SER_hh_fec!O9=0,0,1000000/0.086*SER_hh_fec!O9/SER_hh_num!O9)</f>
        <v>38635.895656989524</v>
      </c>
      <c r="P9" s="100">
        <f>IF(SER_hh_fec!P9=0,0,1000000/0.086*SER_hh_fec!P9/SER_hh_num!P9)</f>
        <v>29095.124043862386</v>
      </c>
      <c r="Q9" s="100">
        <f>IF(SER_hh_fec!Q9=0,0,1000000/0.086*SER_hh_fec!Q9/SER_hh_num!Q9)</f>
        <v>30678.075993620158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47823.094686587043</v>
      </c>
      <c r="C10" s="100">
        <f>IF(SER_hh_fec!C10=0,0,1000000/0.086*SER_hh_fec!C10/SER_hh_num!C10)</f>
        <v>54838.959539222487</v>
      </c>
      <c r="D10" s="100">
        <f>IF(SER_hh_fec!D10=0,0,1000000/0.086*SER_hh_fec!D10/SER_hh_num!D10)</f>
        <v>52968.132356867238</v>
      </c>
      <c r="E10" s="100">
        <f>IF(SER_hh_fec!E10=0,0,1000000/0.086*SER_hh_fec!E10/SER_hh_num!E10)</f>
        <v>52393.830774579044</v>
      </c>
      <c r="F10" s="100">
        <f>IF(SER_hh_fec!F10=0,0,1000000/0.086*SER_hh_fec!F10/SER_hh_num!F10)</f>
        <v>58670.416727236559</v>
      </c>
      <c r="G10" s="100">
        <f>IF(SER_hh_fec!G10=0,0,1000000/0.086*SER_hh_fec!G10/SER_hh_num!G10)</f>
        <v>54693.797111985652</v>
      </c>
      <c r="H10" s="100">
        <f>IF(SER_hh_fec!H10=0,0,1000000/0.086*SER_hh_fec!H10/SER_hh_num!H10)</f>
        <v>54319.638002658437</v>
      </c>
      <c r="I10" s="100">
        <f>IF(SER_hh_fec!I10=0,0,1000000/0.086*SER_hh_fec!I10/SER_hh_num!I10)</f>
        <v>47637.737464999271</v>
      </c>
      <c r="J10" s="100">
        <f>IF(SER_hh_fec!J10=0,0,1000000/0.086*SER_hh_fec!J10/SER_hh_num!J10)</f>
        <v>50154.700498832921</v>
      </c>
      <c r="K10" s="100">
        <f>IF(SER_hh_fec!K10=0,0,1000000/0.086*SER_hh_fec!K10/SER_hh_num!K10)</f>
        <v>52728.047666207989</v>
      </c>
      <c r="L10" s="100">
        <f>IF(SER_hh_fec!L10=0,0,1000000/0.086*SER_hh_fec!L10/SER_hh_num!L10)</f>
        <v>57322.024033485788</v>
      </c>
      <c r="M10" s="100">
        <f>IF(SER_hh_fec!M10=0,0,1000000/0.086*SER_hh_fec!M10/SER_hh_num!M10)</f>
        <v>48598.432404729858</v>
      </c>
      <c r="N10" s="100">
        <f>IF(SER_hh_fec!N10=0,0,1000000/0.086*SER_hh_fec!N10/SER_hh_num!N10)</f>
        <v>48592.511834186029</v>
      </c>
      <c r="O10" s="100">
        <f>IF(SER_hh_fec!O10=0,0,1000000/0.086*SER_hh_fec!O10/SER_hh_num!O10)</f>
        <v>49463.58593456111</v>
      </c>
      <c r="P10" s="100">
        <f>IF(SER_hh_fec!P10=0,0,1000000/0.086*SER_hh_fec!P10/SER_hh_num!P10)</f>
        <v>40033.865380327836</v>
      </c>
      <c r="Q10" s="100">
        <f>IF(SER_hh_fec!Q10=0,0,1000000/0.086*SER_hh_fec!Q10/SER_hh_num!Q10)</f>
        <v>38855.62928089824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32783.330076603008</v>
      </c>
      <c r="C12" s="100">
        <f>IF(SER_hh_fec!C12=0,0,1000000/0.086*SER_hh_fec!C12/SER_hh_num!C12)</f>
        <v>32359.561557646273</v>
      </c>
      <c r="D12" s="100">
        <f>IF(SER_hh_fec!D12=0,0,1000000/0.086*SER_hh_fec!D12/SER_hh_num!D12)</f>
        <v>33193.365290887268</v>
      </c>
      <c r="E12" s="100">
        <f>IF(SER_hh_fec!E12=0,0,1000000/0.086*SER_hh_fec!E12/SER_hh_num!E12)</f>
        <v>35817.756990736554</v>
      </c>
      <c r="F12" s="100">
        <f>IF(SER_hh_fec!F12=0,0,1000000/0.086*SER_hh_fec!F12/SER_hh_num!F12)</f>
        <v>40689.860348684655</v>
      </c>
      <c r="G12" s="100">
        <f>IF(SER_hh_fec!G12=0,0,1000000/0.086*SER_hh_fec!G12/SER_hh_num!G12)</f>
        <v>35783.915183366</v>
      </c>
      <c r="H12" s="100">
        <f>IF(SER_hh_fec!H12=0,0,1000000/0.086*SER_hh_fec!H12/SER_hh_num!H12)</f>
        <v>35539.42595868792</v>
      </c>
      <c r="I12" s="100">
        <f>IF(SER_hh_fec!I12=0,0,1000000/0.086*SER_hh_fec!I12/SER_hh_num!I12)</f>
        <v>32421.992836918958</v>
      </c>
      <c r="J12" s="100">
        <f>IF(SER_hh_fec!J12=0,0,1000000/0.086*SER_hh_fec!J12/SER_hh_num!J12)</f>
        <v>30072.327094704327</v>
      </c>
      <c r="K12" s="100">
        <f>IF(SER_hh_fec!K12=0,0,1000000/0.086*SER_hh_fec!K12/SER_hh_num!K12)</f>
        <v>34750.926849448806</v>
      </c>
      <c r="L12" s="100">
        <f>IF(SER_hh_fec!L12=0,0,1000000/0.086*SER_hh_fec!L12/SER_hh_num!L12)</f>
        <v>35526.577200566928</v>
      </c>
      <c r="M12" s="100">
        <f>IF(SER_hh_fec!M12=0,0,1000000/0.086*SER_hh_fec!M12/SER_hh_num!M12)</f>
        <v>31382.267739438739</v>
      </c>
      <c r="N12" s="100">
        <f>IF(SER_hh_fec!N12=0,0,1000000/0.086*SER_hh_fec!N12/SER_hh_num!N12)</f>
        <v>32184.402077924573</v>
      </c>
      <c r="O12" s="100">
        <f>IF(SER_hh_fec!O12=0,0,1000000/0.086*SER_hh_fec!O12/SER_hh_num!O12)</f>
        <v>33042.268369559533</v>
      </c>
      <c r="P12" s="100">
        <f>IF(SER_hh_fec!P12=0,0,1000000/0.086*SER_hh_fec!P12/SER_hh_num!P12)</f>
        <v>25137.345785351961</v>
      </c>
      <c r="Q12" s="100">
        <f>IF(SER_hh_fec!Q12=0,0,1000000/0.086*SER_hh_fec!Q12/SER_hh_num!Q12)</f>
        <v>26441.818744224634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19969.719956755511</v>
      </c>
      <c r="C13" s="100">
        <f>IF(SER_hh_fec!C13=0,0,1000000/0.086*SER_hh_fec!C13/SER_hh_num!C13)</f>
        <v>21724.870933777107</v>
      </c>
      <c r="D13" s="100">
        <f>IF(SER_hh_fec!D13=0,0,1000000/0.086*SER_hh_fec!D13/SER_hh_num!D13)</f>
        <v>21185.389510663594</v>
      </c>
      <c r="E13" s="100">
        <f>IF(SER_hh_fec!E13=0,0,1000000/0.086*SER_hh_fec!E13/SER_hh_num!E13)</f>
        <v>22860.688695646742</v>
      </c>
      <c r="F13" s="100">
        <f>IF(SER_hh_fec!F13=0,0,1000000/0.086*SER_hh_fec!F13/SER_hh_num!F13)</f>
        <v>25970.817899867794</v>
      </c>
      <c r="G13" s="100">
        <f>IF(SER_hh_fec!G13=0,0,1000000/0.086*SER_hh_fec!G13/SER_hh_num!G13)</f>
        <v>22839.122420525717</v>
      </c>
      <c r="H13" s="100">
        <f>IF(SER_hh_fec!H13=0,0,1000000/0.086*SER_hh_fec!H13/SER_hh_num!H13)</f>
        <v>22683.302938665285</v>
      </c>
      <c r="I13" s="100">
        <f>IF(SER_hh_fec!I13=0,0,1000000/0.086*SER_hh_fec!I13/SER_hh_num!I13)</f>
        <v>19892.264374284754</v>
      </c>
      <c r="J13" s="100">
        <f>IF(SER_hh_fec!J13=0,0,1000000/0.086*SER_hh_fec!J13/SER_hh_num!J13)</f>
        <v>20945.807594820497</v>
      </c>
      <c r="K13" s="100">
        <f>IF(SER_hh_fec!K13=0,0,1000000/0.086*SER_hh_fec!K13/SER_hh_num!K13)</f>
        <v>22181.421192748763</v>
      </c>
      <c r="L13" s="100">
        <f>IF(SER_hh_fec!L13=0,0,1000000/0.086*SER_hh_fec!L13/SER_hh_num!L13)</f>
        <v>24969.117084612622</v>
      </c>
      <c r="M13" s="100">
        <f>IF(SER_hh_fec!M13=0,0,1000000/0.086*SER_hh_fec!M13/SER_hh_num!M13)</f>
        <v>19074.235335258127</v>
      </c>
      <c r="N13" s="100">
        <f>IF(SER_hh_fec!N13=0,0,1000000/0.086*SER_hh_fec!N13/SER_hh_num!N13)</f>
        <v>19170.518353750984</v>
      </c>
      <c r="O13" s="100">
        <f>IF(SER_hh_fec!O13=0,0,1000000/0.086*SER_hh_fec!O13/SER_hh_num!O13)</f>
        <v>17373.662917070626</v>
      </c>
      <c r="P13" s="100">
        <f>IF(SER_hh_fec!P13=0,0,1000000/0.086*SER_hh_fec!P13/SER_hh_num!P13)</f>
        <v>12576.780197530079</v>
      </c>
      <c r="Q13" s="100">
        <f>IF(SER_hh_fec!Q13=0,0,1000000/0.086*SER_hh_fec!Q13/SER_hh_num!Q13)</f>
        <v>13001.36396438209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33107.69361251573</v>
      </c>
      <c r="C14" s="22">
        <f>IF(SER_hh_fec!C14=0,0,1000000/0.086*SER_hh_fec!C14/SER_hh_num!C14)</f>
        <v>36017.549179683112</v>
      </c>
      <c r="D14" s="22">
        <f>IF(SER_hh_fec!D14=0,0,1000000/0.086*SER_hh_fec!D14/SER_hh_num!D14)</f>
        <v>35123.145767679154</v>
      </c>
      <c r="E14" s="22">
        <f>IF(SER_hh_fec!E14=0,0,1000000/0.086*SER_hh_fec!E14/SER_hh_num!E14)</f>
        <v>37900.615469098528</v>
      </c>
      <c r="F14" s="22">
        <f>IF(SER_hh_fec!F14=0,0,1000000/0.086*SER_hh_fec!F14/SER_hh_num!F14)</f>
        <v>43056.882307675543</v>
      </c>
      <c r="G14" s="22">
        <f>IF(SER_hh_fec!G14=0,0,1000000/0.086*SER_hh_fec!G14/SER_hh_num!G14)</f>
        <v>37864.860855082123</v>
      </c>
      <c r="H14" s="22">
        <f>IF(SER_hh_fec!H14=0,0,1000000/0.086*SER_hh_fec!H14/SER_hh_num!H14)</f>
        <v>37606.528556208264</v>
      </c>
      <c r="I14" s="22">
        <f>IF(SER_hh_fec!I14=0,0,1000000/0.086*SER_hh_fec!I14/SER_hh_num!I14)</f>
        <v>32979.280409998457</v>
      </c>
      <c r="J14" s="22">
        <f>IF(SER_hh_fec!J14=0,0,1000000/0.086*SER_hh_fec!J14/SER_hh_num!J14)</f>
        <v>34059.05117052354</v>
      </c>
      <c r="K14" s="22">
        <f>IF(SER_hh_fec!K14=0,0,1000000/0.086*SER_hh_fec!K14/SER_hh_num!K14)</f>
        <v>37459.374997546438</v>
      </c>
      <c r="L14" s="22">
        <f>IF(SER_hh_fec!L14=0,0,1000000/0.086*SER_hh_fec!L14/SER_hh_num!L14)</f>
        <v>35352.269539371584</v>
      </c>
      <c r="M14" s="22">
        <f>IF(SER_hh_fec!M14=0,0,1000000/0.086*SER_hh_fec!M14/SER_hh_num!M14)</f>
        <v>35599.074199057621</v>
      </c>
      <c r="N14" s="22">
        <f>IF(SER_hh_fec!N14=0,0,1000000/0.086*SER_hh_fec!N14/SER_hh_num!N14)</f>
        <v>34053.565060520188</v>
      </c>
      <c r="O14" s="22">
        <f>IF(SER_hh_fec!O14=0,0,1000000/0.086*SER_hh_fec!O14/SER_hh_num!O14)</f>
        <v>33972.724784404672</v>
      </c>
      <c r="P14" s="22">
        <f>IF(SER_hh_fec!P14=0,0,1000000/0.086*SER_hh_fec!P14/SER_hh_num!P14)</f>
        <v>27401.81955687562</v>
      </c>
      <c r="Q14" s="22">
        <f>IF(SER_hh_fec!Q14=0,0,1000000/0.086*SER_hh_fec!Q14/SER_hh_num!Q14)</f>
        <v>27967.017550341428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464.29802438237175</v>
      </c>
      <c r="C15" s="104">
        <f>IF(SER_hh_fec!C15=0,0,1000000/0.086*SER_hh_fec!C15/SER_hh_num!C15)</f>
        <v>513.90983511611182</v>
      </c>
      <c r="D15" s="104">
        <f>IF(SER_hh_fec!D15=0,0,1000000/0.086*SER_hh_fec!D15/SER_hh_num!D15)</f>
        <v>483.38589401951276</v>
      </c>
      <c r="E15" s="104">
        <f>IF(SER_hh_fec!E15=0,0,1000000/0.086*SER_hh_fec!E15/SER_hh_num!E15)</f>
        <v>540.45227635297283</v>
      </c>
      <c r="F15" s="104">
        <f>IF(SER_hh_fec!F15=0,0,1000000/0.086*SER_hh_fec!F15/SER_hh_num!F15)</f>
        <v>625.2055837819014</v>
      </c>
      <c r="G15" s="104">
        <f>IF(SER_hh_fec!G15=0,0,1000000/0.086*SER_hh_fec!G15/SER_hh_num!G15)</f>
        <v>562.68460455584113</v>
      </c>
      <c r="H15" s="104">
        <f>IF(SER_hh_fec!H15=0,0,1000000/0.086*SER_hh_fec!H15/SER_hh_num!H15)</f>
        <v>559.26370666673938</v>
      </c>
      <c r="I15" s="104">
        <f>IF(SER_hh_fec!I15=0,0,1000000/0.086*SER_hh_fec!I15/SER_hh_num!I15)</f>
        <v>483.03988644914426</v>
      </c>
      <c r="J15" s="104">
        <f>IF(SER_hh_fec!J15=0,0,1000000/0.086*SER_hh_fec!J15/SER_hh_num!J15)</f>
        <v>526.49517302462198</v>
      </c>
      <c r="K15" s="104">
        <f>IF(SER_hh_fec!K15=0,0,1000000/0.086*SER_hh_fec!K15/SER_hh_num!K15)</f>
        <v>554.67461877361382</v>
      </c>
      <c r="L15" s="104">
        <f>IF(SER_hh_fec!L15=0,0,1000000/0.086*SER_hh_fec!L15/SER_hh_num!L15)</f>
        <v>660.18314683941696</v>
      </c>
      <c r="M15" s="104">
        <f>IF(SER_hh_fec!M15=0,0,1000000/0.086*SER_hh_fec!M15/SER_hh_num!M15)</f>
        <v>496.88483546867815</v>
      </c>
      <c r="N15" s="104">
        <f>IF(SER_hh_fec!N15=0,0,1000000/0.086*SER_hh_fec!N15/SER_hh_num!N15)</f>
        <v>562.90684636660831</v>
      </c>
      <c r="O15" s="104">
        <f>IF(SER_hh_fec!O15=0,0,1000000/0.086*SER_hh_fec!O15/SER_hh_num!O15)</f>
        <v>586.17335857075432</v>
      </c>
      <c r="P15" s="104">
        <f>IF(SER_hh_fec!P15=0,0,1000000/0.086*SER_hh_fec!P15/SER_hh_num!P15)</f>
        <v>441.16165409761078</v>
      </c>
      <c r="Q15" s="104">
        <f>IF(SER_hh_fec!Q15=0,0,1000000/0.086*SER_hh_fec!Q15/SER_hh_num!Q15)</f>
        <v>469.19883453235929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6910.1563384592209</v>
      </c>
      <c r="C16" s="101">
        <f>IF(SER_hh_fec!C16=0,0,1000000/0.086*SER_hh_fec!C16/SER_hh_num!C16)</f>
        <v>6723.3633316877831</v>
      </c>
      <c r="D16" s="101">
        <f>IF(SER_hh_fec!D16=0,0,1000000/0.086*SER_hh_fec!D16/SER_hh_num!D16)</f>
        <v>6566.0196484885428</v>
      </c>
      <c r="E16" s="101">
        <f>IF(SER_hh_fec!E16=0,0,1000000/0.086*SER_hh_fec!E16/SER_hh_num!E16)</f>
        <v>6460.9792281829114</v>
      </c>
      <c r="F16" s="101">
        <f>IF(SER_hh_fec!F16=0,0,1000000/0.086*SER_hh_fec!F16/SER_hh_num!F16)</f>
        <v>6381.5317737907671</v>
      </c>
      <c r="G16" s="101">
        <f>IF(SER_hh_fec!G16=0,0,1000000/0.086*SER_hh_fec!G16/SER_hh_num!G16)</f>
        <v>6318.6479600968514</v>
      </c>
      <c r="H16" s="101">
        <f>IF(SER_hh_fec!H16=0,0,1000000/0.086*SER_hh_fec!H16/SER_hh_num!H16)</f>
        <v>6236.9409448009883</v>
      </c>
      <c r="I16" s="101">
        <f>IF(SER_hh_fec!I16=0,0,1000000/0.086*SER_hh_fec!I16/SER_hh_num!I16)</f>
        <v>6187.121023672823</v>
      </c>
      <c r="J16" s="101">
        <f>IF(SER_hh_fec!J16=0,0,1000000/0.086*SER_hh_fec!J16/SER_hh_num!J16)</f>
        <v>6115.7519967518519</v>
      </c>
      <c r="K16" s="101">
        <f>IF(SER_hh_fec!K16=0,0,1000000/0.086*SER_hh_fec!K16/SER_hh_num!K16)</f>
        <v>6049.8061943750035</v>
      </c>
      <c r="L16" s="101">
        <f>IF(SER_hh_fec!L16=0,0,1000000/0.086*SER_hh_fec!L16/SER_hh_num!L16)</f>
        <v>5951.2287829342395</v>
      </c>
      <c r="M16" s="101">
        <f>IF(SER_hh_fec!M16=0,0,1000000/0.086*SER_hh_fec!M16/SER_hh_num!M16)</f>
        <v>5831.6523895005193</v>
      </c>
      <c r="N16" s="101">
        <f>IF(SER_hh_fec!N16=0,0,1000000/0.086*SER_hh_fec!N16/SER_hh_num!N16)</f>
        <v>5726.3756326531966</v>
      </c>
      <c r="O16" s="101">
        <f>IF(SER_hh_fec!O16=0,0,1000000/0.086*SER_hh_fec!O16/SER_hh_num!O16)</f>
        <v>5645.8518923960773</v>
      </c>
      <c r="P16" s="101">
        <f>IF(SER_hh_fec!P16=0,0,1000000/0.086*SER_hh_fec!P16/SER_hh_num!P16)</f>
        <v>5510.8475564937489</v>
      </c>
      <c r="Q16" s="101">
        <f>IF(SER_hh_fec!Q16=0,0,1000000/0.086*SER_hh_fec!Q16/SER_hh_num!Q16)</f>
        <v>5263.1626884540183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855.43112171606515</v>
      </c>
      <c r="C17" s="103">
        <f>IF(SER_hh_fec!C17=0,0,1000000/0.086*SER_hh_fec!C17/SER_hh_num!C17)</f>
        <v>978.93666290575118</v>
      </c>
      <c r="D17" s="103">
        <f>IF(SER_hh_fec!D17=0,0,1000000/0.086*SER_hh_fec!D17/SER_hh_num!D17)</f>
        <v>1116.58497102767</v>
      </c>
      <c r="E17" s="103">
        <f>IF(SER_hh_fec!E17=0,0,1000000/0.086*SER_hh_fec!E17/SER_hh_num!E17)</f>
        <v>1234.601137808801</v>
      </c>
      <c r="F17" s="103">
        <f>IF(SER_hh_fec!F17=0,0,1000000/0.086*SER_hh_fec!F17/SER_hh_num!F17)</f>
        <v>1390.2610156870314</v>
      </c>
      <c r="G17" s="103">
        <f>IF(SER_hh_fec!G17=0,0,1000000/0.086*SER_hh_fec!G17/SER_hh_num!G17)</f>
        <v>1589.1053910956543</v>
      </c>
      <c r="H17" s="103">
        <f>IF(SER_hh_fec!H17=0,0,1000000/0.086*SER_hh_fec!H17/SER_hh_num!H17)</f>
        <v>1775.7071582518622</v>
      </c>
      <c r="I17" s="103">
        <f>IF(SER_hh_fec!I17=0,0,1000000/0.086*SER_hh_fec!I17/SER_hh_num!I17)</f>
        <v>2023.3004662314654</v>
      </c>
      <c r="J17" s="103">
        <f>IF(SER_hh_fec!J17=0,0,1000000/0.086*SER_hh_fec!J17/SER_hh_num!J17)</f>
        <v>2170.3866982317977</v>
      </c>
      <c r="K17" s="103">
        <f>IF(SER_hh_fec!K17=0,0,1000000/0.086*SER_hh_fec!K17/SER_hh_num!K17)</f>
        <v>2378.3682672001264</v>
      </c>
      <c r="L17" s="103">
        <f>IF(SER_hh_fec!L17=0,0,1000000/0.086*SER_hh_fec!L17/SER_hh_num!L17)</f>
        <v>2475.823680682463</v>
      </c>
      <c r="M17" s="103">
        <f>IF(SER_hh_fec!M17=0,0,1000000/0.086*SER_hh_fec!M17/SER_hh_num!M17)</f>
        <v>2539.133363515602</v>
      </c>
      <c r="N17" s="103">
        <f>IF(SER_hh_fec!N17=0,0,1000000/0.086*SER_hh_fec!N17/SER_hh_num!N17)</f>
        <v>2594.3236872184898</v>
      </c>
      <c r="O17" s="103">
        <f>IF(SER_hh_fec!O17=0,0,1000000/0.086*SER_hh_fec!O17/SER_hh_num!O17)</f>
        <v>2681.9082719072953</v>
      </c>
      <c r="P17" s="103">
        <f>IF(SER_hh_fec!P17=0,0,1000000/0.086*SER_hh_fec!P17/SER_hh_num!P17)</f>
        <v>2830.3254221353232</v>
      </c>
      <c r="Q17" s="103">
        <f>IF(SER_hh_fec!Q17=0,0,1000000/0.086*SER_hh_fec!Q17/SER_hh_num!Q17)</f>
        <v>2896.9539388347412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7091.9159665578536</v>
      </c>
      <c r="C18" s="103">
        <f>IF(SER_hh_fec!C18=0,0,1000000/0.086*SER_hh_fec!C18/SER_hh_num!C18)</f>
        <v>6868.012470207007</v>
      </c>
      <c r="D18" s="103">
        <f>IF(SER_hh_fec!D18=0,0,1000000/0.086*SER_hh_fec!D18/SER_hh_num!D18)</f>
        <v>6690.7696562376314</v>
      </c>
      <c r="E18" s="103">
        <f>IF(SER_hh_fec!E18=0,0,1000000/0.086*SER_hh_fec!E18/SER_hh_num!E18)</f>
        <v>6576.0566272358647</v>
      </c>
      <c r="F18" s="103">
        <f>IF(SER_hh_fec!F18=0,0,1000000/0.086*SER_hh_fec!F18/SER_hh_num!F18)</f>
        <v>6487.3697041603518</v>
      </c>
      <c r="G18" s="103">
        <f>IF(SER_hh_fec!G18=0,0,1000000/0.086*SER_hh_fec!G18/SER_hh_num!G18)</f>
        <v>6408.224230674793</v>
      </c>
      <c r="H18" s="103">
        <f>IF(SER_hh_fec!H18=0,0,1000000/0.086*SER_hh_fec!H18/SER_hh_num!H18)</f>
        <v>6327.8478782221691</v>
      </c>
      <c r="I18" s="103">
        <f>IF(SER_hh_fec!I18=0,0,1000000/0.086*SER_hh_fec!I18/SER_hh_num!I18)</f>
        <v>6264.638082935995</v>
      </c>
      <c r="J18" s="103">
        <f>IF(SER_hh_fec!J18=0,0,1000000/0.086*SER_hh_fec!J18/SER_hh_num!J18)</f>
        <v>6191.9326889732956</v>
      </c>
      <c r="K18" s="103">
        <f>IF(SER_hh_fec!K18=0,0,1000000/0.086*SER_hh_fec!K18/SER_hh_num!K18)</f>
        <v>6116.6952750973514</v>
      </c>
      <c r="L18" s="103">
        <f>IF(SER_hh_fec!L18=0,0,1000000/0.086*SER_hh_fec!L18/SER_hh_num!L18)</f>
        <v>6016.2654213873793</v>
      </c>
      <c r="M18" s="103">
        <f>IF(SER_hh_fec!M18=0,0,1000000/0.086*SER_hh_fec!M18/SER_hh_num!M18)</f>
        <v>5894.9706798461593</v>
      </c>
      <c r="N18" s="103">
        <f>IF(SER_hh_fec!N18=0,0,1000000/0.086*SER_hh_fec!N18/SER_hh_num!N18)</f>
        <v>5793.0804020482765</v>
      </c>
      <c r="O18" s="103">
        <f>IF(SER_hh_fec!O18=0,0,1000000/0.086*SER_hh_fec!O18/SER_hh_num!O18)</f>
        <v>5719.867550103103</v>
      </c>
      <c r="P18" s="103">
        <f>IF(SER_hh_fec!P18=0,0,1000000/0.086*SER_hh_fec!P18/SER_hh_num!P18)</f>
        <v>5591.7409843137748</v>
      </c>
      <c r="Q18" s="103">
        <f>IF(SER_hh_fec!Q18=0,0,1000000/0.086*SER_hh_fec!Q18/SER_hh_num!Q18)</f>
        <v>5355.5681710539684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9118.9964748214879</v>
      </c>
      <c r="C19" s="101">
        <f>IF(SER_hh_fec!C19=0,0,1000000/0.086*SER_hh_fec!C19/SER_hh_num!C19)</f>
        <v>9005.5671604159434</v>
      </c>
      <c r="D19" s="101">
        <f>IF(SER_hh_fec!D19=0,0,1000000/0.086*SER_hh_fec!D19/SER_hh_num!D19)</f>
        <v>8863.205457974811</v>
      </c>
      <c r="E19" s="101">
        <f>IF(SER_hh_fec!E19=0,0,1000000/0.086*SER_hh_fec!E19/SER_hh_num!E19)</f>
        <v>8907.904243185616</v>
      </c>
      <c r="F19" s="101">
        <f>IF(SER_hh_fec!F19=0,0,1000000/0.086*SER_hh_fec!F19/SER_hh_num!F19)</f>
        <v>8799.3110871672143</v>
      </c>
      <c r="G19" s="101">
        <f>IF(SER_hh_fec!G19=0,0,1000000/0.086*SER_hh_fec!G19/SER_hh_num!G19)</f>
        <v>8766.3249623644479</v>
      </c>
      <c r="H19" s="101">
        <f>IF(SER_hh_fec!H19=0,0,1000000/0.086*SER_hh_fec!H19/SER_hh_num!H19)</f>
        <v>8565.7725466131888</v>
      </c>
      <c r="I19" s="101">
        <f>IF(SER_hh_fec!I19=0,0,1000000/0.086*SER_hh_fec!I19/SER_hh_num!I19)</f>
        <v>8281.1058591056735</v>
      </c>
      <c r="J19" s="101">
        <f>IF(SER_hh_fec!J19=0,0,1000000/0.086*SER_hh_fec!J19/SER_hh_num!J19)</f>
        <v>8135.1799680751428</v>
      </c>
      <c r="K19" s="101">
        <f>IF(SER_hh_fec!K19=0,0,1000000/0.086*SER_hh_fec!K19/SER_hh_num!K19)</f>
        <v>8148.5965490961607</v>
      </c>
      <c r="L19" s="101">
        <f>IF(SER_hh_fec!L19=0,0,1000000/0.086*SER_hh_fec!L19/SER_hh_num!L19)</f>
        <v>8079.3051722231821</v>
      </c>
      <c r="M19" s="101">
        <f>IF(SER_hh_fec!M19=0,0,1000000/0.086*SER_hh_fec!M19/SER_hh_num!M19)</f>
        <v>7962.6430009739152</v>
      </c>
      <c r="N19" s="101">
        <f>IF(SER_hh_fec!N19=0,0,1000000/0.086*SER_hh_fec!N19/SER_hh_num!N19)</f>
        <v>7989.9130206324335</v>
      </c>
      <c r="O19" s="101">
        <f>IF(SER_hh_fec!O19=0,0,1000000/0.086*SER_hh_fec!O19/SER_hh_num!O19)</f>
        <v>8011.5443395135017</v>
      </c>
      <c r="P19" s="101">
        <f>IF(SER_hh_fec!P19=0,0,1000000/0.086*SER_hh_fec!P19/SER_hh_num!P19)</f>
        <v>7855.4974035970108</v>
      </c>
      <c r="Q19" s="101">
        <f>IF(SER_hh_fec!Q19=0,0,1000000/0.086*SER_hh_fec!Q19/SER_hh_num!Q19)</f>
        <v>7925.8880405481323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10672.930617734395</v>
      </c>
      <c r="C22" s="100">
        <f>IF(SER_hh_fec!C22=0,0,1000000/0.086*SER_hh_fec!C22/SER_hh_num!C22)</f>
        <v>10526.085232283958</v>
      </c>
      <c r="D22" s="100">
        <f>IF(SER_hh_fec!D22=0,0,1000000/0.086*SER_hh_fec!D22/SER_hh_num!D22)</f>
        <v>10361.443654197052</v>
      </c>
      <c r="E22" s="100">
        <f>IF(SER_hh_fec!E22=0,0,1000000/0.086*SER_hh_fec!E22/SER_hh_num!E22)</f>
        <v>10406.102246509334</v>
      </c>
      <c r="F22" s="100">
        <f>IF(SER_hh_fec!F22=0,0,1000000/0.086*SER_hh_fec!F22/SER_hh_num!F22)</f>
        <v>10266.926483521174</v>
      </c>
      <c r="G22" s="100">
        <f>IF(SER_hh_fec!G22=0,0,1000000/0.086*SER_hh_fec!G22/SER_hh_num!G22)</f>
        <v>10249.115788142779</v>
      </c>
      <c r="H22" s="100">
        <f>IF(SER_hh_fec!H22=0,0,1000000/0.086*SER_hh_fec!H22/SER_hh_num!H22)</f>
        <v>10011.780261797228</v>
      </c>
      <c r="I22" s="100">
        <f>IF(SER_hh_fec!I22=0,0,1000000/0.086*SER_hh_fec!I22/SER_hh_num!I22)</f>
        <v>9687.8141160145969</v>
      </c>
      <c r="J22" s="100">
        <f>IF(SER_hh_fec!J22=0,0,1000000/0.086*SER_hh_fec!J22/SER_hh_num!J22)</f>
        <v>9522.1012076350798</v>
      </c>
      <c r="K22" s="100">
        <f>IF(SER_hh_fec!K22=0,0,1000000/0.086*SER_hh_fec!K22/SER_hh_num!K22)</f>
        <v>9513.4374707338884</v>
      </c>
      <c r="L22" s="100">
        <f>IF(SER_hh_fec!L22=0,0,1000000/0.086*SER_hh_fec!L22/SER_hh_num!L22)</f>
        <v>9418.2760629355635</v>
      </c>
      <c r="M22" s="100">
        <f>IF(SER_hh_fec!M22=0,0,1000000/0.086*SER_hh_fec!M22/SER_hh_num!M22)</f>
        <v>9278.6543937103143</v>
      </c>
      <c r="N22" s="100">
        <f>IF(SER_hh_fec!N22=0,0,1000000/0.086*SER_hh_fec!N22/SER_hh_num!N22)</f>
        <v>9294.762827394301</v>
      </c>
      <c r="O22" s="100">
        <f>IF(SER_hh_fec!O22=0,0,1000000/0.086*SER_hh_fec!O22/SER_hh_num!O22)</f>
        <v>9260.9793052512741</v>
      </c>
      <c r="P22" s="100">
        <f>IF(SER_hh_fec!P22=0,0,1000000/0.086*SER_hh_fec!P22/SER_hh_num!P22)</f>
        <v>9100.501839070268</v>
      </c>
      <c r="Q22" s="100">
        <f>IF(SER_hh_fec!Q22=0,0,1000000/0.086*SER_hh_fec!Q22/SER_hh_num!Q22)</f>
        <v>9193.5400072869706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9961.4019098854351</v>
      </c>
      <c r="C23" s="100">
        <f>IF(SER_hh_fec!C23=0,0,1000000/0.086*SER_hh_fec!C23/SER_hh_num!C23)</f>
        <v>9824.3462167983598</v>
      </c>
      <c r="D23" s="100">
        <f>IF(SER_hh_fec!D23=0,0,1000000/0.086*SER_hh_fec!D23/SER_hh_num!D23)</f>
        <v>9670.6807439172462</v>
      </c>
      <c r="E23" s="100">
        <f>IF(SER_hh_fec!E23=0,0,1000000/0.086*SER_hh_fec!E23/SER_hh_num!E23)</f>
        <v>9712.3620967420502</v>
      </c>
      <c r="F23" s="100">
        <f>IF(SER_hh_fec!F23=0,0,1000000/0.086*SER_hh_fec!F23/SER_hh_num!F23)</f>
        <v>9582.4647179530912</v>
      </c>
      <c r="G23" s="100">
        <f>IF(SER_hh_fec!G23=0,0,1000000/0.086*SER_hh_fec!G23/SER_hh_num!G23)</f>
        <v>9565.8414022665911</v>
      </c>
      <c r="H23" s="100">
        <f>IF(SER_hh_fec!H23=0,0,1000000/0.086*SER_hh_fec!H23/SER_hh_num!H23)</f>
        <v>9344.3282443440839</v>
      </c>
      <c r="I23" s="100">
        <f>IF(SER_hh_fec!I23=0,0,1000000/0.086*SER_hh_fec!I23/SER_hh_num!I23)</f>
        <v>9041.9598416136232</v>
      </c>
      <c r="J23" s="100">
        <f>IF(SER_hh_fec!J23=0,0,1000000/0.086*SER_hh_fec!J23/SER_hh_num!J23)</f>
        <v>8887.2944604594177</v>
      </c>
      <c r="K23" s="100">
        <f>IF(SER_hh_fec!K23=0,0,1000000/0.086*SER_hh_fec!K23/SER_hh_num!K23)</f>
        <v>8879.2083060182958</v>
      </c>
      <c r="L23" s="100">
        <f>IF(SER_hh_fec!L23=0,0,1000000/0.086*SER_hh_fec!L23/SER_hh_num!L23)</f>
        <v>8790.390992073193</v>
      </c>
      <c r="M23" s="100">
        <f>IF(SER_hh_fec!M23=0,0,1000000/0.086*SER_hh_fec!M23/SER_hh_num!M23)</f>
        <v>8660.3155743097977</v>
      </c>
      <c r="N23" s="100">
        <f>IF(SER_hh_fec!N23=0,0,1000000/0.086*SER_hh_fec!N23/SER_hh_num!N23)</f>
        <v>8673.1306851820791</v>
      </c>
      <c r="O23" s="100">
        <f>IF(SER_hh_fec!O23=0,0,1000000/0.086*SER_hh_fec!O23/SER_hh_num!O23)</f>
        <v>8639.8146640767318</v>
      </c>
      <c r="P23" s="100">
        <f>IF(SER_hh_fec!P23=0,0,1000000/0.086*SER_hh_fec!P23/SER_hh_num!P23)</f>
        <v>8487.7004918990515</v>
      </c>
      <c r="Q23" s="100">
        <f>IF(SER_hh_fec!Q23=0,0,1000000/0.086*SER_hh_fec!Q23/SER_hh_num!Q23)</f>
        <v>8573.0499539259108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0</v>
      </c>
      <c r="C24" s="100">
        <f>IF(SER_hh_fec!C24=0,0,1000000/0.086*SER_hh_fec!C24/SER_hh_num!C24)</f>
        <v>0</v>
      </c>
      <c r="D24" s="100">
        <f>IF(SER_hh_fec!D24=0,0,1000000/0.086*SER_hh_fec!D24/SER_hh_num!D24)</f>
        <v>0</v>
      </c>
      <c r="E24" s="100">
        <f>IF(SER_hh_fec!E24=0,0,1000000/0.086*SER_hh_fec!E24/SER_hh_num!E24)</f>
        <v>0</v>
      </c>
      <c r="F24" s="100">
        <f>IF(SER_hh_fec!F24=0,0,1000000/0.086*SER_hh_fec!F24/SER_hh_num!F24)</f>
        <v>0</v>
      </c>
      <c r="G24" s="100">
        <f>IF(SER_hh_fec!G24=0,0,1000000/0.086*SER_hh_fec!G24/SER_hh_num!G24)</f>
        <v>0</v>
      </c>
      <c r="H24" s="100">
        <f>IF(SER_hh_fec!H24=0,0,1000000/0.086*SER_hh_fec!H24/SER_hh_num!H24)</f>
        <v>0</v>
      </c>
      <c r="I24" s="100">
        <f>IF(SER_hh_fec!I24=0,0,1000000/0.086*SER_hh_fec!I24/SER_hh_num!I24)</f>
        <v>0</v>
      </c>
      <c r="J24" s="100">
        <f>IF(SER_hh_fec!J24=0,0,1000000/0.086*SER_hh_fec!J24/SER_hh_num!J24)</f>
        <v>0</v>
      </c>
      <c r="K24" s="100">
        <f>IF(SER_hh_fec!K24=0,0,1000000/0.086*SER_hh_fec!K24/SER_hh_num!K24)</f>
        <v>0</v>
      </c>
      <c r="L24" s="100">
        <f>IF(SER_hh_fec!L24=0,0,1000000/0.086*SER_hh_fec!L24/SER_hh_num!L24)</f>
        <v>0</v>
      </c>
      <c r="M24" s="100">
        <f>IF(SER_hh_fec!M24=0,0,1000000/0.086*SER_hh_fec!M24/SER_hh_num!M24)</f>
        <v>0</v>
      </c>
      <c r="N24" s="100">
        <f>IF(SER_hh_fec!N24=0,0,1000000/0.086*SER_hh_fec!N24/SER_hh_num!N24)</f>
        <v>0</v>
      </c>
      <c r="O24" s="100">
        <f>IF(SER_hh_fec!O24=0,0,1000000/0.086*SER_hh_fec!O24/SER_hh_num!O24)</f>
        <v>0</v>
      </c>
      <c r="P24" s="100">
        <f>IF(SER_hh_fec!P24=0,0,1000000/0.086*SER_hh_fec!P24/SER_hh_num!P24)</f>
        <v>0</v>
      </c>
      <c r="Q24" s="100">
        <f>IF(SER_hh_fec!Q24=0,0,1000000/0.086*SER_hh_fec!Q24/SER_hh_num!Q24)</f>
        <v>0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7844.6040040347807</v>
      </c>
      <c r="C25" s="100">
        <f>IF(SER_hh_fec!C25=0,0,1000000/0.086*SER_hh_fec!C25/SER_hh_num!C25)</f>
        <v>7736.672645728705</v>
      </c>
      <c r="D25" s="100">
        <f>IF(SER_hh_fec!D25=0,0,1000000/0.086*SER_hh_fec!D25/SER_hh_num!D25)</f>
        <v>7615.6610858348295</v>
      </c>
      <c r="E25" s="100">
        <f>IF(SER_hh_fec!E25=0,0,1000000/0.086*SER_hh_fec!E25/SER_hh_num!E25)</f>
        <v>7648.4851511843617</v>
      </c>
      <c r="F25" s="100">
        <f>IF(SER_hh_fec!F25=0,0,1000000/0.086*SER_hh_fec!F25/SER_hh_num!F25)</f>
        <v>7546.1909653880602</v>
      </c>
      <c r="G25" s="100">
        <f>IF(SER_hh_fec!G25=0,0,1000000/0.086*SER_hh_fec!G25/SER_hh_num!G25)</f>
        <v>7533.1001042849412</v>
      </c>
      <c r="H25" s="100">
        <f>IF(SER_hh_fec!H25=0,0,1000000/0.086*SER_hh_fec!H25/SER_hh_num!H25)</f>
        <v>7358.6584924209637</v>
      </c>
      <c r="I25" s="100">
        <f>IF(SER_hh_fec!I25=0,0,1000000/0.086*SER_hh_fec!I25/SER_hh_num!I25)</f>
        <v>7120.5433752707231</v>
      </c>
      <c r="J25" s="100">
        <f>IF(SER_hh_fec!J25=0,0,1000000/0.086*SER_hh_fec!J25/SER_hh_num!J25)</f>
        <v>6998.7443876117804</v>
      </c>
      <c r="K25" s="100">
        <f>IF(SER_hh_fec!K25=0,0,1000000/0.086*SER_hh_fec!K25/SER_hh_num!K25)</f>
        <v>6992.376540989404</v>
      </c>
      <c r="L25" s="100">
        <f>IF(SER_hh_fec!L25=0,0,1000000/0.086*SER_hh_fec!L25/SER_hh_num!L25)</f>
        <v>6922.4329062576435</v>
      </c>
      <c r="M25" s="100">
        <f>IF(SER_hh_fec!M25=0,0,1000000/0.086*SER_hh_fec!M25/SER_hh_num!M25)</f>
        <v>6820.1758537866699</v>
      </c>
      <c r="N25" s="100">
        <f>IF(SER_hh_fec!N25=0,0,1000000/0.086*SER_hh_fec!N25/SER_hh_num!N25)</f>
        <v>6832.9199314944699</v>
      </c>
      <c r="O25" s="100">
        <f>IF(SER_hh_fec!O25=0,0,1000000/0.086*SER_hh_fec!O25/SER_hh_num!O25)</f>
        <v>6811.1485647187628</v>
      </c>
      <c r="P25" s="100">
        <f>IF(SER_hh_fec!P25=0,0,1000000/0.086*SER_hh_fec!P25/SER_hh_num!P25)</f>
        <v>6697.5373942273663</v>
      </c>
      <c r="Q25" s="100">
        <f>IF(SER_hh_fec!Q25=0,0,1000000/0.086*SER_hh_fec!Q25/SER_hh_num!Q25)</f>
        <v>6772.4734166066082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8122.8118344202248</v>
      </c>
      <c r="C26" s="22">
        <f>IF(SER_hh_fec!C26=0,0,1000000/0.086*SER_hh_fec!C26/SER_hh_num!C26)</f>
        <v>8011.0618794855418</v>
      </c>
      <c r="D26" s="22">
        <f>IF(SER_hh_fec!D26=0,0,1000000/0.086*SER_hh_fec!D26/SER_hh_num!D26)</f>
        <v>7885.6207410505649</v>
      </c>
      <c r="E26" s="22">
        <f>IF(SER_hh_fec!E26=0,0,1000000/0.086*SER_hh_fec!E26/SER_hh_num!E26)</f>
        <v>7919.5223160106916</v>
      </c>
      <c r="F26" s="22">
        <f>IF(SER_hh_fec!F26=0,0,1000000/0.086*SER_hh_fec!F26/SER_hh_num!F26)</f>
        <v>7813.693788658853</v>
      </c>
      <c r="G26" s="22">
        <f>IF(SER_hh_fec!G26=0,0,1000000/0.086*SER_hh_fec!G26/SER_hh_num!G26)</f>
        <v>7799.9002745182315</v>
      </c>
      <c r="H26" s="22">
        <f>IF(SER_hh_fec!H26=0,0,1000000/0.086*SER_hh_fec!H26/SER_hh_num!H26)</f>
        <v>7619.2897286698035</v>
      </c>
      <c r="I26" s="22">
        <f>IF(SER_hh_fec!I26=0,0,1000000/0.086*SER_hh_fec!I26/SER_hh_num!I26)</f>
        <v>7372.5848862644234</v>
      </c>
      <c r="J26" s="22">
        <f>IF(SER_hh_fec!J26=0,0,1000000/0.086*SER_hh_fec!J26/SER_hh_num!J26)</f>
        <v>7246.6648632893302</v>
      </c>
      <c r="K26" s="22">
        <f>IF(SER_hh_fec!K26=0,0,1000000/0.086*SER_hh_fec!K26/SER_hh_num!K26)</f>
        <v>7240.0802975565903</v>
      </c>
      <c r="L26" s="22">
        <f>IF(SER_hh_fec!L26=0,0,1000000/0.086*SER_hh_fec!L26/SER_hh_num!L26)</f>
        <v>7168.0039472268927</v>
      </c>
      <c r="M26" s="22">
        <f>IF(SER_hh_fec!M26=0,0,1000000/0.086*SER_hh_fec!M26/SER_hh_num!M26)</f>
        <v>7061.1634852776115</v>
      </c>
      <c r="N26" s="22">
        <f>IF(SER_hh_fec!N26=0,0,1000000/0.086*SER_hh_fec!N26/SER_hh_num!N26)</f>
        <v>7093.0791536325887</v>
      </c>
      <c r="O26" s="22">
        <f>IF(SER_hh_fec!O26=0,0,1000000/0.086*SER_hh_fec!O26/SER_hh_num!O26)</f>
        <v>7168.79036509872</v>
      </c>
      <c r="P26" s="22">
        <f>IF(SER_hh_fec!P26=0,0,1000000/0.086*SER_hh_fec!P26/SER_hh_num!P26)</f>
        <v>6994.7312757071986</v>
      </c>
      <c r="Q26" s="22">
        <f>IF(SER_hh_fec!Q26=0,0,1000000/0.086*SER_hh_fec!Q26/SER_hh_num!Q26)</f>
        <v>7047.2807575712941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26.420302255522223</v>
      </c>
      <c r="C27" s="116">
        <f>IF(SER_hh_fec!C27=0,0,1000000/0.086*SER_hh_fec!C27/SER_hh_num!C19)</f>
        <v>28.754089581553888</v>
      </c>
      <c r="D27" s="116">
        <f>IF(SER_hh_fec!D27=0,0,1000000/0.086*SER_hh_fec!D27/SER_hh_num!D19)</f>
        <v>32.048220687492787</v>
      </c>
      <c r="E27" s="116">
        <f>IF(SER_hh_fec!E27=0,0,1000000/0.086*SER_hh_fec!E27/SER_hh_num!E19)</f>
        <v>35.50542561182781</v>
      </c>
      <c r="F27" s="116">
        <f>IF(SER_hh_fec!F27=0,0,1000000/0.086*SER_hh_fec!F27/SER_hh_num!F19)</f>
        <v>37.967474287485629</v>
      </c>
      <c r="G27" s="116">
        <f>IF(SER_hh_fec!G27=0,0,1000000/0.086*SER_hh_fec!G27/SER_hh_num!G19)</f>
        <v>40.234977300486491</v>
      </c>
      <c r="H27" s="116">
        <f>IF(SER_hh_fec!H27=0,0,1000000/0.086*SER_hh_fec!H27/SER_hh_num!H19)</f>
        <v>41.058919807010042</v>
      </c>
      <c r="I27" s="116">
        <f>IF(SER_hh_fec!I27=0,0,1000000/0.086*SER_hh_fec!I27/SER_hh_num!I19)</f>
        <v>42.276945626679854</v>
      </c>
      <c r="J27" s="116">
        <f>IF(SER_hh_fec!J27=0,0,1000000/0.086*SER_hh_fec!J27/SER_hh_num!J19)</f>
        <v>43.468485111932182</v>
      </c>
      <c r="K27" s="116">
        <f>IF(SER_hh_fec!K27=0,0,1000000/0.086*SER_hh_fec!K27/SER_hh_num!K19)</f>
        <v>48.041323551973704</v>
      </c>
      <c r="L27" s="116">
        <f>IF(SER_hh_fec!L27=0,0,1000000/0.086*SER_hh_fec!L27/SER_hh_num!L19)</f>
        <v>51.33129313684308</v>
      </c>
      <c r="M27" s="116">
        <f>IF(SER_hh_fec!M27=0,0,1000000/0.086*SER_hh_fec!M27/SER_hh_num!M19)</f>
        <v>52.964513923179915</v>
      </c>
      <c r="N27" s="116">
        <f>IF(SER_hh_fec!N27=0,0,1000000/0.086*SER_hh_fec!N27/SER_hh_num!N19)</f>
        <v>54.326126989766344</v>
      </c>
      <c r="O27" s="116">
        <f>IF(SER_hh_fec!O27=0,0,1000000/0.086*SER_hh_fec!O27/SER_hh_num!O19)</f>
        <v>56.247411634213329</v>
      </c>
      <c r="P27" s="116">
        <f>IF(SER_hh_fec!P27=0,0,1000000/0.086*SER_hh_fec!P27/SER_hh_num!P19)</f>
        <v>57.504972843390263</v>
      </c>
      <c r="Q27" s="116">
        <f>IF(SER_hh_fec!Q27=0,0,1000000/0.086*SER_hh_fec!Q27/SER_hh_num!Q19)</f>
        <v>56.918389102063934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2280.4219451238246</v>
      </c>
      <c r="C28" s="117">
        <f>IF(SER_hh_fec!C27=0,0,1000000/0.086*SER_hh_fec!C27/SER_hh_num!C27)</f>
        <v>2269.6166887765626</v>
      </c>
      <c r="D28" s="117">
        <f>IF(SER_hh_fec!D27=0,0,1000000/0.086*SER_hh_fec!D27/SER_hh_num!D27)</f>
        <v>2250.8582629858579</v>
      </c>
      <c r="E28" s="117">
        <f>IF(SER_hh_fec!E27=0,0,1000000/0.086*SER_hh_fec!E27/SER_hh_num!E27)</f>
        <v>2277.2274476344337</v>
      </c>
      <c r="F28" s="117">
        <f>IF(SER_hh_fec!F27=0,0,1000000/0.086*SER_hh_fec!F27/SER_hh_num!F27)</f>
        <v>2266.0583285362072</v>
      </c>
      <c r="G28" s="117">
        <f>IF(SER_hh_fec!G27=0,0,1000000/0.086*SER_hh_fec!G27/SER_hh_num!G27)</f>
        <v>2281.6651470335064</v>
      </c>
      <c r="H28" s="117">
        <f>IF(SER_hh_fec!H27=0,0,1000000/0.086*SER_hh_fec!H27/SER_hh_num!H27)</f>
        <v>2250.7235406281106</v>
      </c>
      <c r="I28" s="117">
        <f>IF(SER_hh_fec!I27=0,0,1000000/0.086*SER_hh_fec!I27/SER_hh_num!I27)</f>
        <v>2200.9462641330424</v>
      </c>
      <c r="J28" s="117">
        <f>IF(SER_hh_fec!J27=0,0,1000000/0.086*SER_hh_fec!J27/SER_hh_num!J27)</f>
        <v>2181.7643719418752</v>
      </c>
      <c r="K28" s="117">
        <f>IF(SER_hh_fec!K27=0,0,1000000/0.086*SER_hh_fec!K27/SER_hh_num!K27)</f>
        <v>2196.222174707415</v>
      </c>
      <c r="L28" s="117">
        <f>IF(SER_hh_fec!L27=0,0,1000000/0.086*SER_hh_fec!L27/SER_hh_num!L27)</f>
        <v>2190.9264068735961</v>
      </c>
      <c r="M28" s="117">
        <f>IF(SER_hh_fec!M27=0,0,1000000/0.086*SER_hh_fec!M27/SER_hh_num!M27)</f>
        <v>2159.5737094899864</v>
      </c>
      <c r="N28" s="117">
        <f>IF(SER_hh_fec!N27=0,0,1000000/0.086*SER_hh_fec!N27/SER_hh_num!N27)</f>
        <v>2165.2511660646469</v>
      </c>
      <c r="O28" s="117">
        <f>IF(SER_hh_fec!O27=0,0,1000000/0.086*SER_hh_fec!O27/SER_hh_num!O27)</f>
        <v>2160.8398998285575</v>
      </c>
      <c r="P28" s="117">
        <f>IF(SER_hh_fec!P27=0,0,1000000/0.086*SER_hh_fec!P27/SER_hh_num!P27)</f>
        <v>2127.8185001825641</v>
      </c>
      <c r="Q28" s="117">
        <f>IF(SER_hh_fec!Q27=0,0,1000000/0.086*SER_hh_fec!Q27/SER_hh_num!Q27)</f>
        <v>2154.0220757143438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10259.149067036409</v>
      </c>
      <c r="C29" s="101">
        <f>IF(SER_hh_fec!C29=0,0,1000000/0.086*SER_hh_fec!C29/SER_hh_num!C29)</f>
        <v>10162.565633106575</v>
      </c>
      <c r="D29" s="101">
        <f>IF(SER_hh_fec!D29=0,0,1000000/0.086*SER_hh_fec!D29/SER_hh_num!D29)</f>
        <v>10122.035233779225</v>
      </c>
      <c r="E29" s="101">
        <f>IF(SER_hh_fec!E29=0,0,1000000/0.086*SER_hh_fec!E29/SER_hh_num!E29)</f>
        <v>10006.754382371788</v>
      </c>
      <c r="F29" s="101">
        <f>IF(SER_hh_fec!F29=0,0,1000000/0.086*SER_hh_fec!F29/SER_hh_num!F29)</f>
        <v>10022.75075955447</v>
      </c>
      <c r="G29" s="101">
        <f>IF(SER_hh_fec!G29=0,0,1000000/0.086*SER_hh_fec!G29/SER_hh_num!G29)</f>
        <v>9871.0774294617149</v>
      </c>
      <c r="H29" s="101">
        <f>IF(SER_hh_fec!H29=0,0,1000000/0.086*SER_hh_fec!H29/SER_hh_num!H29)</f>
        <v>9729.8706220324548</v>
      </c>
      <c r="I29" s="101">
        <f>IF(SER_hh_fec!I29=0,0,1000000/0.086*SER_hh_fec!I29/SER_hh_num!I29)</f>
        <v>9502.7808565086343</v>
      </c>
      <c r="J29" s="101">
        <f>IF(SER_hh_fec!J29=0,0,1000000/0.086*SER_hh_fec!J29/SER_hh_num!J29)</f>
        <v>9443.9253586636441</v>
      </c>
      <c r="K29" s="101">
        <f>IF(SER_hh_fec!K29=0,0,1000000/0.086*SER_hh_fec!K29/SER_hh_num!K29)</f>
        <v>9420.6733826199052</v>
      </c>
      <c r="L29" s="101">
        <f>IF(SER_hh_fec!L29=0,0,1000000/0.086*SER_hh_fec!L29/SER_hh_num!L29)</f>
        <v>9339.9833705999808</v>
      </c>
      <c r="M29" s="101">
        <f>IF(SER_hh_fec!M29=0,0,1000000/0.086*SER_hh_fec!M29/SER_hh_num!M29)</f>
        <v>9152.9174517968422</v>
      </c>
      <c r="N29" s="101">
        <f>IF(SER_hh_fec!N29=0,0,1000000/0.086*SER_hh_fec!N29/SER_hh_num!N29)</f>
        <v>9190.5458797004867</v>
      </c>
      <c r="O29" s="101">
        <f>IF(SER_hh_fec!O29=0,0,1000000/0.086*SER_hh_fec!O29/SER_hh_num!O29)</f>
        <v>9043.5490785135135</v>
      </c>
      <c r="P29" s="101">
        <f>IF(SER_hh_fec!P29=0,0,1000000/0.086*SER_hh_fec!P29/SER_hh_num!P29)</f>
        <v>8872.9964759165723</v>
      </c>
      <c r="Q29" s="101">
        <f>IF(SER_hh_fec!Q29=0,0,1000000/0.086*SER_hh_fec!Q29/SER_hh_num!Q29)</f>
        <v>8776.3944782926174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12665.041509029368</v>
      </c>
      <c r="C30" s="100">
        <f>IF(SER_hh_fec!C30=0,0,1000000/0.086*SER_hh_fec!C30/SER_hh_num!C30)</f>
        <v>12493.580935990338</v>
      </c>
      <c r="D30" s="100">
        <f>IF(SER_hh_fec!D30=0,0,1000000/0.086*SER_hh_fec!D30/SER_hh_num!D30)</f>
        <v>12420.207228117813</v>
      </c>
      <c r="E30" s="100">
        <f>IF(SER_hh_fec!E30=0,0,1000000/0.086*SER_hh_fec!E30/SER_hh_num!E30)</f>
        <v>12101.978788517268</v>
      </c>
      <c r="F30" s="100">
        <f>IF(SER_hh_fec!F30=0,0,1000000/0.086*SER_hh_fec!F30/SER_hh_num!F30)</f>
        <v>12147.303739585032</v>
      </c>
      <c r="G30" s="100">
        <f>IF(SER_hh_fec!G30=0,0,1000000/0.086*SER_hh_fec!G30/SER_hh_num!G30)</f>
        <v>11905.596978136569</v>
      </c>
      <c r="H30" s="100">
        <f>IF(SER_hh_fec!H30=0,0,1000000/0.086*SER_hh_fec!H30/SER_hh_num!H30)</f>
        <v>11737.816102201246</v>
      </c>
      <c r="I30" s="100">
        <f>IF(SER_hh_fec!I30=0,0,1000000/0.086*SER_hh_fec!I30/SER_hh_num!I30)</f>
        <v>11688.2218146635</v>
      </c>
      <c r="J30" s="100">
        <f>IF(SER_hh_fec!J30=0,0,1000000/0.086*SER_hh_fec!J30/SER_hh_num!J30)</f>
        <v>11581.353179497291</v>
      </c>
      <c r="K30" s="100">
        <f>IF(SER_hh_fec!K30=0,0,1000000/0.086*SER_hh_fec!K30/SER_hh_num!K30)</f>
        <v>11513.463916725688</v>
      </c>
      <c r="L30" s="100">
        <f>IF(SER_hh_fec!L30=0,0,1000000/0.086*SER_hh_fec!L30/SER_hh_num!L30)</f>
        <v>11439.406978207053</v>
      </c>
      <c r="M30" s="100">
        <f>IF(SER_hh_fec!M30=0,0,1000000/0.086*SER_hh_fec!M30/SER_hh_num!M30)</f>
        <v>11413.571160062229</v>
      </c>
      <c r="N30" s="100">
        <f>IF(SER_hh_fec!N30=0,0,1000000/0.086*SER_hh_fec!N30/SER_hh_num!N30)</f>
        <v>11337.668924090513</v>
      </c>
      <c r="O30" s="100">
        <f>IF(SER_hh_fec!O30=0,0,1000000/0.086*SER_hh_fec!O30/SER_hh_num!O30)</f>
        <v>11029.882198705996</v>
      </c>
      <c r="P30" s="100">
        <f>IF(SER_hh_fec!P30=0,0,1000000/0.086*SER_hh_fec!P30/SER_hh_num!P30)</f>
        <v>11086.708530198197</v>
      </c>
      <c r="Q30" s="100">
        <f>IF(SER_hh_fec!Q30=0,0,1000000/0.086*SER_hh_fec!Q30/SER_hh_num!Q30)</f>
        <v>10838.445486134915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11760.395686955841</v>
      </c>
      <c r="C31" s="100">
        <f>IF(SER_hh_fec!C31=0,0,1000000/0.086*SER_hh_fec!C31/SER_hh_num!C31)</f>
        <v>11601.18229770532</v>
      </c>
      <c r="D31" s="100">
        <f>IF(SER_hh_fec!D31=0,0,1000000/0.086*SER_hh_fec!D31/SER_hh_num!D31)</f>
        <v>11533.049568966544</v>
      </c>
      <c r="E31" s="100">
        <f>IF(SER_hh_fec!E31=0,0,1000000/0.086*SER_hh_fec!E31/SER_hh_num!E31)</f>
        <v>11237.551732194604</v>
      </c>
      <c r="F31" s="100">
        <f>IF(SER_hh_fec!F31=0,0,1000000/0.086*SER_hh_fec!F31/SER_hh_num!F31)</f>
        <v>11279.639186757529</v>
      </c>
      <c r="G31" s="100">
        <f>IF(SER_hh_fec!G31=0,0,1000000/0.086*SER_hh_fec!G31/SER_hh_num!G31)</f>
        <v>11055.197193983957</v>
      </c>
      <c r="H31" s="100">
        <f>IF(SER_hh_fec!H31=0,0,1000000/0.086*SER_hh_fec!H31/SER_hh_num!H31)</f>
        <v>10899.400666329728</v>
      </c>
      <c r="I31" s="100">
        <f>IF(SER_hh_fec!I31=0,0,1000000/0.086*SER_hh_fec!I31/SER_hh_num!I31)</f>
        <v>10853.348827901826</v>
      </c>
      <c r="J31" s="100">
        <f>IF(SER_hh_fec!J31=0,0,1000000/0.086*SER_hh_fec!J31/SER_hh_num!J31)</f>
        <v>10754.113666676056</v>
      </c>
      <c r="K31" s="100">
        <f>IF(SER_hh_fec!K31=0,0,1000000/0.086*SER_hh_fec!K31/SER_hh_num!K31)</f>
        <v>10691.073636959563</v>
      </c>
      <c r="L31" s="100">
        <f>IF(SER_hh_fec!L31=0,0,1000000/0.086*SER_hh_fec!L31/SER_hh_num!L31)</f>
        <v>10622.306479763689</v>
      </c>
      <c r="M31" s="100">
        <f>IF(SER_hh_fec!M31=0,0,1000000/0.086*SER_hh_fec!M31/SER_hh_num!M31)</f>
        <v>10592.426135842241</v>
      </c>
      <c r="N31" s="100">
        <f>IF(SER_hh_fec!N31=0,0,1000000/0.086*SER_hh_fec!N31/SER_hh_num!N31)</f>
        <v>10513.75193358682</v>
      </c>
      <c r="O31" s="100">
        <f>IF(SER_hh_fec!O31=0,0,1000000/0.086*SER_hh_fec!O31/SER_hh_num!O31)</f>
        <v>10218.666573714643</v>
      </c>
      <c r="P31" s="100">
        <f>IF(SER_hh_fec!P31=0,0,1000000/0.086*SER_hh_fec!P31/SER_hh_num!P31)</f>
        <v>10260.639899014976</v>
      </c>
      <c r="Q31" s="100">
        <f>IF(SER_hh_fec!Q31=0,0,1000000/0.086*SER_hh_fec!Q31/SER_hh_num!Q31)</f>
        <v>10020.758943386259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8634.3385757621236</v>
      </c>
      <c r="C33" s="18">
        <f>IF(SER_hh_fec!C33=0,0,1000000/0.086*SER_hh_fec!C33/SER_hh_num!C33)</f>
        <v>8519.1003237318691</v>
      </c>
      <c r="D33" s="18">
        <f>IF(SER_hh_fec!D33=0,0,1000000/0.086*SER_hh_fec!D33/SER_hh_num!D33)</f>
        <v>8469.0829699814258</v>
      </c>
      <c r="E33" s="18">
        <f>IF(SER_hh_fec!E33=0,0,1000000/0.086*SER_hh_fec!E33/SER_hh_num!E33)</f>
        <v>8254.1373332356488</v>
      </c>
      <c r="F33" s="18">
        <f>IF(SER_hh_fec!F33=0,0,1000000/0.086*SER_hh_fec!F33/SER_hh_num!F33)</f>
        <v>8280.8700377912173</v>
      </c>
      <c r="G33" s="18">
        <f>IF(SER_hh_fec!G33=0,0,1000000/0.086*SER_hh_fec!G33/SER_hh_num!G33)</f>
        <v>8115.1380315536653</v>
      </c>
      <c r="H33" s="18">
        <f>IF(SER_hh_fec!H33=0,0,1000000/0.086*SER_hh_fec!H33/SER_hh_num!H33)</f>
        <v>7999.8898845384811</v>
      </c>
      <c r="I33" s="18">
        <f>IF(SER_hh_fec!I33=0,0,1000000/0.086*SER_hh_fec!I33/SER_hh_num!I33)</f>
        <v>7967.5946959548528</v>
      </c>
      <c r="J33" s="18">
        <f>IF(SER_hh_fec!J33=0,0,1000000/0.086*SER_hh_fec!J33/SER_hh_num!J33)</f>
        <v>7901.3754710034436</v>
      </c>
      <c r="K33" s="18">
        <f>IF(SER_hh_fec!K33=0,0,1000000/0.086*SER_hh_fec!K33/SER_hh_num!K33)</f>
        <v>7853.8728973003826</v>
      </c>
      <c r="L33" s="18">
        <f>IF(SER_hh_fec!L33=0,0,1000000/0.086*SER_hh_fec!L33/SER_hh_num!L33)</f>
        <v>7795.275464298179</v>
      </c>
      <c r="M33" s="18">
        <f>IF(SER_hh_fec!M33=0,0,1000000/0.086*SER_hh_fec!M33/SER_hh_num!M33)</f>
        <v>7792.2836742091577</v>
      </c>
      <c r="N33" s="18">
        <f>IF(SER_hh_fec!N33=0,0,1000000/0.086*SER_hh_fec!N33/SER_hh_num!N33)</f>
        <v>7779.074566329261</v>
      </c>
      <c r="O33" s="18">
        <f>IF(SER_hh_fec!O33=0,0,1000000/0.086*SER_hh_fec!O33/SER_hh_num!O33)</f>
        <v>7700.1604504310817</v>
      </c>
      <c r="P33" s="18">
        <f>IF(SER_hh_fec!P33=0,0,1000000/0.086*SER_hh_fec!P33/SER_hh_num!P33)</f>
        <v>7673.568269280714</v>
      </c>
      <c r="Q33" s="18">
        <f>IF(SER_hh_fec!Q33=0,0,1000000/0.086*SER_hh_fec!Q33/SER_hh_num!Q33)</f>
        <v>7369.8658157706159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2018-07-16T15:44:28Z</dcterms:created>
  <dcterms:modified xsi:type="dcterms:W3CDTF">2018-07-16T15:44:28Z</dcterms:modified>
</cp:coreProperties>
</file>