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O14" i="35" l="1"/>
  <c r="K14" i="35"/>
  <c r="G14" i="35"/>
  <c r="O14" i="34"/>
  <c r="K14" i="34"/>
  <c r="G14" i="34"/>
  <c r="O14" i="33"/>
  <c r="K14" i="33"/>
  <c r="G14" i="33"/>
  <c r="O14" i="32"/>
  <c r="K14" i="32"/>
  <c r="G14" i="32"/>
  <c r="O14" i="31"/>
  <c r="K14" i="31"/>
  <c r="G14" i="31"/>
  <c r="O14" i="30"/>
  <c r="K14" i="30"/>
  <c r="G14" i="30"/>
  <c r="B14" i="33"/>
  <c r="C14" i="32" l="1"/>
  <c r="F14" i="30"/>
  <c r="J14" i="30"/>
  <c r="N14" i="30"/>
  <c r="F14" i="31"/>
  <c r="J14" i="31"/>
  <c r="N14" i="31"/>
  <c r="F14" i="32"/>
  <c r="J14" i="32"/>
  <c r="N14" i="32"/>
  <c r="F14" i="33"/>
  <c r="J14" i="33"/>
  <c r="N14" i="33"/>
  <c r="L10" i="33"/>
  <c r="P10" i="33"/>
  <c r="F14" i="34"/>
  <c r="J14" i="34"/>
  <c r="N14" i="34"/>
  <c r="F14" i="35"/>
  <c r="J14" i="35"/>
  <c r="N14" i="35"/>
  <c r="C14" i="30"/>
  <c r="D10" i="33"/>
  <c r="E10" i="35"/>
  <c r="I10" i="35"/>
  <c r="M10" i="35"/>
  <c r="Q10" i="35"/>
  <c r="B14" i="30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H37" i="29" l="1"/>
  <c r="N36" i="29"/>
  <c r="J36" i="29"/>
  <c r="F36" i="29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/>
  <c r="B55" i="29" l="1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D5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F9" i="36"/>
  <c r="L5" i="38" l="1"/>
  <c r="G5" i="39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28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O15" i="6"/>
  <c r="M15" i="6"/>
  <c r="L15" i="6"/>
  <c r="K15" i="6"/>
  <c r="I15" i="6"/>
  <c r="H15" i="6"/>
  <c r="G15" i="6"/>
  <c r="E15" i="6"/>
  <c r="D15" i="6"/>
  <c r="C15" i="6"/>
  <c r="B15" i="6"/>
  <c r="F15" i="6" l="1"/>
  <c r="J15" i="6"/>
  <c r="N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43" i="4"/>
  <c r="B27" i="4"/>
  <c r="B25" i="4"/>
  <c r="B20" i="4"/>
  <c r="B36" i="4"/>
  <c r="B35" i="4"/>
  <c r="B28" i="4"/>
  <c r="B8" i="4"/>
  <c r="B37" i="4"/>
  <c r="B9" i="4"/>
  <c r="B17" i="4"/>
  <c r="B38" i="4"/>
  <c r="B21" i="4"/>
  <c r="B30" i="4"/>
  <c r="B16" i="4"/>
  <c r="B12" i="4"/>
  <c r="B33" i="4"/>
  <c r="B42" i="4"/>
  <c r="B24" i="4"/>
  <c r="B39" i="4"/>
  <c r="B11" i="4"/>
  <c r="B23" i="4"/>
  <c r="B34" i="4"/>
  <c r="B45" i="4"/>
  <c r="B26" i="4"/>
  <c r="B14" i="4"/>
  <c r="B44" i="4"/>
  <c r="B7" i="4"/>
  <c r="B15" i="4"/>
  <c r="B10" i="4"/>
  <c r="B13" i="4"/>
  <c r="B29" i="4"/>
  <c r="B4" i="4"/>
  <c r="B22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<sst xmlns="http://schemas.openxmlformats.org/spreadsheetml/2006/main" count="1166" uniqueCount="231">
  <si>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</si>
  <si>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</si>
  <si>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</si>
  <si>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</si>
  <si>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</si>
  <si>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</si>
  <si>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</si>
  <si>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</si>
  <si>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</si>
  <si>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</si>
  <si>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</si>
  <si>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</si>
  <si>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</si>
  <si>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</si>
  <si>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</si>
  <si>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</si>
  <si>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</si>
  <si>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</si>
  <si>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</si>
  <si>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</si>
  <si>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</si>
  <si>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</si>
  <si>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</si>
  <si>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</si>
  <si>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</si>
  <si>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</si>
  <si>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</si>
  <si>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</si>
  <si>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</si>
  <si>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</si>
  <si>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</si>
  <si>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</si>
  <si>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</si>
  <si>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</si>
  <si>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</si>
  <si>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</si>
  <si>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</si>
  <si>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</si>
  <si>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</si>
  <si>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</si>
  <si>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</si>
  <si>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</si>
  <si>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</si>
  <si>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</si>
  <si>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</si>
  <si>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</si>
  <si>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</si>
  <si>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</si>
  <si>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</si>
  <si>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</si>
  <si>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</si>
  <si>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</si>
  <si>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</si>
  <si>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</si>
  <si>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</si>
  <si>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</si>
  <si>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</si>
  <si>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</si>
  <si>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</si>
  <si>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</si>
  <si>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</si>
  <si>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</si>
  <si>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</si>
  <si>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</si>
  <si>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</si>
  <si>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</si>
  <si>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</si>
  <si>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</si>
  <si>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</si>
  <si>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</si>
  <si>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</si>
  <si>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</si>
  <si>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</si>
  <si>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</si>
  <si>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</si>
  <si>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</si>
  <si>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</si>
  <si>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</si>
  <si>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</si>
  <si>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</si>
  <si>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</si>
  <si>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</si>
  <si>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</si>
  <si>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</si>
  <si>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</si>
  <si>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</si>
  <si>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</si>
  <si>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</si>
  <si>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</si>
  <si>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</si>
  <si>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</si>
  <si>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</si>
  <si>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</si>
  <si>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</si>
  <si>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</si>
  <si>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</si>
  <si>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</si>
  <si>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</si>
  <si>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</si>
  <si>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</si>
  <si>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</si>
  <si>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</si>
  <si>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</si>
  <si>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</si>
  <si>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</si>
  <si>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</si>
  <si>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</si>
  <si>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</si>
  <si>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</si>
  <si>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</si>
  <si>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</si>
  <si>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</si>
  <si>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</si>
  <si>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</si>
  <si>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</si>
  <si>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</si>
  <si>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</si>
  <si>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</si>
  <si>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</si>
  <si>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</si>
  <si>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</si>
  <si>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</si>
  <si>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</si>
  <si>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</si>
  <si>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</si>
  <si>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</si>
  <si>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</si>
  <si>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</si>
  <si>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</si>
  <si>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</si>
  <si>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</si>
  <si>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</si>
  <si>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</si>
  <si>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</si>
  <si>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</si>
  <si>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</si>
  <si>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</si>
  <si>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</si>
  <si>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</si>
  <si>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</si>
  <si>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</si>
  <si>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</si>
  <si>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</si>
  <si>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</si>
  <si>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</si>
  <si>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</si>
  <si>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</si>
  <si>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</si>
  <si>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</si>
  <si>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</si>
  <si>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</si>
  <si>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</si>
  <si>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</si>
  <si>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</si>
  <si>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</si>
  <si>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</si>
  <si>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</si>
  <si>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</si>
  <si>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</si>
  <si>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</si>
  <si>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</si>
  <si>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</si>
  <si>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</si>
  <si>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</si>
  <si>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</si>
  <si>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</si>
  <si>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</si>
  <si>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</si>
  <si>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</si>
  <si>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</si>
  <si>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</si>
  <si>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</si>
  <si>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</si>
  <si>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</si>
  <si>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</si>
  <si>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</si>
  <si>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</si>
  <si>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</si>
  <si>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</si>
  <si>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</si>
  <si>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</si>
  <si>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</si>
  <si>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</si>
  <si>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</si>
  <si>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</si>
  <si>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</si>
  <si>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</si>
  <si>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</si>
  <si>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</si>
  <si>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</si>
  <si>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</si>
  <si>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</si>
  <si>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</si>
  <si>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</si>
  <si>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</si>
  <si>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PL</t>
  </si>
  <si>
    <t>Poland</t>
  </si>
  <si>
    <t>PL - Services sector summary</t>
  </si>
  <si>
    <t>PL - Number of buildings</t>
  </si>
  <si>
    <t>PL - Final energy consumption</t>
  </si>
  <si>
    <t>PL - Thermal energy service</t>
  </si>
  <si>
    <t>PL - System efficiency indicators of total stock</t>
  </si>
  <si>
    <t>PL - CO2 emissions</t>
  </si>
  <si>
    <t>PL - Final energy consumption per building</t>
  </si>
  <si>
    <t>PL - Thermal energy service per building</t>
  </si>
  <si>
    <t>PL - CO2 emissions per building</t>
  </si>
  <si>
    <t>PL - Final energy consumption per useful surface area</t>
  </si>
  <si>
    <t>PL - Thermal energy service per useful surface area</t>
  </si>
  <si>
    <t>PL - CO2 emissions per useful surface area</t>
  </si>
  <si>
    <t>PL - Number of new and renovated buildings</t>
  </si>
  <si>
    <t>PL - Final energy consumption in new and renovated buildings</t>
  </si>
  <si>
    <t>PL - Thermal energy service in new and renovated buildings</t>
  </si>
  <si>
    <t>PL - System efficiency indicators in new and renovated buildings</t>
  </si>
  <si>
    <t>PL - CO2 emissions in new and renovated buildings</t>
  </si>
  <si>
    <t>PL - Final energy consumption in new and renovated buildings (per building)</t>
  </si>
  <si>
    <t>PL - Thermal energy service in new and renovated buildings (per building)</t>
  </si>
  <si>
    <t>PL - CO2 emissions in new and renovated buildings (per building)</t>
  </si>
  <si>
    <t>PL - Final energy consumption in new and renovated buildings (per surface area)</t>
  </si>
  <si>
    <t>PL - Thermal energy service in new and renovated buildings (per surface area)</t>
  </si>
  <si>
    <t>PL - CO2 emissions in new and renovated buildings (per surface area)</t>
  </si>
  <si>
    <t>PL - Specific electric uses in services</t>
  </si>
  <si>
    <t>PL - Ventilation and others</t>
  </si>
  <si>
    <t>PL - Street lighting</t>
  </si>
  <si>
    <t>PL - Building lighting</t>
  </si>
  <si>
    <t>PL - Commercial refrigeration</t>
  </si>
  <si>
    <t>PL - Miscellaneous building technologies</t>
  </si>
  <si>
    <t>PL - ICT and multimedia</t>
  </si>
  <si>
    <t>PL - Agriculture</t>
  </si>
  <si>
    <t>PL - Agriculture - final energy consumption</t>
  </si>
  <si>
    <t>PL - Agriculture - useful energy demand</t>
  </si>
  <si>
    <t>PL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</si>
</sst>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43297.739548611113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40765.297586691937</v>
      </c>
      <c r="C3" s="106">
        <f>IF(SER_hh_tes!C3=0,0,1000000/0.086*SER_hh_tes!C3/SER_hh_num!C3)</f>
        <v>45988.904813352819</v>
      </c>
      <c r="D3" s="106">
        <f>IF(SER_hh_tes!D3=0,0,1000000/0.086*SER_hh_tes!D3/SER_hh_num!D3)</f>
        <v>53735.031219696175</v>
      </c>
      <c r="E3" s="106">
        <f>IF(SER_hh_tes!E3=0,0,1000000/0.086*SER_hh_tes!E3/SER_hh_num!E3)</f>
        <v>55073.023467478328</v>
      </c>
      <c r="F3" s="106">
        <f>IF(SER_hh_tes!F3=0,0,1000000/0.086*SER_hh_tes!F3/SER_hh_num!F3)</f>
        <v>58802.681550541107</v>
      </c>
      <c r="G3" s="106">
        <f>IF(SER_hh_tes!G3=0,0,1000000/0.086*SER_hh_tes!G3/SER_hh_num!G3)</f>
        <v>57291.016508243927</v>
      </c>
      <c r="H3" s="106">
        <f>IF(SER_hh_tes!H3=0,0,1000000/0.086*SER_hh_tes!H3/SER_hh_num!H3)</f>
        <v>63221.288017846375</v>
      </c>
      <c r="I3" s="106">
        <f>IF(SER_hh_tes!I3=0,0,1000000/0.086*SER_hh_tes!I3/SER_hh_num!I3)</f>
        <v>56290.102895260148</v>
      </c>
      <c r="J3" s="106">
        <f>IF(SER_hh_tes!J3=0,0,1000000/0.086*SER_hh_tes!J3/SER_hh_num!J3)</f>
        <v>63717.185413408712</v>
      </c>
      <c r="K3" s="106">
        <f>IF(SER_hh_tes!K3=0,0,1000000/0.086*SER_hh_tes!K3/SER_hh_num!K3)</f>
        <v>62158.115158290995</v>
      </c>
      <c r="L3" s="106">
        <f>IF(SER_hh_tes!L3=0,0,1000000/0.086*SER_hh_tes!L3/SER_hh_num!L3)</f>
        <v>70754.597391648349</v>
      </c>
      <c r="M3" s="106">
        <f>IF(SER_hh_tes!M3=0,0,1000000/0.086*SER_hh_tes!M3/SER_hh_num!M3)</f>
        <v>65537.058058652678</v>
      </c>
      <c r="N3" s="106">
        <f>IF(SER_hh_tes!N3=0,0,1000000/0.086*SER_hh_tes!N3/SER_hh_num!N3)</f>
        <v>64411.41230434335</v>
      </c>
      <c r="O3" s="106">
        <f>IF(SER_hh_tes!O3=0,0,1000000/0.086*SER_hh_tes!O3/SER_hh_num!O3)</f>
        <v>61889.852285153458</v>
      </c>
      <c r="P3" s="106">
        <f>IF(SER_hh_tes!P3=0,0,1000000/0.086*SER_hh_tes!P3/SER_hh_num!P3)</f>
        <v>58679.331667728824</v>
      </c>
      <c r="Q3" s="106">
        <f>IF(SER_hh_tes!Q3=0,0,1000000/0.086*SER_hh_tes!Q3/SER_hh_num!Q3)</f>
        <v>59516.532358080825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32984.430408993452</v>
      </c>
      <c r="C4" s="101">
        <f>IF(SER_hh_tes!C4=0,0,1000000/0.086*SER_hh_tes!C4/SER_hh_num!C4)</f>
        <v>37121.783451005569</v>
      </c>
      <c r="D4" s="101">
        <f>IF(SER_hh_tes!D4=0,0,1000000/0.086*SER_hh_tes!D4/SER_hh_num!D4)</f>
        <v>43390.605408097326</v>
      </c>
      <c r="E4" s="101">
        <f>IF(SER_hh_tes!E4=0,0,1000000/0.086*SER_hh_tes!E4/SER_hh_num!E4)</f>
        <v>43621.556563487502</v>
      </c>
      <c r="F4" s="101">
        <f>IF(SER_hh_tes!F4=0,0,1000000/0.086*SER_hh_tes!F4/SER_hh_num!F4)</f>
        <v>46698.919383470602</v>
      </c>
      <c r="G4" s="101">
        <f>IF(SER_hh_tes!G4=0,0,1000000/0.086*SER_hh_tes!G4/SER_hh_num!G4)</f>
        <v>44794.681882091936</v>
      </c>
      <c r="H4" s="101">
        <f>IF(SER_hh_tes!H4=0,0,1000000/0.086*SER_hh_tes!H4/SER_hh_num!H4)</f>
        <v>50063.326017371102</v>
      </c>
      <c r="I4" s="101">
        <f>IF(SER_hh_tes!I4=0,0,1000000/0.086*SER_hh_tes!I4/SER_hh_num!I4)</f>
        <v>42390.579830460832</v>
      </c>
      <c r="J4" s="101">
        <f>IF(SER_hh_tes!J4=0,0,1000000/0.086*SER_hh_tes!J4/SER_hh_num!J4)</f>
        <v>49226.997875809109</v>
      </c>
      <c r="K4" s="101">
        <f>IF(SER_hh_tes!K4=0,0,1000000/0.086*SER_hh_tes!K4/SER_hh_num!K4)</f>
        <v>47187.019639043741</v>
      </c>
      <c r="L4" s="101">
        <f>IF(SER_hh_tes!L4=0,0,1000000/0.086*SER_hh_tes!L4/SER_hh_num!L4)</f>
        <v>55637.456773943675</v>
      </c>
      <c r="M4" s="101">
        <f>IF(SER_hh_tes!M4=0,0,1000000/0.086*SER_hh_tes!M4/SER_hh_num!M4)</f>
        <v>50473.435279426325</v>
      </c>
      <c r="N4" s="101">
        <f>IF(SER_hh_tes!N4=0,0,1000000/0.086*SER_hh_tes!N4/SER_hh_num!N4)</f>
        <v>49156.988035978859</v>
      </c>
      <c r="O4" s="101">
        <f>IF(SER_hh_tes!O4=0,0,1000000/0.086*SER_hh_tes!O4/SER_hh_num!O4)</f>
        <v>46442.201601294211</v>
      </c>
      <c r="P4" s="101">
        <f>IF(SER_hh_tes!P4=0,0,1000000/0.086*SER_hh_tes!P4/SER_hh_num!P4)</f>
        <v>43109.906531493805</v>
      </c>
      <c r="Q4" s="101">
        <f>IF(SER_hh_tes!Q4=0,0,1000000/0.086*SER_hh_tes!Q4/SER_hh_num!Q4)</f>
        <v>43591.581916096358</v>
      </c>
    </row>
    <row r="5" spans="1:17" ht="12" customHeight="1" x14ac:dyDescent="0.25">
      <c r="A5" s="88" t="s">
        <v>38</v>
      </c>
      <c r="B5" s="100">
        <f>IF(SER_hh_tes!B5=0,0,1000000/0.086*SER_hh_tes!B5/SER_hh_num!B5)</f>
        <v>41529.510031379563</v>
      </c>
      <c r="C5" s="100">
        <f>IF(SER_hh_tes!C5=0,0,1000000/0.086*SER_hh_tes!C5/SER_hh_num!C5)</f>
        <v>27845.383752922389</v>
      </c>
      <c r="D5" s="100">
        <f>IF(SER_hh_tes!D5=0,0,1000000/0.086*SER_hh_tes!D5/SER_hh_num!D5)</f>
        <v>51941.458866585628</v>
      </c>
      <c r="E5" s="100">
        <f>IF(SER_hh_tes!E5=0,0,1000000/0.086*SER_hh_tes!E5/SER_hh_num!E5)</f>
        <v>51136.312038241143</v>
      </c>
      <c r="F5" s="100">
        <f>IF(SER_hh_tes!F5=0,0,1000000/0.086*SER_hh_tes!F5/SER_hh_num!F5)</f>
        <v>45582.560288809487</v>
      </c>
      <c r="G5" s="100">
        <f>IF(SER_hh_tes!G5=0,0,1000000/0.086*SER_hh_tes!G5/SER_hh_num!G5)</f>
        <v>43665.53194948248</v>
      </c>
      <c r="H5" s="100">
        <f>IF(SER_hh_tes!H5=0,0,1000000/0.086*SER_hh_tes!H5/SER_hh_num!H5)</f>
        <v>48609.922790353929</v>
      </c>
      <c r="I5" s="100">
        <f>IF(SER_hh_tes!I5=0,0,1000000/0.086*SER_hh_tes!I5/SER_hh_num!I5)</f>
        <v>42828.918450515157</v>
      </c>
      <c r="J5" s="100">
        <f>IF(SER_hh_tes!J5=0,0,1000000/0.086*SER_hh_tes!J5/SER_hh_num!J5)</f>
        <v>45107.170852956326</v>
      </c>
      <c r="K5" s="100">
        <f>IF(SER_hh_tes!K5=0,0,1000000/0.086*SER_hh_tes!K5/SER_hh_num!K5)</f>
        <v>46645.692735052995</v>
      </c>
      <c r="L5" s="100">
        <f>IF(SER_hh_tes!L5=0,0,1000000/0.086*SER_hh_tes!L5/SER_hh_num!L5)</f>
        <v>51162.568733577653</v>
      </c>
      <c r="M5" s="100">
        <f>IF(SER_hh_tes!M5=0,0,1000000/0.086*SER_hh_tes!M5/SER_hh_num!M5)</f>
        <v>45630.629540405811</v>
      </c>
      <c r="N5" s="100">
        <f>IF(SER_hh_tes!N5=0,0,1000000/0.086*SER_hh_tes!N5/SER_hh_num!N5)</f>
        <v>46307.590317437738</v>
      </c>
      <c r="O5" s="100">
        <f>IF(SER_hh_tes!O5=0,0,1000000/0.086*SER_hh_tes!O5/SER_hh_num!O5)</f>
        <v>43630.385118946571</v>
      </c>
      <c r="P5" s="100">
        <f>IF(SER_hh_tes!P5=0,0,1000000/0.086*SER_hh_tes!P5/SER_hh_num!P5)</f>
        <v>40445.687505050548</v>
      </c>
      <c r="Q5" s="100">
        <f>IF(SER_hh_tes!Q5=0,0,1000000/0.086*SER_hh_tes!Q5/SER_hh_num!Q5)</f>
        <v>40700.49777366584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32338.348941888409</v>
      </c>
      <c r="C7" s="100">
        <f>IF(SER_hh_tes!C7=0,0,1000000/0.086*SER_hh_tes!C7/SER_hh_num!C7)</f>
        <v>36747.864891114419</v>
      </c>
      <c r="D7" s="100">
        <f>IF(SER_hh_tes!D7=0,0,1000000/0.086*SER_hh_tes!D7/SER_hh_num!D7)</f>
        <v>42409.014138572806</v>
      </c>
      <c r="E7" s="100">
        <f>IF(SER_hh_tes!E7=0,0,1000000/0.086*SER_hh_tes!E7/SER_hh_num!E7)</f>
        <v>42421.922343319195</v>
      </c>
      <c r="F7" s="100">
        <f>IF(SER_hh_tes!F7=0,0,1000000/0.086*SER_hh_tes!F7/SER_hh_num!F7)</f>
        <v>45307.434783991353</v>
      </c>
      <c r="G7" s="100">
        <f>IF(SER_hh_tes!G7=0,0,1000000/0.086*SER_hh_tes!G7/SER_hh_num!G7)</f>
        <v>43362.94222253855</v>
      </c>
      <c r="H7" s="100">
        <f>IF(SER_hh_tes!H7=0,0,1000000/0.086*SER_hh_tes!H7/SER_hh_num!H7)</f>
        <v>49951.430838158129</v>
      </c>
      <c r="I7" s="100">
        <f>IF(SER_hh_tes!I7=0,0,1000000/0.086*SER_hh_tes!I7/SER_hh_num!I7)</f>
        <v>42369.423790009772</v>
      </c>
      <c r="J7" s="100">
        <f>IF(SER_hh_tes!J7=0,0,1000000/0.086*SER_hh_tes!J7/SER_hh_num!J7)</f>
        <v>49351.479356267293</v>
      </c>
      <c r="K7" s="100">
        <f>IF(SER_hh_tes!K7=0,0,1000000/0.086*SER_hh_tes!K7/SER_hh_num!K7)</f>
        <v>47013.156381699293</v>
      </c>
      <c r="L7" s="100">
        <f>IF(SER_hh_tes!L7=0,0,1000000/0.086*SER_hh_tes!L7/SER_hh_num!L7)</f>
        <v>55508.894875157952</v>
      </c>
      <c r="M7" s="100">
        <f>IF(SER_hh_tes!M7=0,0,1000000/0.086*SER_hh_tes!M7/SER_hh_num!M7)</f>
        <v>49904.044388175571</v>
      </c>
      <c r="N7" s="100">
        <f>IF(SER_hh_tes!N7=0,0,1000000/0.086*SER_hh_tes!N7/SER_hh_num!N7)</f>
        <v>48495.796694000026</v>
      </c>
      <c r="O7" s="100">
        <f>IF(SER_hh_tes!O7=0,0,1000000/0.086*SER_hh_tes!O7/SER_hh_num!O7)</f>
        <v>45422.376308514002</v>
      </c>
      <c r="P7" s="100">
        <f>IF(SER_hh_tes!P7=0,0,1000000/0.086*SER_hh_tes!P7/SER_hh_num!P7)</f>
        <v>42568.307465275124</v>
      </c>
      <c r="Q7" s="100">
        <f>IF(SER_hh_tes!Q7=0,0,1000000/0.086*SER_hh_tes!Q7/SER_hh_num!Q7)</f>
        <v>41704.374974516912</v>
      </c>
    </row>
    <row r="8" spans="1:17" ht="12" customHeight="1" x14ac:dyDescent="0.25">
      <c r="A8" s="88" t="s">
        <v>101</v>
      </c>
      <c r="B8" s="100">
        <f>IF(SER_hh_tes!B8=0,0,1000000/0.086*SER_hh_tes!B8/SER_hh_num!B8)</f>
        <v>32821.010866394179</v>
      </c>
      <c r="C8" s="100">
        <f>IF(SER_hh_tes!C8=0,0,1000000/0.086*SER_hh_tes!C8/SER_hh_num!C8)</f>
        <v>37089.871272478624</v>
      </c>
      <c r="D8" s="100">
        <f>IF(SER_hh_tes!D8=0,0,1000000/0.086*SER_hh_tes!D8/SER_hh_num!D8)</f>
        <v>42962.277414162316</v>
      </c>
      <c r="E8" s="100">
        <f>IF(SER_hh_tes!E8=0,0,1000000/0.086*SER_hh_tes!E8/SER_hh_num!E8)</f>
        <v>43164.666887915737</v>
      </c>
      <c r="F8" s="100">
        <f>IF(SER_hh_tes!F8=0,0,1000000/0.086*SER_hh_tes!F8/SER_hh_num!F8)</f>
        <v>46058.925089803779</v>
      </c>
      <c r="G8" s="100">
        <f>IF(SER_hh_tes!G8=0,0,1000000/0.086*SER_hh_tes!G8/SER_hh_num!G8)</f>
        <v>44096.597779288604</v>
      </c>
      <c r="H8" s="100">
        <f>IF(SER_hh_tes!H8=0,0,1000000/0.086*SER_hh_tes!H8/SER_hh_num!H8)</f>
        <v>48977.674503162758</v>
      </c>
      <c r="I8" s="100">
        <f>IF(SER_hh_tes!I8=0,0,1000000/0.086*SER_hh_tes!I8/SER_hh_num!I8)</f>
        <v>41231.488921668431</v>
      </c>
      <c r="J8" s="100">
        <f>IF(SER_hh_tes!J8=0,0,1000000/0.086*SER_hh_tes!J8/SER_hh_num!J8)</f>
        <v>47733.921112773627</v>
      </c>
      <c r="K8" s="100">
        <f>IF(SER_hh_tes!K8=0,0,1000000/0.086*SER_hh_tes!K8/SER_hh_num!K8)</f>
        <v>45412.560024410923</v>
      </c>
      <c r="L8" s="100">
        <f>IF(SER_hh_tes!L8=0,0,1000000/0.086*SER_hh_tes!L8/SER_hh_num!L8)</f>
        <v>53303.825088199112</v>
      </c>
      <c r="M8" s="100">
        <f>IF(SER_hh_tes!M8=0,0,1000000/0.086*SER_hh_tes!M8/SER_hh_num!M8)</f>
        <v>47889.218308066869</v>
      </c>
      <c r="N8" s="100">
        <f>IF(SER_hh_tes!N8=0,0,1000000/0.086*SER_hh_tes!N8/SER_hh_num!N8)</f>
        <v>46495.385010393205</v>
      </c>
      <c r="O8" s="100">
        <f>IF(SER_hh_tes!O8=0,0,1000000/0.086*SER_hh_tes!O8/SER_hh_num!O8)</f>
        <v>43587.895335701898</v>
      </c>
      <c r="P8" s="100">
        <f>IF(SER_hh_tes!P8=0,0,1000000/0.086*SER_hh_tes!P8/SER_hh_num!P8)</f>
        <v>40424.819095528721</v>
      </c>
      <c r="Q8" s="100">
        <f>IF(SER_hh_tes!Q8=0,0,1000000/0.086*SER_hh_tes!Q8/SER_hh_num!Q8)</f>
        <v>40846.984119213259</v>
      </c>
    </row>
    <row r="9" spans="1:17" ht="12" customHeight="1" x14ac:dyDescent="0.25">
      <c r="A9" s="88" t="s">
        <v>106</v>
      </c>
      <c r="B9" s="100">
        <f>IF(SER_hh_tes!B9=0,0,1000000/0.086*SER_hh_tes!B9/SER_hh_num!B9)</f>
        <v>29168.764299046368</v>
      </c>
      <c r="C9" s="100">
        <f>IF(SER_hh_tes!C9=0,0,1000000/0.086*SER_hh_tes!C9/SER_hh_num!C9)</f>
        <v>40147.074690562651</v>
      </c>
      <c r="D9" s="100">
        <f>IF(SER_hh_tes!D9=0,0,1000000/0.086*SER_hh_tes!D9/SER_hh_num!D9)</f>
        <v>38835.920796081075</v>
      </c>
      <c r="E9" s="100">
        <f>IF(SER_hh_tes!E9=0,0,1000000/0.086*SER_hh_tes!E9/SER_hh_num!E9)</f>
        <v>42420.339887205999</v>
      </c>
      <c r="F9" s="100">
        <f>IF(SER_hh_tes!F9=0,0,1000000/0.086*SER_hh_tes!F9/SER_hh_num!F9)</f>
        <v>45677.686774439921</v>
      </c>
      <c r="G9" s="100">
        <f>IF(SER_hh_tes!G9=0,0,1000000/0.086*SER_hh_tes!G9/SER_hh_num!G9)</f>
        <v>45750.282962748483</v>
      </c>
      <c r="H9" s="100">
        <f>IF(SER_hh_tes!H9=0,0,1000000/0.086*SER_hh_tes!H9/SER_hh_num!H9)</f>
        <v>51014.058470480995</v>
      </c>
      <c r="I9" s="100">
        <f>IF(SER_hh_tes!I9=0,0,1000000/0.086*SER_hh_tes!I9/SER_hh_num!I9)</f>
        <v>50158.11364639103</v>
      </c>
      <c r="J9" s="100">
        <f>IF(SER_hh_tes!J9=0,0,1000000/0.086*SER_hh_tes!J9/SER_hh_num!J9)</f>
        <v>50483.770563986393</v>
      </c>
      <c r="K9" s="100">
        <f>IF(SER_hh_tes!K9=0,0,1000000/0.086*SER_hh_tes!K9/SER_hh_num!K9)</f>
        <v>47325.285216918921</v>
      </c>
      <c r="L9" s="100">
        <f>IF(SER_hh_tes!L9=0,0,1000000/0.086*SER_hh_tes!L9/SER_hh_num!L9)</f>
        <v>57951.182703986095</v>
      </c>
      <c r="M9" s="100">
        <f>IF(SER_hh_tes!M9=0,0,1000000/0.086*SER_hh_tes!M9/SER_hh_num!M9)</f>
        <v>52112.663259647306</v>
      </c>
      <c r="N9" s="100">
        <f>IF(SER_hh_tes!N9=0,0,1000000/0.086*SER_hh_tes!N9/SER_hh_num!N9)</f>
        <v>50484.763398098068</v>
      </c>
      <c r="O9" s="100">
        <f>IF(SER_hh_tes!O9=0,0,1000000/0.086*SER_hh_tes!O9/SER_hh_num!O9)</f>
        <v>47151.137092671401</v>
      </c>
      <c r="P9" s="100">
        <f>IF(SER_hh_tes!P9=0,0,1000000/0.086*SER_hh_tes!P9/SER_hh_num!P9)</f>
        <v>43778.579801983629</v>
      </c>
      <c r="Q9" s="100">
        <f>IF(SER_hh_tes!Q9=0,0,1000000/0.086*SER_hh_tes!Q9/SER_hh_num!Q9)</f>
        <v>44249.531755562763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32658.530614580348</v>
      </c>
      <c r="C10" s="100">
        <f>IF(SER_hh_tes!C10=0,0,1000000/0.086*SER_hh_tes!C10/SER_hh_num!C10)</f>
        <v>36611.4866140128</v>
      </c>
      <c r="D10" s="100">
        <f>IF(SER_hh_tes!D10=0,0,1000000/0.086*SER_hh_tes!D10/SER_hh_num!D10)</f>
        <v>42209.627160884098</v>
      </c>
      <c r="E10" s="100">
        <f>IF(SER_hh_tes!E10=0,0,1000000/0.086*SER_hh_tes!E10/SER_hh_num!E10)</f>
        <v>42854.306861548823</v>
      </c>
      <c r="F10" s="100">
        <f>IF(SER_hh_tes!F10=0,0,1000000/0.086*SER_hh_tes!F10/SER_hh_num!F10)</f>
        <v>44002.696924624724</v>
      </c>
      <c r="G10" s="100">
        <f>IF(SER_hh_tes!G10=0,0,1000000/0.086*SER_hh_tes!G10/SER_hh_num!G10)</f>
        <v>47573.809312503879</v>
      </c>
      <c r="H10" s="100">
        <f>IF(SER_hh_tes!H10=0,0,1000000/0.086*SER_hh_tes!H10/SER_hh_num!H10)</f>
        <v>38612.907723405297</v>
      </c>
      <c r="I10" s="100">
        <f>IF(SER_hh_tes!I10=0,0,1000000/0.086*SER_hh_tes!I10/SER_hh_num!I10)</f>
        <v>53663.366596498476</v>
      </c>
      <c r="J10" s="100">
        <f>IF(SER_hh_tes!J10=0,0,1000000/0.086*SER_hh_tes!J10/SER_hh_num!J10)</f>
        <v>50192.166926112361</v>
      </c>
      <c r="K10" s="100">
        <f>IF(SER_hh_tes!K10=0,0,1000000/0.086*SER_hh_tes!K10/SER_hh_num!K10)</f>
        <v>52130.73590628586</v>
      </c>
      <c r="L10" s="100">
        <f>IF(SER_hh_tes!L10=0,0,1000000/0.086*SER_hh_tes!L10/SER_hh_num!L10)</f>
        <v>56403.939627084394</v>
      </c>
      <c r="M10" s="100">
        <f>IF(SER_hh_tes!M10=0,0,1000000/0.086*SER_hh_tes!M10/SER_hh_num!M10)</f>
        <v>56141.356645293381</v>
      </c>
      <c r="N10" s="100">
        <f>IF(SER_hh_tes!N10=0,0,1000000/0.086*SER_hh_tes!N10/SER_hh_num!N10)</f>
        <v>47629.78140777332</v>
      </c>
      <c r="O10" s="100">
        <f>IF(SER_hh_tes!O10=0,0,1000000/0.086*SER_hh_tes!O10/SER_hh_num!O10)</f>
        <v>50283.595159479715</v>
      </c>
      <c r="P10" s="100">
        <f>IF(SER_hh_tes!P10=0,0,1000000/0.086*SER_hh_tes!P10/SER_hh_num!P10)</f>
        <v>43176.318956767282</v>
      </c>
      <c r="Q10" s="100">
        <f>IF(SER_hh_tes!Q10=0,0,1000000/0.086*SER_hh_tes!Q10/SER_hh_num!Q10)</f>
        <v>42822.015825169241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40042.136914215356</v>
      </c>
      <c r="C11" s="100">
        <f>IF(SER_hh_tes!C11=0,0,1000000/0.086*SER_hh_tes!C11/SER_hh_num!C11)</f>
        <v>30396.334965753493</v>
      </c>
      <c r="D11" s="100">
        <f>IF(SER_hh_tes!D11=0,0,1000000/0.086*SER_hh_tes!D11/SER_hh_num!D11)</f>
        <v>45017.359139671964</v>
      </c>
      <c r="E11" s="100">
        <f>IF(SER_hh_tes!E11=0,0,1000000/0.086*SER_hh_tes!E11/SER_hh_num!E11)</f>
        <v>47899.844747180308</v>
      </c>
      <c r="F11" s="100">
        <f>IF(SER_hh_tes!F11=0,0,1000000/0.086*SER_hh_tes!F11/SER_hh_num!F11)</f>
        <v>46474.0156645362</v>
      </c>
      <c r="G11" s="100">
        <f>IF(SER_hh_tes!G11=0,0,1000000/0.086*SER_hh_tes!G11/SER_hh_num!G11)</f>
        <v>48275.930488073318</v>
      </c>
      <c r="H11" s="100">
        <f>IF(SER_hh_tes!H11=0,0,1000000/0.086*SER_hh_tes!H11/SER_hh_num!H11)</f>
        <v>51631.882877585311</v>
      </c>
      <c r="I11" s="100">
        <f>IF(SER_hh_tes!I11=0,0,1000000/0.086*SER_hh_tes!I11/SER_hh_num!I11)</f>
        <v>43928.424742222109</v>
      </c>
      <c r="J11" s="100">
        <f>IF(SER_hh_tes!J11=0,0,1000000/0.086*SER_hh_tes!J11/SER_hh_num!J11)</f>
        <v>51406.217375962835</v>
      </c>
      <c r="K11" s="100">
        <f>IF(SER_hh_tes!K11=0,0,1000000/0.086*SER_hh_tes!K11/SER_hh_num!K11)</f>
        <v>48954.648501041644</v>
      </c>
      <c r="L11" s="100">
        <f>IF(SER_hh_tes!L11=0,0,1000000/0.086*SER_hh_tes!L11/SER_hh_num!L11)</f>
        <v>58101.369950135253</v>
      </c>
      <c r="M11" s="100">
        <f>IF(SER_hh_tes!M11=0,0,1000000/0.086*SER_hh_tes!M11/SER_hh_num!M11)</f>
        <v>51994.451373604745</v>
      </c>
      <c r="N11" s="100">
        <f>IF(SER_hh_tes!N11=0,0,1000000/0.086*SER_hh_tes!N11/SER_hh_num!N11)</f>
        <v>50686.257038219788</v>
      </c>
      <c r="O11" s="100">
        <f>IF(SER_hh_tes!O11=0,0,1000000/0.086*SER_hh_tes!O11/SER_hh_num!O11)</f>
        <v>47786.239457387739</v>
      </c>
      <c r="P11" s="100">
        <f>IF(SER_hh_tes!P11=0,0,1000000/0.086*SER_hh_tes!P11/SER_hh_num!P11)</f>
        <v>44073.838981873028</v>
      </c>
      <c r="Q11" s="100">
        <f>IF(SER_hh_tes!Q11=0,0,1000000/0.086*SER_hh_tes!Q11/SER_hh_num!Q11)</f>
        <v>44004.39443047782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32821.010866394194</v>
      </c>
      <c r="C12" s="100">
        <f>IF(SER_hh_tes!C12=0,0,1000000/0.086*SER_hh_tes!C12/SER_hh_num!C12)</f>
        <v>36924.370019952599</v>
      </c>
      <c r="D12" s="100">
        <f>IF(SER_hh_tes!D12=0,0,1000000/0.086*SER_hh_tes!D12/SER_hh_num!D12)</f>
        <v>45593.407949582062</v>
      </c>
      <c r="E12" s="100">
        <f>IF(SER_hh_tes!E12=0,0,1000000/0.086*SER_hh_tes!E12/SER_hh_num!E12)</f>
        <v>40007.949136284311</v>
      </c>
      <c r="F12" s="100">
        <f>IF(SER_hh_tes!F12=0,0,1000000/0.086*SER_hh_tes!F12/SER_hh_num!F12)</f>
        <v>47735.437670123982</v>
      </c>
      <c r="G12" s="100">
        <f>IF(SER_hh_tes!G12=0,0,1000000/0.086*SER_hh_tes!G12/SER_hh_num!G12)</f>
        <v>42458.490761701905</v>
      </c>
      <c r="H12" s="100">
        <f>IF(SER_hh_tes!H12=0,0,1000000/0.086*SER_hh_tes!H12/SER_hh_num!H12)</f>
        <v>49158.364073517354</v>
      </c>
      <c r="I12" s="100">
        <f>IF(SER_hh_tes!I12=0,0,1000000/0.086*SER_hh_tes!I12/SER_hh_num!I12)</f>
        <v>32267.244022909108</v>
      </c>
      <c r="J12" s="100">
        <f>IF(SER_hh_tes!J12=0,0,1000000/0.086*SER_hh_tes!J12/SER_hh_num!J12)</f>
        <v>48189.202412875631</v>
      </c>
      <c r="K12" s="100">
        <f>IF(SER_hh_tes!K12=0,0,1000000/0.086*SER_hh_tes!K12/SER_hh_num!K12)</f>
        <v>45261.80657165937</v>
      </c>
      <c r="L12" s="100">
        <f>IF(SER_hh_tes!L12=0,0,1000000/0.086*SER_hh_tes!L12/SER_hh_num!L12)</f>
        <v>53062.710123379402</v>
      </c>
      <c r="M12" s="100">
        <f>IF(SER_hh_tes!M12=0,0,1000000/0.086*SER_hh_tes!M12/SER_hh_num!M12)</f>
        <v>47746.148612978643</v>
      </c>
      <c r="N12" s="100">
        <f>IF(SER_hh_tes!N12=0,0,1000000/0.086*SER_hh_tes!N12/SER_hh_num!N12)</f>
        <v>46593.073163039589</v>
      </c>
      <c r="O12" s="100">
        <f>IF(SER_hh_tes!O12=0,0,1000000/0.086*SER_hh_tes!O12/SER_hh_num!O12)</f>
        <v>44340.127092158553</v>
      </c>
      <c r="P12" s="100">
        <f>IF(SER_hh_tes!P12=0,0,1000000/0.086*SER_hh_tes!P12/SER_hh_num!P12)</f>
        <v>41261.031202549617</v>
      </c>
      <c r="Q12" s="100">
        <f>IF(SER_hh_tes!Q12=0,0,1000000/0.086*SER_hh_tes!Q12/SER_hh_num!Q12)</f>
        <v>41618.999332457257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32987.409491839913</v>
      </c>
      <c r="C13" s="100">
        <f>IF(SER_hh_tes!C13=0,0,1000000/0.086*SER_hh_tes!C13/SER_hh_num!C13)</f>
        <v>37590.665691140181</v>
      </c>
      <c r="D13" s="100">
        <f>IF(SER_hh_tes!D13=0,0,1000000/0.086*SER_hh_tes!D13/SER_hh_num!D13)</f>
        <v>43521.530907491964</v>
      </c>
      <c r="E13" s="100">
        <f>IF(SER_hh_tes!E13=0,0,1000000/0.086*SER_hh_tes!E13/SER_hh_num!E13)</f>
        <v>43935.551904429558</v>
      </c>
      <c r="F13" s="100">
        <f>IF(SER_hh_tes!F13=0,0,1000000/0.086*SER_hh_tes!F13/SER_hh_num!F13)</f>
        <v>46931.007064161771</v>
      </c>
      <c r="G13" s="100">
        <f>IF(SER_hh_tes!G13=0,0,1000000/0.086*SER_hh_tes!G13/SER_hh_num!G13)</f>
        <v>45004.650238933493</v>
      </c>
      <c r="H13" s="100">
        <f>IF(SER_hh_tes!H13=0,0,1000000/0.086*SER_hh_tes!H13/SER_hh_num!H13)</f>
        <v>49958.249372058686</v>
      </c>
      <c r="I13" s="100">
        <f>IF(SER_hh_tes!I13=0,0,1000000/0.086*SER_hh_tes!I13/SER_hh_num!I13)</f>
        <v>41896.111399792244</v>
      </c>
      <c r="J13" s="100">
        <f>IF(SER_hh_tes!J13=0,0,1000000/0.086*SER_hh_tes!J13/SER_hh_num!J13)</f>
        <v>48287.386937297466</v>
      </c>
      <c r="K13" s="100">
        <f>IF(SER_hh_tes!K13=0,0,1000000/0.086*SER_hh_tes!K13/SER_hh_num!K13)</f>
        <v>45707.743003675809</v>
      </c>
      <c r="L13" s="100">
        <f>IF(SER_hh_tes!L13=0,0,1000000/0.086*SER_hh_tes!L13/SER_hh_num!L13)</f>
        <v>55345.679999651627</v>
      </c>
      <c r="M13" s="100">
        <f>IF(SER_hh_tes!M13=0,0,1000000/0.086*SER_hh_tes!M13/SER_hh_num!M13)</f>
        <v>55493.205705338049</v>
      </c>
      <c r="N13" s="100">
        <f>IF(SER_hh_tes!N13=0,0,1000000/0.086*SER_hh_tes!N13/SER_hh_num!N13)</f>
        <v>54103.619382123841</v>
      </c>
      <c r="O13" s="100">
        <f>IF(SER_hh_tes!O13=0,0,1000000/0.086*SER_hh_tes!O13/SER_hh_num!O13)</f>
        <v>51052.813542005984</v>
      </c>
      <c r="P13" s="100">
        <f>IF(SER_hh_tes!P13=0,0,1000000/0.086*SER_hh_tes!P13/SER_hh_num!P13)</f>
        <v>47353.365363653516</v>
      </c>
      <c r="Q13" s="100">
        <f>IF(SER_hh_tes!Q13=0,0,1000000/0.086*SER_hh_tes!Q13/SER_hh_num!Q13)</f>
        <v>47781.37933880098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32987.409491839906</v>
      </c>
      <c r="C14" s="22">
        <f>IF(SER_hh_tes!C14=0,0,1000000/0.086*SER_hh_tes!C14/SER_hh_num!C14)</f>
        <v>37020.792638866093</v>
      </c>
      <c r="D14" s="22">
        <f>IF(SER_hh_tes!D14=0,0,1000000/0.086*SER_hh_tes!D14/SER_hh_num!D14)</f>
        <v>42706.408851536915</v>
      </c>
      <c r="E14" s="22">
        <f>IF(SER_hh_tes!E14=0,0,1000000/0.086*SER_hh_tes!E14/SER_hh_num!E14)</f>
        <v>43007.400568682322</v>
      </c>
      <c r="F14" s="22">
        <f>IF(SER_hh_tes!F14=0,0,1000000/0.086*SER_hh_tes!F14/SER_hh_num!F14)</f>
        <v>45811.963493026669</v>
      </c>
      <c r="G14" s="22">
        <f>IF(SER_hh_tes!G14=0,0,1000000/0.086*SER_hh_tes!G14/SER_hh_num!G14)</f>
        <v>44331.220424904473</v>
      </c>
      <c r="H14" s="22">
        <f>IF(SER_hh_tes!H14=0,0,1000000/0.086*SER_hh_tes!H14/SER_hh_num!H14)</f>
        <v>49537.860348567876</v>
      </c>
      <c r="I14" s="22">
        <f>IF(SER_hh_tes!I14=0,0,1000000/0.086*SER_hh_tes!I14/SER_hh_num!I14)</f>
        <v>41681.86451882666</v>
      </c>
      <c r="J14" s="22">
        <f>IF(SER_hh_tes!J14=0,0,1000000/0.086*SER_hh_tes!J14/SER_hh_num!J14)</f>
        <v>48502.960762086273</v>
      </c>
      <c r="K14" s="22">
        <f>IF(SER_hh_tes!K14=0,0,1000000/0.086*SER_hh_tes!K14/SER_hh_num!K14)</f>
        <v>46488.969153638129</v>
      </c>
      <c r="L14" s="22">
        <f>IF(SER_hh_tes!L14=0,0,1000000/0.086*SER_hh_tes!L14/SER_hh_num!L14)</f>
        <v>54760.145558531469</v>
      </c>
      <c r="M14" s="22">
        <f>IF(SER_hh_tes!M14=0,0,1000000/0.086*SER_hh_tes!M14/SER_hh_num!M14)</f>
        <v>49184.783997660867</v>
      </c>
      <c r="N14" s="22">
        <f>IF(SER_hh_tes!N14=0,0,1000000/0.086*SER_hh_tes!N14/SER_hh_num!N14)</f>
        <v>47503.662167170536</v>
      </c>
      <c r="O14" s="22">
        <f>IF(SER_hh_tes!O14=0,0,1000000/0.086*SER_hh_tes!O14/SER_hh_num!O14)</f>
        <v>44762.995807274296</v>
      </c>
      <c r="P14" s="22">
        <f>IF(SER_hh_tes!P14=0,0,1000000/0.086*SER_hh_tes!P14/SER_hh_num!P14)</f>
        <v>41711.8193030006</v>
      </c>
      <c r="Q14" s="22">
        <f>IF(SER_hh_tes!Q14=0,0,1000000/0.086*SER_hh_tes!Q14/SER_hh_num!Q14)</f>
        <v>41889.487648254653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444.54693108140191</v>
      </c>
      <c r="C15" s="104">
        <f>IF(SER_hh_tes!C15=0,0,1000000/0.086*SER_hh_tes!C15/SER_hh_num!C15)</f>
        <v>532.54129626106771</v>
      </c>
      <c r="D15" s="104">
        <f>IF(SER_hh_tes!D15=0,0,1000000/0.086*SER_hh_tes!D15/SER_hh_num!D15)</f>
        <v>602.93309333178081</v>
      </c>
      <c r="E15" s="104">
        <f>IF(SER_hh_tes!E15=0,0,1000000/0.086*SER_hh_tes!E15/SER_hh_num!E15)</f>
        <v>625.12714817295034</v>
      </c>
      <c r="F15" s="104">
        <f>IF(SER_hh_tes!F15=0,0,1000000/0.086*SER_hh_tes!F15/SER_hh_num!F15)</f>
        <v>625.45290556328052</v>
      </c>
      <c r="G15" s="104">
        <f>IF(SER_hh_tes!G15=0,0,1000000/0.086*SER_hh_tes!G15/SER_hh_num!G15)</f>
        <v>605.62710874461061</v>
      </c>
      <c r="H15" s="104">
        <f>IF(SER_hh_tes!H15=0,0,1000000/0.086*SER_hh_tes!H15/SER_hh_num!H15)</f>
        <v>653.87690773889881</v>
      </c>
      <c r="I15" s="104">
        <f>IF(SER_hh_tes!I15=0,0,1000000/0.086*SER_hh_tes!I15/SER_hh_num!I15)</f>
        <v>605.66836863886181</v>
      </c>
      <c r="J15" s="104">
        <f>IF(SER_hh_tes!J15=0,0,1000000/0.086*SER_hh_tes!J15/SER_hh_num!J15)</f>
        <v>664.43483907071811</v>
      </c>
      <c r="K15" s="104">
        <f>IF(SER_hh_tes!K15=0,0,1000000/0.086*SER_hh_tes!K15/SER_hh_num!K15)</f>
        <v>647.95874035448946</v>
      </c>
      <c r="L15" s="104">
        <f>IF(SER_hh_tes!L15=0,0,1000000/0.086*SER_hh_tes!L15/SER_hh_num!L15)</f>
        <v>771.04952043074866</v>
      </c>
      <c r="M15" s="104">
        <f>IF(SER_hh_tes!M15=0,0,1000000/0.086*SER_hh_tes!M15/SER_hh_num!M15)</f>
        <v>707.37275800218231</v>
      </c>
      <c r="N15" s="104">
        <f>IF(SER_hh_tes!N15=0,0,1000000/0.086*SER_hh_tes!N15/SER_hh_num!N15)</f>
        <v>677.68140521291832</v>
      </c>
      <c r="O15" s="104">
        <f>IF(SER_hh_tes!O15=0,0,1000000/0.086*SER_hh_tes!O15/SER_hh_num!O15)</f>
        <v>614.01285157425434</v>
      </c>
      <c r="P15" s="104">
        <f>IF(SER_hh_tes!P15=0,0,1000000/0.086*SER_hh_tes!P15/SER_hh_num!P15)</f>
        <v>568.41949046087632</v>
      </c>
      <c r="Q15" s="104">
        <f>IF(SER_hh_tes!Q15=0,0,1000000/0.086*SER_hh_tes!Q15/SER_hh_num!Q15)</f>
        <v>590.40679279051233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13000.999333834336</v>
      </c>
      <c r="C16" s="101">
        <f>IF(SER_hh_tes!C16=0,0,1000000/0.086*SER_hh_tes!C16/SER_hh_num!C16)</f>
        <v>13048.53468127132</v>
      </c>
      <c r="D16" s="101">
        <f>IF(SER_hh_tes!D16=0,0,1000000/0.086*SER_hh_tes!D16/SER_hh_num!D16)</f>
        <v>13104.960249062313</v>
      </c>
      <c r="E16" s="101">
        <f>IF(SER_hh_tes!E16=0,0,1000000/0.086*SER_hh_tes!E16/SER_hh_num!E16)</f>
        <v>13189.181744194162</v>
      </c>
      <c r="F16" s="101">
        <f>IF(SER_hh_tes!F16=0,0,1000000/0.086*SER_hh_tes!F16/SER_hh_num!F16)</f>
        <v>13295.325936300793</v>
      </c>
      <c r="G16" s="101">
        <f>IF(SER_hh_tes!G16=0,0,1000000/0.086*SER_hh_tes!G16/SER_hh_num!G16)</f>
        <v>13396.154493693364</v>
      </c>
      <c r="H16" s="101">
        <f>IF(SER_hh_tes!H16=0,0,1000000/0.086*SER_hh_tes!H16/SER_hh_num!H16)</f>
        <v>13536.568522536472</v>
      </c>
      <c r="I16" s="101">
        <f>IF(SER_hh_tes!I16=0,0,1000000/0.086*SER_hh_tes!I16/SER_hh_num!I16)</f>
        <v>13698.842356532154</v>
      </c>
      <c r="J16" s="101">
        <f>IF(SER_hh_tes!J16=0,0,1000000/0.086*SER_hh_tes!J16/SER_hh_num!J16)</f>
        <v>13847.911606977008</v>
      </c>
      <c r="K16" s="101">
        <f>IF(SER_hh_tes!K16=0,0,1000000/0.086*SER_hh_tes!K16/SER_hh_num!K16)</f>
        <v>13789.918214423686</v>
      </c>
      <c r="L16" s="101">
        <f>IF(SER_hh_tes!L16=0,0,1000000/0.086*SER_hh_tes!L16/SER_hh_num!L16)</f>
        <v>13857.870937300782</v>
      </c>
      <c r="M16" s="101">
        <f>IF(SER_hh_tes!M16=0,0,1000000/0.086*SER_hh_tes!M16/SER_hh_num!M16)</f>
        <v>13960.735580310806</v>
      </c>
      <c r="N16" s="101">
        <f>IF(SER_hh_tes!N16=0,0,1000000/0.086*SER_hh_tes!N16/SER_hh_num!N16)</f>
        <v>14112.355231190668</v>
      </c>
      <c r="O16" s="101">
        <f>IF(SER_hh_tes!O16=0,0,1000000/0.086*SER_hh_tes!O16/SER_hh_num!O16)</f>
        <v>14141.185194724159</v>
      </c>
      <c r="P16" s="101">
        <f>IF(SER_hh_tes!P16=0,0,1000000/0.086*SER_hh_tes!P16/SER_hh_num!P16)</f>
        <v>14521.43568961494</v>
      </c>
      <c r="Q16" s="101">
        <f>IF(SER_hh_tes!Q16=0,0,1000000/0.086*SER_hh_tes!Q16/SER_hh_num!Q16)</f>
        <v>14936.164019572418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922.97348828123438</v>
      </c>
      <c r="C17" s="103">
        <f>IF(SER_hh_tes!C17=0,0,1000000/0.086*SER_hh_tes!C17/SER_hh_num!C17)</f>
        <v>964.72657686144771</v>
      </c>
      <c r="D17" s="103">
        <f>IF(SER_hh_tes!D17=0,0,1000000/0.086*SER_hh_tes!D17/SER_hh_num!D17)</f>
        <v>1051.9617538998828</v>
      </c>
      <c r="E17" s="103">
        <f>IF(SER_hh_tes!E17=0,0,1000000/0.086*SER_hh_tes!E17/SER_hh_num!E17)</f>
        <v>1136.7094701545432</v>
      </c>
      <c r="F17" s="103">
        <f>IF(SER_hh_tes!F17=0,0,1000000/0.086*SER_hh_tes!F17/SER_hh_num!F17)</f>
        <v>1268.8417394726948</v>
      </c>
      <c r="G17" s="103">
        <f>IF(SER_hh_tes!G17=0,0,1000000/0.086*SER_hh_tes!G17/SER_hh_num!G17)</f>
        <v>1416.3543709884339</v>
      </c>
      <c r="H17" s="103">
        <f>IF(SER_hh_tes!H17=0,0,1000000/0.086*SER_hh_tes!H17/SER_hh_num!H17)</f>
        <v>1594.3799719825315</v>
      </c>
      <c r="I17" s="103">
        <f>IF(SER_hh_tes!I17=0,0,1000000/0.086*SER_hh_tes!I17/SER_hh_num!I17)</f>
        <v>1822.4917714971132</v>
      </c>
      <c r="J17" s="103">
        <f>IF(SER_hh_tes!J17=0,0,1000000/0.086*SER_hh_tes!J17/SER_hh_num!J17)</f>
        <v>2002.4875807502785</v>
      </c>
      <c r="K17" s="103">
        <f>IF(SER_hh_tes!K17=0,0,1000000/0.086*SER_hh_tes!K17/SER_hh_num!K17)</f>
        <v>2169.897814209809</v>
      </c>
      <c r="L17" s="103">
        <f>IF(SER_hh_tes!L17=0,0,1000000/0.086*SER_hh_tes!L17/SER_hh_num!L17)</f>
        <v>2352.4488192700219</v>
      </c>
      <c r="M17" s="103">
        <f>IF(SER_hh_tes!M17=0,0,1000000/0.086*SER_hh_tes!M17/SER_hh_num!M17)</f>
        <v>2575.505529446174</v>
      </c>
      <c r="N17" s="103">
        <f>IF(SER_hh_tes!N17=0,0,1000000/0.086*SER_hh_tes!N17/SER_hh_num!N17)</f>
        <v>2867.2639961493423</v>
      </c>
      <c r="O17" s="103">
        <f>IF(SER_hh_tes!O17=0,0,1000000/0.086*SER_hh_tes!O17/SER_hh_num!O17)</f>
        <v>3136.0004564099663</v>
      </c>
      <c r="P17" s="103">
        <f>IF(SER_hh_tes!P17=0,0,1000000/0.086*SER_hh_tes!P17/SER_hh_num!P17)</f>
        <v>3557.9693374992376</v>
      </c>
      <c r="Q17" s="103">
        <f>IF(SER_hh_tes!Q17=0,0,1000000/0.086*SER_hh_tes!Q17/SER_hh_num!Q17)</f>
        <v>4088.9039919136044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13312.376394324365</v>
      </c>
      <c r="C18" s="103">
        <f>IF(SER_hh_tes!C18=0,0,1000000/0.086*SER_hh_tes!C18/SER_hh_num!C18)</f>
        <v>13362.863126199807</v>
      </c>
      <c r="D18" s="103">
        <f>IF(SER_hh_tes!D18=0,0,1000000/0.086*SER_hh_tes!D18/SER_hh_num!D18)</f>
        <v>13420.174820271692</v>
      </c>
      <c r="E18" s="103">
        <f>IF(SER_hh_tes!E18=0,0,1000000/0.086*SER_hh_tes!E18/SER_hh_num!E18)</f>
        <v>13491.813122143314</v>
      </c>
      <c r="F18" s="103">
        <f>IF(SER_hh_tes!F18=0,0,1000000/0.086*SER_hh_tes!F18/SER_hh_num!F18)</f>
        <v>13598.167919303476</v>
      </c>
      <c r="G18" s="103">
        <f>IF(SER_hh_tes!G18=0,0,1000000/0.086*SER_hh_tes!G18/SER_hh_num!G18)</f>
        <v>13692.786137185341</v>
      </c>
      <c r="H18" s="103">
        <f>IF(SER_hh_tes!H18=0,0,1000000/0.086*SER_hh_tes!H18/SER_hh_num!H18)</f>
        <v>13819.984518027306</v>
      </c>
      <c r="I18" s="103">
        <f>IF(SER_hh_tes!I18=0,0,1000000/0.086*SER_hh_tes!I18/SER_hh_num!I18)</f>
        <v>13954.857644318954</v>
      </c>
      <c r="J18" s="103">
        <f>IF(SER_hh_tes!J18=0,0,1000000/0.086*SER_hh_tes!J18/SER_hh_num!J18)</f>
        <v>14080.821456447744</v>
      </c>
      <c r="K18" s="103">
        <f>IF(SER_hh_tes!K18=0,0,1000000/0.086*SER_hh_tes!K18/SER_hh_num!K18)</f>
        <v>14008.646720734389</v>
      </c>
      <c r="L18" s="103">
        <f>IF(SER_hh_tes!L18=0,0,1000000/0.086*SER_hh_tes!L18/SER_hh_num!L18)</f>
        <v>14062.941476246544</v>
      </c>
      <c r="M18" s="103">
        <f>IF(SER_hh_tes!M18=0,0,1000000/0.086*SER_hh_tes!M18/SER_hh_num!M18)</f>
        <v>14162.851850177834</v>
      </c>
      <c r="N18" s="103">
        <f>IF(SER_hh_tes!N18=0,0,1000000/0.086*SER_hh_tes!N18/SER_hh_num!N18)</f>
        <v>14324.794751629825</v>
      </c>
      <c r="O18" s="103">
        <f>IF(SER_hh_tes!O18=0,0,1000000/0.086*SER_hh_tes!O18/SER_hh_num!O18)</f>
        <v>14379.252330535886</v>
      </c>
      <c r="P18" s="103">
        <f>IF(SER_hh_tes!P18=0,0,1000000/0.086*SER_hh_tes!P18/SER_hh_num!P18)</f>
        <v>14811.783258813986</v>
      </c>
      <c r="Q18" s="103">
        <f>IF(SER_hh_tes!Q18=0,0,1000000/0.086*SER_hh_tes!Q18/SER_hh_num!Q18)</f>
        <v>15301.256192426566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3510.2012172090585</v>
      </c>
      <c r="C19" s="101">
        <f>IF(SER_hh_tes!C19=0,0,1000000/0.086*SER_hh_tes!C19/SER_hh_num!C19)</f>
        <v>3908.917288075329</v>
      </c>
      <c r="D19" s="101">
        <f>IF(SER_hh_tes!D19=0,0,1000000/0.086*SER_hh_tes!D19/SER_hh_num!D19)</f>
        <v>4727.4632242020443</v>
      </c>
      <c r="E19" s="101">
        <f>IF(SER_hh_tes!E19=0,0,1000000/0.086*SER_hh_tes!E19/SER_hh_num!E19)</f>
        <v>5170.2381258406858</v>
      </c>
      <c r="F19" s="101">
        <f>IF(SER_hh_tes!F19=0,0,1000000/0.086*SER_hh_tes!F19/SER_hh_num!F19)</f>
        <v>5584.8802816119432</v>
      </c>
      <c r="G19" s="101">
        <f>IF(SER_hh_tes!G19=0,0,1000000/0.086*SER_hh_tes!G19/SER_hh_num!G19)</f>
        <v>5686.8984616580965</v>
      </c>
      <c r="H19" s="101">
        <f>IF(SER_hh_tes!H19=0,0,1000000/0.086*SER_hh_tes!H19/SER_hh_num!H19)</f>
        <v>6042.4026068553458</v>
      </c>
      <c r="I19" s="101">
        <f>IF(SER_hh_tes!I19=0,0,1000000/0.086*SER_hh_tes!I19/SER_hh_num!I19)</f>
        <v>6390.6808982840394</v>
      </c>
      <c r="J19" s="101">
        <f>IF(SER_hh_tes!J19=0,0,1000000/0.086*SER_hh_tes!J19/SER_hh_num!J19)</f>
        <v>6629.446245628028</v>
      </c>
      <c r="K19" s="101">
        <f>IF(SER_hh_tes!K19=0,0,1000000/0.086*SER_hh_tes!K19/SER_hh_num!K19)</f>
        <v>6780.1570221719485</v>
      </c>
      <c r="L19" s="101">
        <f>IF(SER_hh_tes!L19=0,0,1000000/0.086*SER_hh_tes!L19/SER_hh_num!L19)</f>
        <v>6731.5711321343624</v>
      </c>
      <c r="M19" s="101">
        <f>IF(SER_hh_tes!M19=0,0,1000000/0.086*SER_hh_tes!M19/SER_hh_num!M19)</f>
        <v>6733.0315724546681</v>
      </c>
      <c r="N19" s="101">
        <f>IF(SER_hh_tes!N19=0,0,1000000/0.086*SER_hh_tes!N19/SER_hh_num!N19)</f>
        <v>6830.8512111280879</v>
      </c>
      <c r="O19" s="101">
        <f>IF(SER_hh_tes!O19=0,0,1000000/0.086*SER_hh_tes!O19/SER_hh_num!O19)</f>
        <v>6965.0829836841058</v>
      </c>
      <c r="P19" s="101">
        <f>IF(SER_hh_tes!P19=0,0,1000000/0.086*SER_hh_tes!P19/SER_hh_num!P19)</f>
        <v>6997.1451942952435</v>
      </c>
      <c r="Q19" s="101">
        <f>IF(SER_hh_tes!Q19=0,0,1000000/0.086*SER_hh_tes!Q19/SER_hh_num!Q19)</f>
        <v>7167.9934394526672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3510.0795850581103</v>
      </c>
      <c r="C20" s="100">
        <f>IF(SER_hh_tes!C20=0,0,1000000/0.086*SER_hh_tes!C20/SER_hh_num!C20)</f>
        <v>3952.6915468138268</v>
      </c>
      <c r="D20" s="100">
        <f>IF(SER_hh_tes!D20=0,0,1000000/0.086*SER_hh_tes!D20/SER_hh_num!D20)</f>
        <v>4768.9706614064835</v>
      </c>
      <c r="E20" s="100">
        <f>IF(SER_hh_tes!E20=0,0,1000000/0.086*SER_hh_tes!E20/SER_hh_num!E20)</f>
        <v>5123.8407269679137</v>
      </c>
      <c r="F20" s="100">
        <f>IF(SER_hh_tes!F20=0,0,1000000/0.086*SER_hh_tes!F20/SER_hh_num!F20)</f>
        <v>5510.3165920818701</v>
      </c>
      <c r="G20" s="100">
        <f>IF(SER_hh_tes!G20=0,0,1000000/0.086*SER_hh_tes!G20/SER_hh_num!G20)</f>
        <v>5591.3379413960947</v>
      </c>
      <c r="H20" s="100">
        <f>IF(SER_hh_tes!H20=0,0,1000000/0.086*SER_hh_tes!H20/SER_hh_num!H20)</f>
        <v>5909.2148726516198</v>
      </c>
      <c r="I20" s="100">
        <f>IF(SER_hh_tes!I20=0,0,1000000/0.086*SER_hh_tes!I20/SER_hh_num!I20)</f>
        <v>6248.389926774471</v>
      </c>
      <c r="J20" s="100">
        <f>IF(SER_hh_tes!J20=0,0,1000000/0.086*SER_hh_tes!J20/SER_hh_num!J20)</f>
        <v>6435.3374246626854</v>
      </c>
      <c r="K20" s="100">
        <f>IF(SER_hh_tes!K20=0,0,1000000/0.086*SER_hh_tes!K20/SER_hh_num!K20)</f>
        <v>6552.0404749045701</v>
      </c>
      <c r="L20" s="100">
        <f>IF(SER_hh_tes!L20=0,0,1000000/0.086*SER_hh_tes!L20/SER_hh_num!L20)</f>
        <v>6505.0686039824113</v>
      </c>
      <c r="M20" s="100">
        <f>IF(SER_hh_tes!M20=0,0,1000000/0.086*SER_hh_tes!M20/SER_hh_num!M20)</f>
        <v>6481.8629886654599</v>
      </c>
      <c r="N20" s="100">
        <f>IF(SER_hh_tes!N20=0,0,1000000/0.086*SER_hh_tes!N20/SER_hh_num!N20)</f>
        <v>6499.5513770135758</v>
      </c>
      <c r="O20" s="100">
        <f>IF(SER_hh_tes!O20=0,0,1000000/0.086*SER_hh_tes!O20/SER_hh_num!O20)</f>
        <v>6588.0131460890971</v>
      </c>
      <c r="P20" s="100">
        <f>IF(SER_hh_tes!P20=0,0,1000000/0.086*SER_hh_tes!P20/SER_hh_num!P20)</f>
        <v>6548.5671656904469</v>
      </c>
      <c r="Q20" s="100">
        <f>IF(SER_hh_tes!Q20=0,0,1000000/0.086*SER_hh_tes!Q20/SER_hh_num!Q20)</f>
        <v>6622.6332187691223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3510.0795850581103</v>
      </c>
      <c r="C21" s="100">
        <f>IF(SER_hh_tes!C21=0,0,1000000/0.086*SER_hh_tes!C21/SER_hh_num!C21)</f>
        <v>3960.6077178570995</v>
      </c>
      <c r="D21" s="100">
        <f>IF(SER_hh_tes!D21=0,0,1000000/0.086*SER_hh_tes!D21/SER_hh_num!D21)</f>
        <v>4781.9119064173337</v>
      </c>
      <c r="E21" s="100">
        <f>IF(SER_hh_tes!E21=0,0,1000000/0.086*SER_hh_tes!E21/SER_hh_num!E21)</f>
        <v>5366.4313114343431</v>
      </c>
      <c r="F21" s="100">
        <f>IF(SER_hh_tes!F21=0,0,1000000/0.086*SER_hh_tes!F21/SER_hh_num!F21)</f>
        <v>5831.620824975329</v>
      </c>
      <c r="G21" s="100">
        <f>IF(SER_hh_tes!G21=0,0,1000000/0.086*SER_hh_tes!G21/SER_hh_num!G21)</f>
        <v>5970.7814001043262</v>
      </c>
      <c r="H21" s="100">
        <f>IF(SER_hh_tes!H21=0,0,1000000/0.086*SER_hh_tes!H21/SER_hh_num!H21)</f>
        <v>6366.7348407845366</v>
      </c>
      <c r="I21" s="100">
        <f>IF(SER_hh_tes!I21=0,0,1000000/0.086*SER_hh_tes!I21/SER_hh_num!I21)</f>
        <v>6788.1960034290687</v>
      </c>
      <c r="J21" s="100">
        <f>IF(SER_hh_tes!J21=0,0,1000000/0.086*SER_hh_tes!J21/SER_hh_num!J21)</f>
        <v>7025.6704261029099</v>
      </c>
      <c r="K21" s="100">
        <f>IF(SER_hh_tes!K21=0,0,1000000/0.086*SER_hh_tes!K21/SER_hh_num!K21)</f>
        <v>7134.7265103096242</v>
      </c>
      <c r="L21" s="100">
        <f>IF(SER_hh_tes!L21=0,0,1000000/0.086*SER_hh_tes!L21/SER_hh_num!L21)</f>
        <v>7069.2305344499819</v>
      </c>
      <c r="M21" s="100">
        <f>IF(SER_hh_tes!M21=0,0,1000000/0.086*SER_hh_tes!M21/SER_hh_num!M21)</f>
        <v>7030.7208314479085</v>
      </c>
      <c r="N21" s="100">
        <f>IF(SER_hh_tes!N21=0,0,1000000/0.086*SER_hh_tes!N21/SER_hh_num!N21)</f>
        <v>7103.7737624642496</v>
      </c>
      <c r="O21" s="100">
        <f>IF(SER_hh_tes!O21=0,0,1000000/0.086*SER_hh_tes!O21/SER_hh_num!O21)</f>
        <v>7277.0537660404862</v>
      </c>
      <c r="P21" s="100">
        <f>IF(SER_hh_tes!P21=0,0,1000000/0.086*SER_hh_tes!P21/SER_hh_num!P21)</f>
        <v>7229.728156756616</v>
      </c>
      <c r="Q21" s="100">
        <f>IF(SER_hh_tes!Q21=0,0,1000000/0.086*SER_hh_tes!Q21/SER_hh_num!Q21)</f>
        <v>7284.9940375530441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3510.0795850581112</v>
      </c>
      <c r="C22" s="100">
        <f>IF(SER_hh_tes!C22=0,0,1000000/0.086*SER_hh_tes!C22/SER_hh_num!C22)</f>
        <v>3885.5680185138899</v>
      </c>
      <c r="D22" s="100">
        <f>IF(SER_hh_tes!D22=0,0,1000000/0.086*SER_hh_tes!D22/SER_hh_num!D22)</f>
        <v>4704.9309489116695</v>
      </c>
      <c r="E22" s="100">
        <f>IF(SER_hh_tes!E22=0,0,1000000/0.086*SER_hh_tes!E22/SER_hh_num!E22)</f>
        <v>5115.1598606514599</v>
      </c>
      <c r="F22" s="100">
        <f>IF(SER_hh_tes!F22=0,0,1000000/0.086*SER_hh_tes!F22/SER_hh_num!F22)</f>
        <v>5520.1708637172542</v>
      </c>
      <c r="G22" s="100">
        <f>IF(SER_hh_tes!G22=0,0,1000000/0.086*SER_hh_tes!G22/SER_hh_num!G22)</f>
        <v>5611.9751764437397</v>
      </c>
      <c r="H22" s="100">
        <f>IF(SER_hh_tes!H22=0,0,1000000/0.086*SER_hh_tes!H22/SER_hh_num!H22)</f>
        <v>5987.8246423089467</v>
      </c>
      <c r="I22" s="100">
        <f>IF(SER_hh_tes!I22=0,0,1000000/0.086*SER_hh_tes!I22/SER_hh_num!I22)</f>
        <v>6365.7821934211352</v>
      </c>
      <c r="J22" s="100">
        <f>IF(SER_hh_tes!J22=0,0,1000000/0.086*SER_hh_tes!J22/SER_hh_num!J22)</f>
        <v>6626.8109399924015</v>
      </c>
      <c r="K22" s="100">
        <f>IF(SER_hh_tes!K22=0,0,1000000/0.086*SER_hh_tes!K22/SER_hh_num!K22)</f>
        <v>6793.0188127811043</v>
      </c>
      <c r="L22" s="100">
        <f>IF(SER_hh_tes!L22=0,0,1000000/0.086*SER_hh_tes!L22/SER_hh_num!L22)</f>
        <v>6802.6051198842597</v>
      </c>
      <c r="M22" s="100">
        <f>IF(SER_hh_tes!M22=0,0,1000000/0.086*SER_hh_tes!M22/SER_hh_num!M22)</f>
        <v>6798.0044355855707</v>
      </c>
      <c r="N22" s="100">
        <f>IF(SER_hh_tes!N22=0,0,1000000/0.086*SER_hh_tes!N22/SER_hh_num!N22)</f>
        <v>6834.5910749220438</v>
      </c>
      <c r="O22" s="100">
        <f>IF(SER_hh_tes!O22=0,0,1000000/0.086*SER_hh_tes!O22/SER_hh_num!O22)</f>
        <v>6943.8002400098176</v>
      </c>
      <c r="P22" s="100">
        <f>IF(SER_hh_tes!P22=0,0,1000000/0.086*SER_hh_tes!P22/SER_hh_num!P22)</f>
        <v>6918.6533765587146</v>
      </c>
      <c r="Q22" s="100">
        <f>IF(SER_hh_tes!Q22=0,0,1000000/0.086*SER_hh_tes!Q22/SER_hh_num!Q22)</f>
        <v>7015.1069208003819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3510.0795850581112</v>
      </c>
      <c r="C23" s="100">
        <f>IF(SER_hh_tes!C23=0,0,1000000/0.086*SER_hh_tes!C23/SER_hh_num!C23)</f>
        <v>3938.4099044915997</v>
      </c>
      <c r="D23" s="100">
        <f>IF(SER_hh_tes!D23=0,0,1000000/0.086*SER_hh_tes!D23/SER_hh_num!D23)</f>
        <v>4769.7220687361751</v>
      </c>
      <c r="E23" s="100">
        <f>IF(SER_hh_tes!E23=0,0,1000000/0.086*SER_hh_tes!E23/SER_hh_num!E23)</f>
        <v>5226.1196909857599</v>
      </c>
      <c r="F23" s="100">
        <f>IF(SER_hh_tes!F23=0,0,1000000/0.086*SER_hh_tes!F23/SER_hh_num!F23)</f>
        <v>5616.8022320950558</v>
      </c>
      <c r="G23" s="100">
        <f>IF(SER_hh_tes!G23=0,0,1000000/0.086*SER_hh_tes!G23/SER_hh_num!G23)</f>
        <v>5711.7281631300702</v>
      </c>
      <c r="H23" s="100">
        <f>IF(SER_hh_tes!H23=0,0,1000000/0.086*SER_hh_tes!H23/SER_hh_num!H23)</f>
        <v>6034.9069625646098</v>
      </c>
      <c r="I23" s="100">
        <f>IF(SER_hh_tes!I23=0,0,1000000/0.086*SER_hh_tes!I23/SER_hh_num!I23)</f>
        <v>6357.9310884517536</v>
      </c>
      <c r="J23" s="100">
        <f>IF(SER_hh_tes!J23=0,0,1000000/0.086*SER_hh_tes!J23/SER_hh_num!J23)</f>
        <v>6579.618228340586</v>
      </c>
      <c r="K23" s="100">
        <f>IF(SER_hh_tes!K23=0,0,1000000/0.086*SER_hh_tes!K23/SER_hh_num!K23)</f>
        <v>6702.0077041610975</v>
      </c>
      <c r="L23" s="100">
        <f>IF(SER_hh_tes!L23=0,0,1000000/0.086*SER_hh_tes!L23/SER_hh_num!L23)</f>
        <v>6674.6184260045156</v>
      </c>
      <c r="M23" s="100">
        <f>IF(SER_hh_tes!M23=0,0,1000000/0.086*SER_hh_tes!M23/SER_hh_num!M23)</f>
        <v>6645.8138652400739</v>
      </c>
      <c r="N23" s="100">
        <f>IF(SER_hh_tes!N23=0,0,1000000/0.086*SER_hh_tes!N23/SER_hh_num!N23)</f>
        <v>6654.3288953459169</v>
      </c>
      <c r="O23" s="100">
        <f>IF(SER_hh_tes!O23=0,0,1000000/0.086*SER_hh_tes!O23/SER_hh_num!O23)</f>
        <v>6738.6675910187842</v>
      </c>
      <c r="P23" s="100">
        <f>IF(SER_hh_tes!P23=0,0,1000000/0.086*SER_hh_tes!P23/SER_hh_num!P23)</f>
        <v>6693.9456814369742</v>
      </c>
      <c r="Q23" s="100">
        <f>IF(SER_hh_tes!Q23=0,0,1000000/0.086*SER_hh_tes!Q23/SER_hh_num!Q23)</f>
        <v>6763.8811803795861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3510.0795850581103</v>
      </c>
      <c r="C24" s="100">
        <f>IF(SER_hh_tes!C24=0,0,1000000/0.086*SER_hh_tes!C24/SER_hh_num!C24)</f>
        <v>3885.5680185138899</v>
      </c>
      <c r="D24" s="100">
        <f>IF(SER_hh_tes!D24=0,0,1000000/0.086*SER_hh_tes!D24/SER_hh_num!D24)</f>
        <v>4718.7771891118018</v>
      </c>
      <c r="E24" s="100">
        <f>IF(SER_hh_tes!E24=0,0,1000000/0.086*SER_hh_tes!E24/SER_hh_num!E24)</f>
        <v>5105.5903072199162</v>
      </c>
      <c r="F24" s="100">
        <f>IF(SER_hh_tes!F24=0,0,1000000/0.086*SER_hh_tes!F24/SER_hh_num!F24)</f>
        <v>5494.8220788129875</v>
      </c>
      <c r="G24" s="100">
        <f>IF(SER_hh_tes!G24=0,0,1000000/0.086*SER_hh_tes!G24/SER_hh_num!G24)</f>
        <v>5621.43468280672</v>
      </c>
      <c r="H24" s="100">
        <f>IF(SER_hh_tes!H24=0,0,1000000/0.086*SER_hh_tes!H24/SER_hh_num!H24)</f>
        <v>6060.4551713118635</v>
      </c>
      <c r="I24" s="100">
        <f>IF(SER_hh_tes!I24=0,0,1000000/0.086*SER_hh_tes!I24/SER_hh_num!I24)</f>
        <v>6521.5562709620799</v>
      </c>
      <c r="J24" s="100">
        <f>IF(SER_hh_tes!J24=0,0,1000000/0.086*SER_hh_tes!J24/SER_hh_num!J24)</f>
        <v>6812.9585411005592</v>
      </c>
      <c r="K24" s="100">
        <f>IF(SER_hh_tes!K24=0,0,1000000/0.086*SER_hh_tes!K24/SER_hh_num!K24)</f>
        <v>6993.3118878716477</v>
      </c>
      <c r="L24" s="100">
        <f>IF(SER_hh_tes!L24=0,0,1000000/0.086*SER_hh_tes!L24/SER_hh_num!L24)</f>
        <v>6983.7452170807619</v>
      </c>
      <c r="M24" s="100">
        <f>IF(SER_hh_tes!M24=0,0,1000000/0.086*SER_hh_tes!M24/SER_hh_num!M24)</f>
        <v>6986.2396116628943</v>
      </c>
      <c r="N24" s="100">
        <f>IF(SER_hh_tes!N24=0,0,1000000/0.086*SER_hh_tes!N24/SER_hh_num!N24)</f>
        <v>7021.1426703843208</v>
      </c>
      <c r="O24" s="100">
        <f>IF(SER_hh_tes!O24=0,0,1000000/0.086*SER_hh_tes!O24/SER_hh_num!O24)</f>
        <v>7121.7768278721869</v>
      </c>
      <c r="P24" s="100">
        <f>IF(SER_hh_tes!P24=0,0,1000000/0.086*SER_hh_tes!P24/SER_hh_num!P24)</f>
        <v>7079.0639504863893</v>
      </c>
      <c r="Q24" s="100">
        <f>IF(SER_hh_tes!Q24=0,0,1000000/0.086*SER_hh_tes!Q24/SER_hh_num!Q24)</f>
        <v>7123.1250378468267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3510.0795850581103</v>
      </c>
      <c r="C25" s="100">
        <f>IF(SER_hh_tes!C25=0,0,1000000/0.086*SER_hh_tes!C25/SER_hh_num!C25)</f>
        <v>3898.0582903701193</v>
      </c>
      <c r="D25" s="100">
        <f>IF(SER_hh_tes!D25=0,0,1000000/0.086*SER_hh_tes!D25/SER_hh_num!D25)</f>
        <v>4701.2289151872847</v>
      </c>
      <c r="E25" s="100">
        <f>IF(SER_hh_tes!E25=0,0,1000000/0.086*SER_hh_tes!E25/SER_hh_num!E25)</f>
        <v>5100.0560518248694</v>
      </c>
      <c r="F25" s="100">
        <f>IF(SER_hh_tes!F25=0,0,1000000/0.086*SER_hh_tes!F25/SER_hh_num!F25)</f>
        <v>5515.3712709784995</v>
      </c>
      <c r="G25" s="100">
        <f>IF(SER_hh_tes!G25=0,0,1000000/0.086*SER_hh_tes!G25/SER_hh_num!G25)</f>
        <v>5599.675434428671</v>
      </c>
      <c r="H25" s="100">
        <f>IF(SER_hh_tes!H25=0,0,1000000/0.086*SER_hh_tes!H25/SER_hh_num!H25)</f>
        <v>5914.9335927865641</v>
      </c>
      <c r="I25" s="100">
        <f>IF(SER_hh_tes!I25=0,0,1000000/0.086*SER_hh_tes!I25/SER_hh_num!I25)</f>
        <v>6221.2231111264691</v>
      </c>
      <c r="J25" s="100">
        <f>IF(SER_hh_tes!J25=0,0,1000000/0.086*SER_hh_tes!J25/SER_hh_num!J25)</f>
        <v>6421.5704921996894</v>
      </c>
      <c r="K25" s="100">
        <f>IF(SER_hh_tes!K25=0,0,1000000/0.086*SER_hh_tes!K25/SER_hh_num!K25)</f>
        <v>6538.3043280785341</v>
      </c>
      <c r="L25" s="100">
        <f>IF(SER_hh_tes!L25=0,0,1000000/0.086*SER_hh_tes!L25/SER_hh_num!L25)</f>
        <v>6474.597315309411</v>
      </c>
      <c r="M25" s="100">
        <f>IF(SER_hh_tes!M25=0,0,1000000/0.086*SER_hh_tes!M25/SER_hh_num!M25)</f>
        <v>6452.5647230000868</v>
      </c>
      <c r="N25" s="100">
        <f>IF(SER_hh_tes!N25=0,0,1000000/0.086*SER_hh_tes!N25/SER_hh_num!N25)</f>
        <v>6479.4518481043051</v>
      </c>
      <c r="O25" s="100">
        <f>IF(SER_hh_tes!O25=0,0,1000000/0.086*SER_hh_tes!O25/SER_hh_num!O25)</f>
        <v>6580.2707585981452</v>
      </c>
      <c r="P25" s="100">
        <f>IF(SER_hh_tes!P25=0,0,1000000/0.086*SER_hh_tes!P25/SER_hh_num!P25)</f>
        <v>6542.0721570403985</v>
      </c>
      <c r="Q25" s="100">
        <f>IF(SER_hh_tes!Q25=0,0,1000000/0.086*SER_hh_tes!Q25/SER_hh_num!Q25)</f>
        <v>6626.3901939970137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3510.3236532360916</v>
      </c>
      <c r="C26" s="22">
        <f>IF(SER_hh_tes!C26=0,0,1000000/0.086*SER_hh_tes!C26/SER_hh_num!C26)</f>
        <v>3885.8664081746265</v>
      </c>
      <c r="D26" s="22">
        <f>IF(SER_hh_tes!D26=0,0,1000000/0.086*SER_hh_tes!D26/SER_hh_num!D26)</f>
        <v>4708.6777859650674</v>
      </c>
      <c r="E26" s="22">
        <f>IF(SER_hh_tes!E26=0,0,1000000/0.086*SER_hh_tes!E26/SER_hh_num!E26)</f>
        <v>5099.0466902267235</v>
      </c>
      <c r="F26" s="22">
        <f>IF(SER_hh_tes!F26=0,0,1000000/0.086*SER_hh_tes!F26/SER_hh_num!F26)</f>
        <v>5533.4487831443566</v>
      </c>
      <c r="G26" s="22">
        <f>IF(SER_hh_tes!G26=0,0,1000000/0.086*SER_hh_tes!G26/SER_hh_num!G26)</f>
        <v>5654.7606213817844</v>
      </c>
      <c r="H26" s="22">
        <f>IF(SER_hh_tes!H26=0,0,1000000/0.086*SER_hh_tes!H26/SER_hh_num!H26)</f>
        <v>6021.1257642008968</v>
      </c>
      <c r="I26" s="22">
        <f>IF(SER_hh_tes!I26=0,0,1000000/0.086*SER_hh_tes!I26/SER_hh_num!I26)</f>
        <v>6391.9988116577379</v>
      </c>
      <c r="J26" s="22">
        <f>IF(SER_hh_tes!J26=0,0,1000000/0.086*SER_hh_tes!J26/SER_hh_num!J26)</f>
        <v>6636.4590160146672</v>
      </c>
      <c r="K26" s="22">
        <f>IF(SER_hh_tes!K26=0,0,1000000/0.086*SER_hh_tes!K26/SER_hh_num!K26)</f>
        <v>6805.3014481654391</v>
      </c>
      <c r="L26" s="22">
        <f>IF(SER_hh_tes!L26=0,0,1000000/0.086*SER_hh_tes!L26/SER_hh_num!L26)</f>
        <v>6746.0955911613946</v>
      </c>
      <c r="M26" s="22">
        <f>IF(SER_hh_tes!M26=0,0,1000000/0.086*SER_hh_tes!M26/SER_hh_num!M26)</f>
        <v>6755.8874860071173</v>
      </c>
      <c r="N26" s="22">
        <f>IF(SER_hh_tes!N26=0,0,1000000/0.086*SER_hh_tes!N26/SER_hh_num!N26)</f>
        <v>6911.8043978729293</v>
      </c>
      <c r="O26" s="22">
        <f>IF(SER_hh_tes!O26=0,0,1000000/0.086*SER_hh_tes!O26/SER_hh_num!O26)</f>
        <v>7091.9191927489601</v>
      </c>
      <c r="P26" s="22">
        <f>IF(SER_hh_tes!P26=0,0,1000000/0.086*SER_hh_tes!P26/SER_hh_num!P26)</f>
        <v>7184.4339391530602</v>
      </c>
      <c r="Q26" s="22">
        <f>IF(SER_hh_tes!Q26=0,0,1000000/0.086*SER_hh_tes!Q26/SER_hh_num!Q26)</f>
        <v>7436.8306743354924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0</v>
      </c>
      <c r="C27" s="116">
        <f>IF(SER_hh_tes!C27=0,0,1000000/0.086*SER_hh_tes!C27/SER_hh_num!C19)</f>
        <v>0</v>
      </c>
      <c r="D27" s="116">
        <f>IF(SER_hh_tes!D27=0,0,1000000/0.086*SER_hh_tes!D27/SER_hh_num!D19)</f>
        <v>0</v>
      </c>
      <c r="E27" s="116">
        <f>IF(SER_hh_tes!E27=0,0,1000000/0.086*SER_hh_tes!E27/SER_hh_num!E19)</f>
        <v>0</v>
      </c>
      <c r="F27" s="116">
        <f>IF(SER_hh_tes!F27=0,0,1000000/0.086*SER_hh_tes!F27/SER_hh_num!F19)</f>
        <v>1.7237997072765647</v>
      </c>
      <c r="G27" s="116">
        <f>IF(SER_hh_tes!G27=0,0,1000000/0.086*SER_hh_tes!G27/SER_hh_num!G19)</f>
        <v>2.4166261119222172</v>
      </c>
      <c r="H27" s="116">
        <f>IF(SER_hh_tes!H27=0,0,1000000/0.086*SER_hh_tes!H27/SER_hh_num!H19)</f>
        <v>4.8718919168780834</v>
      </c>
      <c r="I27" s="116">
        <f>IF(SER_hh_tes!I27=0,0,1000000/0.086*SER_hh_tes!I27/SER_hh_num!I19)</f>
        <v>6.2387097109635388</v>
      </c>
      <c r="J27" s="116">
        <f>IF(SER_hh_tes!J27=0,0,1000000/0.086*SER_hh_tes!J27/SER_hh_num!J19)</f>
        <v>19.530076317528994</v>
      </c>
      <c r="K27" s="116">
        <f>IF(SER_hh_tes!K27=0,0,1000000/0.086*SER_hh_tes!K27/SER_hh_num!K19)</f>
        <v>29.167117175026235</v>
      </c>
      <c r="L27" s="116">
        <f>IF(SER_hh_tes!L27=0,0,1000000/0.086*SER_hh_tes!L27/SER_hh_num!L19)</f>
        <v>34.780306990663753</v>
      </c>
      <c r="M27" s="116">
        <f>IF(SER_hh_tes!M27=0,0,1000000/0.086*SER_hh_tes!M27/SER_hh_num!M19)</f>
        <v>45.434924108655039</v>
      </c>
      <c r="N27" s="116">
        <f>IF(SER_hh_tes!N27=0,0,1000000/0.086*SER_hh_tes!N27/SER_hh_num!N19)</f>
        <v>54.507885572786606</v>
      </c>
      <c r="O27" s="116">
        <f>IF(SER_hh_tes!O27=0,0,1000000/0.086*SER_hh_tes!O27/SER_hh_num!O19)</f>
        <v>59.126171298155583</v>
      </c>
      <c r="P27" s="116">
        <f>IF(SER_hh_tes!P27=0,0,1000000/0.086*SER_hh_tes!P27/SER_hh_num!P19)</f>
        <v>64.640022957373134</v>
      </c>
      <c r="Q27" s="116">
        <f>IF(SER_hh_tes!Q27=0,0,1000000/0.086*SER_hh_tes!Q27/SER_hh_num!Q19)</f>
        <v>73.428387680602611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0</v>
      </c>
      <c r="C28" s="117">
        <f>IF(SER_hh_tes!C27=0,0,1000000/0.086*SER_hh_tes!C27/SER_hh_num!C27)</f>
        <v>0</v>
      </c>
      <c r="D28" s="117">
        <f>IF(SER_hh_tes!D27=0,0,1000000/0.086*SER_hh_tes!D27/SER_hh_num!D27)</f>
        <v>0</v>
      </c>
      <c r="E28" s="117">
        <f>IF(SER_hh_tes!E27=0,0,1000000/0.086*SER_hh_tes!E27/SER_hh_num!E27)</f>
        <v>0</v>
      </c>
      <c r="F28" s="117">
        <f>IF(SER_hh_tes!F27=0,0,1000000/0.086*SER_hh_tes!F27/SER_hh_num!F27)</f>
        <v>1759.6898101341669</v>
      </c>
      <c r="G28" s="117">
        <f>IF(SER_hh_tes!G27=0,0,1000000/0.086*SER_hh_tes!G27/SER_hh_num!G27)</f>
        <v>1795.5622603630266</v>
      </c>
      <c r="H28" s="117">
        <f>IF(SER_hh_tes!H27=0,0,1000000/0.086*SER_hh_tes!H27/SER_hh_num!H27)</f>
        <v>1913.2818968256279</v>
      </c>
      <c r="I28" s="117">
        <f>IF(SER_hh_tes!I27=0,0,1000000/0.086*SER_hh_tes!I27/SER_hh_num!I27)</f>
        <v>2030.0073029385892</v>
      </c>
      <c r="J28" s="117">
        <f>IF(SER_hh_tes!J27=0,0,1000000/0.086*SER_hh_tes!J27/SER_hh_num!J27)</f>
        <v>2112.8854302008958</v>
      </c>
      <c r="K28" s="117">
        <f>IF(SER_hh_tes!K27=0,0,1000000/0.086*SER_hh_tes!K27/SER_hh_num!K27)</f>
        <v>2163.3658694263336</v>
      </c>
      <c r="L28" s="117">
        <f>IF(SER_hh_tes!L27=0,0,1000000/0.086*SER_hh_tes!L27/SER_hh_num!L27)</f>
        <v>2156.0974624563573</v>
      </c>
      <c r="M28" s="117">
        <f>IF(SER_hh_tes!M27=0,0,1000000/0.086*SER_hh_tes!M27/SER_hh_num!M27)</f>
        <v>2143.4938822929043</v>
      </c>
      <c r="N28" s="117">
        <f>IF(SER_hh_tes!N27=0,0,1000000/0.086*SER_hh_tes!N27/SER_hh_num!N27)</f>
        <v>2146.8745189679535</v>
      </c>
      <c r="O28" s="117">
        <f>IF(SER_hh_tes!O27=0,0,1000000/0.086*SER_hh_tes!O27/SER_hh_num!O27)</f>
        <v>2173.289178344543</v>
      </c>
      <c r="P28" s="117">
        <f>IF(SER_hh_tes!P27=0,0,1000000/0.086*SER_hh_tes!P27/SER_hh_num!P27)</f>
        <v>2158.4345098567665</v>
      </c>
      <c r="Q28" s="117">
        <f>IF(SER_hh_tes!Q27=0,0,1000000/0.086*SER_hh_tes!Q27/SER_hh_num!Q27)</f>
        <v>2184.0455797277841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3520.3161140700854</v>
      </c>
      <c r="C29" s="101">
        <f>IF(SER_hh_tes!C29=0,0,1000000/0.086*SER_hh_tes!C29/SER_hh_num!C29)</f>
        <v>4174.8305179867129</v>
      </c>
      <c r="D29" s="101">
        <f>IF(SER_hh_tes!D29=0,0,1000000/0.086*SER_hh_tes!D29/SER_hh_num!D29)</f>
        <v>4763.0264553473908</v>
      </c>
      <c r="E29" s="101">
        <f>IF(SER_hh_tes!E29=0,0,1000000/0.086*SER_hh_tes!E29/SER_hh_num!E29)</f>
        <v>5354.4732218217923</v>
      </c>
      <c r="F29" s="101">
        <f>IF(SER_hh_tes!F29=0,0,1000000/0.086*SER_hh_tes!F29/SER_hh_num!F29)</f>
        <v>5485.3543608538002</v>
      </c>
      <c r="G29" s="101">
        <f>IF(SER_hh_tes!G29=0,0,1000000/0.086*SER_hh_tes!G29/SER_hh_num!G29)</f>
        <v>5654.8942702517315</v>
      </c>
      <c r="H29" s="101">
        <f>IF(SER_hh_tes!H29=0,0,1000000/0.086*SER_hh_tes!H29/SER_hh_num!H29)</f>
        <v>5813.2507542198127</v>
      </c>
      <c r="I29" s="101">
        <f>IF(SER_hh_tes!I29=0,0,1000000/0.086*SER_hh_tes!I29/SER_hh_num!I29)</f>
        <v>6013.17702692893</v>
      </c>
      <c r="J29" s="101">
        <f>IF(SER_hh_tes!J29=0,0,1000000/0.086*SER_hh_tes!J29/SER_hh_num!J29)</f>
        <v>6211.451407925606</v>
      </c>
      <c r="K29" s="101">
        <f>IF(SER_hh_tes!K29=0,0,1000000/0.086*SER_hh_tes!K29/SER_hh_num!K29)</f>
        <v>6405.3827473128131</v>
      </c>
      <c r="L29" s="101">
        <f>IF(SER_hh_tes!L29=0,0,1000000/0.086*SER_hh_tes!L29/SER_hh_num!L29)</f>
        <v>6448.5966956277844</v>
      </c>
      <c r="M29" s="101">
        <f>IF(SER_hh_tes!M29=0,0,1000000/0.086*SER_hh_tes!M29/SER_hh_num!M29)</f>
        <v>6275.8606230438354</v>
      </c>
      <c r="N29" s="101">
        <f>IF(SER_hh_tes!N29=0,0,1000000/0.086*SER_hh_tes!N29/SER_hh_num!N29)</f>
        <v>6255.3984815236017</v>
      </c>
      <c r="O29" s="101">
        <f>IF(SER_hh_tes!O29=0,0,1000000/0.086*SER_hh_tes!O29/SER_hh_num!O29)</f>
        <v>6246.0688348787098</v>
      </c>
      <c r="P29" s="101">
        <f>IF(SER_hh_tes!P29=0,0,1000000/0.086*SER_hh_tes!P29/SER_hh_num!P29)</f>
        <v>6228.5330571728246</v>
      </c>
      <c r="Q29" s="101">
        <f>IF(SER_hh_tes!Q29=0,0,1000000/0.086*SER_hh_tes!Q29/SER_hh_num!Q29)</f>
        <v>6246.7622804377597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3534.7945833124463</v>
      </c>
      <c r="C30" s="100">
        <f>IF(SER_hh_tes!C30=0,0,1000000/0.086*SER_hh_tes!C30/SER_hh_num!C30)</f>
        <v>4803.5126940455111</v>
      </c>
      <c r="D30" s="100">
        <f>IF(SER_hh_tes!D30=0,0,1000000/0.086*SER_hh_tes!D30/SER_hh_num!D30)</f>
        <v>4745.8073926668176</v>
      </c>
      <c r="E30" s="100">
        <f>IF(SER_hh_tes!E30=0,0,1000000/0.086*SER_hh_tes!E30/SER_hh_num!E30)</f>
        <v>5699.6829527320997</v>
      </c>
      <c r="F30" s="100">
        <f>IF(SER_hh_tes!F30=0,0,1000000/0.086*SER_hh_tes!F30/SER_hh_num!F30)</f>
        <v>5806.0690455501899</v>
      </c>
      <c r="G30" s="100">
        <f>IF(SER_hh_tes!G30=0,0,1000000/0.086*SER_hh_tes!G30/SER_hh_num!G30)</f>
        <v>6005.9994378208066</v>
      </c>
      <c r="H30" s="100">
        <f>IF(SER_hh_tes!H30=0,0,1000000/0.086*SER_hh_tes!H30/SER_hh_num!H30)</f>
        <v>6145.4169309022473</v>
      </c>
      <c r="I30" s="100">
        <f>IF(SER_hh_tes!I30=0,0,1000000/0.086*SER_hh_tes!I30/SER_hh_num!I30)</f>
        <v>6304.232429634555</v>
      </c>
      <c r="J30" s="100">
        <f>IF(SER_hh_tes!J30=0,0,1000000/0.086*SER_hh_tes!J30/SER_hh_num!J30)</f>
        <v>6481.7126438749556</v>
      </c>
      <c r="K30" s="100">
        <f>IF(SER_hh_tes!K30=0,0,1000000/0.086*SER_hh_tes!K30/SER_hh_num!K30)</f>
        <v>6654.057538560487</v>
      </c>
      <c r="L30" s="100">
        <f>IF(SER_hh_tes!L30=0,0,1000000/0.086*SER_hh_tes!L30/SER_hh_num!L30)</f>
        <v>6664.96089685064</v>
      </c>
      <c r="M30" s="100">
        <f>IF(SER_hh_tes!M30=0,0,1000000/0.086*SER_hh_tes!M30/SER_hh_num!M30)</f>
        <v>6416.4863350525929</v>
      </c>
      <c r="N30" s="100">
        <f>IF(SER_hh_tes!N30=0,0,1000000/0.086*SER_hh_tes!N30/SER_hh_num!N30)</f>
        <v>6254.6480985720464</v>
      </c>
      <c r="O30" s="100">
        <f>IF(SER_hh_tes!O30=0,0,1000000/0.086*SER_hh_tes!O30/SER_hh_num!O30)</f>
        <v>6239.9806347297254</v>
      </c>
      <c r="P30" s="100">
        <f>IF(SER_hh_tes!P30=0,0,1000000/0.086*SER_hh_tes!P30/SER_hh_num!P30)</f>
        <v>6245.2547429494643</v>
      </c>
      <c r="Q30" s="100">
        <f>IF(SER_hh_tes!Q30=0,0,1000000/0.086*SER_hh_tes!Q30/SER_hh_num!Q30)</f>
        <v>6190.2927637845678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3534.7945833124459</v>
      </c>
      <c r="C31" s="100">
        <f>IF(SER_hh_tes!C31=0,0,1000000/0.086*SER_hh_tes!C31/SER_hh_num!C31)</f>
        <v>4210.6132831889627</v>
      </c>
      <c r="D31" s="100">
        <f>IF(SER_hh_tes!D31=0,0,1000000/0.086*SER_hh_tes!D31/SER_hh_num!D31)</f>
        <v>4824.6366535222041</v>
      </c>
      <c r="E31" s="100">
        <f>IF(SER_hh_tes!E31=0,0,1000000/0.086*SER_hh_tes!E31/SER_hh_num!E31)</f>
        <v>5422.0691857249994</v>
      </c>
      <c r="F31" s="100">
        <f>IF(SER_hh_tes!F31=0,0,1000000/0.086*SER_hh_tes!F31/SER_hh_num!F31)</f>
        <v>5572.6699371056829</v>
      </c>
      <c r="G31" s="100">
        <f>IF(SER_hh_tes!G31=0,0,1000000/0.086*SER_hh_tes!G31/SER_hh_num!G31)</f>
        <v>5833.1241911618008</v>
      </c>
      <c r="H31" s="100">
        <f>IF(SER_hh_tes!H31=0,0,1000000/0.086*SER_hh_tes!H31/SER_hh_num!H31)</f>
        <v>6010.1538183973244</v>
      </c>
      <c r="I31" s="100">
        <f>IF(SER_hh_tes!I31=0,0,1000000/0.086*SER_hh_tes!I31/SER_hh_num!I31)</f>
        <v>6220.5792748034828</v>
      </c>
      <c r="J31" s="100">
        <f>IF(SER_hh_tes!J31=0,0,1000000/0.086*SER_hh_tes!J31/SER_hh_num!J31)</f>
        <v>6427.2456762110978</v>
      </c>
      <c r="K31" s="100">
        <f>IF(SER_hh_tes!K31=0,0,1000000/0.086*SER_hh_tes!K31/SER_hh_num!K31)</f>
        <v>6633.4309746098552</v>
      </c>
      <c r="L31" s="100">
        <f>IF(SER_hh_tes!L31=0,0,1000000/0.086*SER_hh_tes!L31/SER_hh_num!L31)</f>
        <v>6697.1902132089108</v>
      </c>
      <c r="M31" s="100">
        <f>IF(SER_hh_tes!M31=0,0,1000000/0.086*SER_hh_tes!M31/SER_hh_num!M31)</f>
        <v>6548.1466422592366</v>
      </c>
      <c r="N31" s="100">
        <f>IF(SER_hh_tes!N31=0,0,1000000/0.086*SER_hh_tes!N31/SER_hh_num!N31)</f>
        <v>6435.5765228302316</v>
      </c>
      <c r="O31" s="100">
        <f>IF(SER_hh_tes!O31=0,0,1000000/0.086*SER_hh_tes!O31/SER_hh_num!O31)</f>
        <v>6392.116426099109</v>
      </c>
      <c r="P31" s="100">
        <f>IF(SER_hh_tes!P31=0,0,1000000/0.086*SER_hh_tes!P31/SER_hh_num!P31)</f>
        <v>6262.3586811342493</v>
      </c>
      <c r="Q31" s="100">
        <f>IF(SER_hh_tes!Q31=0,0,1000000/0.086*SER_hh_tes!Q31/SER_hh_num!Q31)</f>
        <v>6158.8494700088595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0</v>
      </c>
      <c r="I32" s="100">
        <f>IF(SER_hh_tes!I32=0,0,1000000/0.086*SER_hh_tes!I32/SER_hh_num!I32)</f>
        <v>0</v>
      </c>
      <c r="J32" s="100">
        <f>IF(SER_hh_tes!J32=0,0,1000000/0.086*SER_hh_tes!J32/SER_hh_num!J32)</f>
        <v>0</v>
      </c>
      <c r="K32" s="100">
        <f>IF(SER_hh_tes!K32=0,0,1000000/0.086*SER_hh_tes!K32/SER_hh_num!K32)</f>
        <v>0</v>
      </c>
      <c r="L32" s="100">
        <f>IF(SER_hh_tes!L32=0,0,1000000/0.086*SER_hh_tes!L32/SER_hh_num!L32)</f>
        <v>0</v>
      </c>
      <c r="M32" s="100">
        <f>IF(SER_hh_tes!M32=0,0,1000000/0.086*SER_hh_tes!M32/SER_hh_num!M32)</f>
        <v>0</v>
      </c>
      <c r="N32" s="100">
        <f>IF(SER_hh_tes!N32=0,0,1000000/0.086*SER_hh_tes!N32/SER_hh_num!N32)</f>
        <v>0</v>
      </c>
      <c r="O32" s="100">
        <f>IF(SER_hh_tes!O32=0,0,1000000/0.086*SER_hh_tes!O32/SER_hh_num!O32)</f>
        <v>0</v>
      </c>
      <c r="P32" s="100">
        <f>IF(SER_hh_tes!P32=0,0,1000000/0.086*SER_hh_tes!P32/SER_hh_num!P32)</f>
        <v>0</v>
      </c>
      <c r="Q32" s="100">
        <f>IF(SER_hh_tes!Q32=0,0,1000000/0.086*SER_hh_tes!Q32/SER_hh_num!Q32)</f>
        <v>0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3516.4422585561247</v>
      </c>
      <c r="C33" s="18">
        <f>IF(SER_hh_tes!C33=0,0,1000000/0.086*SER_hh_tes!C33/SER_hh_num!C33)</f>
        <v>4146.3383828848355</v>
      </c>
      <c r="D33" s="18">
        <f>IF(SER_hh_tes!D33=0,0,1000000/0.086*SER_hh_tes!D33/SER_hh_num!D33)</f>
        <v>4746.3265137175677</v>
      </c>
      <c r="E33" s="18">
        <f>IF(SER_hh_tes!E33=0,0,1000000/0.086*SER_hh_tes!E33/SER_hh_num!E33)</f>
        <v>5312.2461277247721</v>
      </c>
      <c r="F33" s="18">
        <f>IF(SER_hh_tes!F33=0,0,1000000/0.086*SER_hh_tes!F33/SER_hh_num!F33)</f>
        <v>5439.4910336898165</v>
      </c>
      <c r="G33" s="18">
        <f>IF(SER_hh_tes!G33=0,0,1000000/0.086*SER_hh_tes!G33/SER_hh_num!G33)</f>
        <v>5577.7220040286356</v>
      </c>
      <c r="H33" s="18">
        <f>IF(SER_hh_tes!H33=0,0,1000000/0.086*SER_hh_tes!H33/SER_hh_num!H33)</f>
        <v>5727.4512949370046</v>
      </c>
      <c r="I33" s="18">
        <f>IF(SER_hh_tes!I33=0,0,1000000/0.086*SER_hh_tes!I33/SER_hh_num!I33)</f>
        <v>5930.2735650188824</v>
      </c>
      <c r="J33" s="18">
        <f>IF(SER_hh_tes!J33=0,0,1000000/0.086*SER_hh_tes!J33/SER_hh_num!J33)</f>
        <v>6135.1932808335423</v>
      </c>
      <c r="K33" s="18">
        <f>IF(SER_hh_tes!K33=0,0,1000000/0.086*SER_hh_tes!K33/SER_hh_num!K33)</f>
        <v>6334.5630622844137</v>
      </c>
      <c r="L33" s="18">
        <f>IF(SER_hh_tes!L33=0,0,1000000/0.086*SER_hh_tes!L33/SER_hh_num!L33)</f>
        <v>6375.6055186260437</v>
      </c>
      <c r="M33" s="18">
        <f>IF(SER_hh_tes!M33=0,0,1000000/0.086*SER_hh_tes!M33/SER_hh_num!M33)</f>
        <v>6181.9203537023132</v>
      </c>
      <c r="N33" s="18">
        <f>IF(SER_hh_tes!N33=0,0,1000000/0.086*SER_hh_tes!N33/SER_hh_num!N33)</f>
        <v>6186.2465283091778</v>
      </c>
      <c r="O33" s="18">
        <f>IF(SER_hh_tes!O33=0,0,1000000/0.086*SER_hh_tes!O33/SER_hh_num!O33)</f>
        <v>6187.8154632599981</v>
      </c>
      <c r="P33" s="18">
        <f>IF(SER_hh_tes!P33=0,0,1000000/0.086*SER_hh_tes!P33/SER_hh_num!P33)</f>
        <v>6214.2095568395816</v>
      </c>
      <c r="Q33" s="18">
        <f>IF(SER_hh_tes!Q33=0,0,1000000/0.086*SER_hh_tes!Q33/SER_hh_num!Q33)</f>
        <v>6286.587130271093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8612.4696680962788</v>
      </c>
      <c r="C3" s="106">
        <f>IF(SER_hh_emi!C3=0,0,1000000*SER_hh_emi!C3/SER_hh_num!C3)</f>
        <v>9389.5387212859969</v>
      </c>
      <c r="D3" s="106">
        <f>IF(SER_hh_emi!D3=0,0,1000000*SER_hh_emi!D3/SER_hh_num!D3)</f>
        <v>12425.2108080282</v>
      </c>
      <c r="E3" s="106">
        <f>IF(SER_hh_emi!E3=0,0,1000000*SER_hh_emi!E3/SER_hh_num!E3)</f>
        <v>12806.798087143803</v>
      </c>
      <c r="F3" s="106">
        <f>IF(SER_hh_emi!F3=0,0,1000000*SER_hh_emi!F3/SER_hh_num!F3)</f>
        <v>12137.045597343569</v>
      </c>
      <c r="G3" s="106">
        <f>IF(SER_hh_emi!G3=0,0,1000000*SER_hh_emi!G3/SER_hh_num!G3)</f>
        <v>11312.422611969138</v>
      </c>
      <c r="H3" s="106">
        <f>IF(SER_hh_emi!H3=0,0,1000000*SER_hh_emi!H3/SER_hh_num!H3)</f>
        <v>12149.169014099371</v>
      </c>
      <c r="I3" s="106">
        <f>IF(SER_hh_emi!I3=0,0,1000000*SER_hh_emi!I3/SER_hh_num!I3)</f>
        <v>11199.537820221125</v>
      </c>
      <c r="J3" s="106">
        <f>IF(SER_hh_emi!J3=0,0,1000000*SER_hh_emi!J3/SER_hh_num!J3)</f>
        <v>11526.189682405629</v>
      </c>
      <c r="K3" s="106">
        <f>IF(SER_hh_emi!K3=0,0,1000000*SER_hh_emi!K3/SER_hh_num!K3)</f>
        <v>11696.858374388239</v>
      </c>
      <c r="L3" s="106">
        <f>IF(SER_hh_emi!L3=0,0,1000000*SER_hh_emi!L3/SER_hh_num!L3)</f>
        <v>13249.480834899749</v>
      </c>
      <c r="M3" s="106">
        <f>IF(SER_hh_emi!M3=0,0,1000000*SER_hh_emi!M3/SER_hh_num!M3)</f>
        <v>11864.938445177146</v>
      </c>
      <c r="N3" s="106">
        <f>IF(SER_hh_emi!N3=0,0,1000000*SER_hh_emi!N3/SER_hh_num!N3)</f>
        <v>11252.077155333785</v>
      </c>
      <c r="O3" s="106">
        <f>IF(SER_hh_emi!O3=0,0,1000000*SER_hh_emi!O3/SER_hh_num!O3)</f>
        <v>10312.173409357842</v>
      </c>
      <c r="P3" s="106">
        <f>IF(SER_hh_emi!P3=0,0,1000000*SER_hh_emi!P3/SER_hh_num!P3)</f>
        <v>9072.8622349637062</v>
      </c>
      <c r="Q3" s="106">
        <f>IF(SER_hh_emi!Q3=0,0,1000000*SER_hh_emi!Q3/SER_hh_num!Q3)</f>
        <v>9070.7422007333407</v>
      </c>
    </row>
    <row r="4" spans="1:17" ht="12.95" customHeight="1" x14ac:dyDescent="0.25">
      <c r="A4" s="90" t="s">
        <v>44</v>
      </c>
      <c r="B4" s="101">
        <f>IF(SER_hh_emi!B4=0,0,1000000*SER_hh_emi!B4/SER_hh_num!B4)</f>
        <v>7781.9660488624886</v>
      </c>
      <c r="C4" s="101">
        <f>IF(SER_hh_emi!C4=0,0,1000000*SER_hh_emi!C4/SER_hh_num!C4)</f>
        <v>8289.3830880161458</v>
      </c>
      <c r="D4" s="101">
        <f>IF(SER_hh_emi!D4=0,0,1000000*SER_hh_emi!D4/SER_hh_num!D4)</f>
        <v>11138.510854061766</v>
      </c>
      <c r="E4" s="101">
        <f>IF(SER_hh_emi!E4=0,0,1000000*SER_hh_emi!E4/SER_hh_num!E4)</f>
        <v>11180.686970069517</v>
      </c>
      <c r="F4" s="101">
        <f>IF(SER_hh_emi!F4=0,0,1000000*SER_hh_emi!F4/SER_hh_num!F4)</f>
        <v>10558.306316088199</v>
      </c>
      <c r="G4" s="101">
        <f>IF(SER_hh_emi!G4=0,0,1000000*SER_hh_emi!G4/SER_hh_num!G4)</f>
        <v>9744.875633507032</v>
      </c>
      <c r="H4" s="101">
        <f>IF(SER_hh_emi!H4=0,0,1000000*SER_hh_emi!H4/SER_hh_num!H4)</f>
        <v>10533.317080634964</v>
      </c>
      <c r="I4" s="101">
        <f>IF(SER_hh_emi!I4=0,0,1000000*SER_hh_emi!I4/SER_hh_num!I4)</f>
        <v>9575.6442039322901</v>
      </c>
      <c r="J4" s="101">
        <f>IF(SER_hh_emi!J4=0,0,1000000*SER_hh_emi!J4/SER_hh_num!J4)</f>
        <v>9936.9888076001062</v>
      </c>
      <c r="K4" s="101">
        <f>IF(SER_hh_emi!K4=0,0,1000000*SER_hh_emi!K4/SER_hh_num!K4)</f>
        <v>10166.917090342982</v>
      </c>
      <c r="L4" s="101">
        <f>IF(SER_hh_emi!L4=0,0,1000000*SER_hh_emi!L4/SER_hh_num!L4)</f>
        <v>11681.711403235648</v>
      </c>
      <c r="M4" s="101">
        <f>IF(SER_hh_emi!M4=0,0,1000000*SER_hh_emi!M4/SER_hh_num!M4)</f>
        <v>10257.330566032977</v>
      </c>
      <c r="N4" s="101">
        <f>IF(SER_hh_emi!N4=0,0,1000000*SER_hh_emi!N4/SER_hh_num!N4)</f>
        <v>9556.1556873900681</v>
      </c>
      <c r="O4" s="101">
        <f>IF(SER_hh_emi!O4=0,0,1000000*SER_hh_emi!O4/SER_hh_num!O4)</f>
        <v>8682.5993668988995</v>
      </c>
      <c r="P4" s="101">
        <f>IF(SER_hh_emi!P4=0,0,1000000*SER_hh_emi!P4/SER_hh_num!P4)</f>
        <v>7412.4099559216538</v>
      </c>
      <c r="Q4" s="101">
        <f>IF(SER_hh_emi!Q4=0,0,1000000*SER_hh_emi!Q4/SER_hh_num!Q4)</f>
        <v>7454.9649835796417</v>
      </c>
    </row>
    <row r="5" spans="1:17" ht="12" customHeight="1" x14ac:dyDescent="0.25">
      <c r="A5" s="88" t="s">
        <v>38</v>
      </c>
      <c r="B5" s="100">
        <f>IF(SER_hh_emi!B5=0,0,1000000*SER_hh_emi!B5/SER_hh_num!B5)</f>
        <v>29116.294925683073</v>
      </c>
      <c r="C5" s="100">
        <f>IF(SER_hh_emi!C5=0,0,1000000*SER_hh_emi!C5/SER_hh_num!C5)</f>
        <v>19019.519647726156</v>
      </c>
      <c r="D5" s="100">
        <f>IF(SER_hh_emi!D5=0,0,1000000*SER_hh_emi!D5/SER_hh_num!D5)</f>
        <v>35696.364270713464</v>
      </c>
      <c r="E5" s="100">
        <f>IF(SER_hh_emi!E5=0,0,1000000*SER_hh_emi!E5/SER_hh_num!E5)</f>
        <v>35045.651757091269</v>
      </c>
      <c r="F5" s="100">
        <f>IF(SER_hh_emi!F5=0,0,1000000*SER_hh_emi!F5/SER_hh_num!F5)</f>
        <v>30793.609419274537</v>
      </c>
      <c r="G5" s="100">
        <f>IF(SER_hh_emi!G5=0,0,1000000*SER_hh_emi!G5/SER_hh_num!G5)</f>
        <v>28937.399803139651</v>
      </c>
      <c r="H5" s="100">
        <f>IF(SER_hh_emi!H5=0,0,1000000*SER_hh_emi!H5/SER_hh_num!H5)</f>
        <v>32011.59578964852</v>
      </c>
      <c r="I5" s="100">
        <f>IF(SER_hh_emi!I5=0,0,1000000*SER_hh_emi!I5/SER_hh_num!I5)</f>
        <v>28149.890624407042</v>
      </c>
      <c r="J5" s="100">
        <f>IF(SER_hh_emi!J5=0,0,1000000*SER_hh_emi!J5/SER_hh_num!J5)</f>
        <v>29329.645458062598</v>
      </c>
      <c r="K5" s="100">
        <f>IF(SER_hh_emi!K5=0,0,1000000*SER_hh_emi!K5/SER_hh_num!K5)</f>
        <v>30093.536133565969</v>
      </c>
      <c r="L5" s="100">
        <f>IF(SER_hh_emi!L5=0,0,1000000*SER_hh_emi!L5/SER_hh_num!L5)</f>
        <v>32838.592843637278</v>
      </c>
      <c r="M5" s="100">
        <f>IF(SER_hh_emi!M5=0,0,1000000*SER_hh_emi!M5/SER_hh_num!M5)</f>
        <v>29138.202023629736</v>
      </c>
      <c r="N5" s="100">
        <f>IF(SER_hh_emi!N5=0,0,1000000*SER_hh_emi!N5/SER_hh_num!N5)</f>
        <v>29298.390246990923</v>
      </c>
      <c r="O5" s="100">
        <f>IF(SER_hh_emi!O5=0,0,1000000*SER_hh_emi!O5/SER_hh_num!O5)</f>
        <v>27544.817528245989</v>
      </c>
      <c r="P5" s="100">
        <f>IF(SER_hh_emi!P5=0,0,1000000*SER_hh_emi!P5/SER_hh_num!P5)</f>
        <v>25403.320518379071</v>
      </c>
      <c r="Q5" s="100">
        <f>IF(SER_hh_emi!Q5=0,0,1000000*SER_hh_emi!Q5/SER_hh_num!Q5)</f>
        <v>25506.990530232724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14651.777865690281</v>
      </c>
      <c r="C7" s="100">
        <f>IF(SER_hh_emi!C7=0,0,1000000*SER_hh_emi!C7/SER_hh_num!C7)</f>
        <v>16405.074579309508</v>
      </c>
      <c r="D7" s="100">
        <f>IF(SER_hh_emi!D7=0,0,1000000*SER_hh_emi!D7/SER_hh_num!D7)</f>
        <v>18943.571687950567</v>
      </c>
      <c r="E7" s="100">
        <f>IF(SER_hh_emi!E7=0,0,1000000*SER_hh_emi!E7/SER_hh_num!E7)</f>
        <v>18912.1917876589</v>
      </c>
      <c r="F7" s="100">
        <f>IF(SER_hh_emi!F7=0,0,1000000*SER_hh_emi!F7/SER_hh_num!F7)</f>
        <v>20120.648649487968</v>
      </c>
      <c r="G7" s="100">
        <f>IF(SER_hh_emi!G7=0,0,1000000*SER_hh_emi!G7/SER_hh_num!G7)</f>
        <v>19210.355201921924</v>
      </c>
      <c r="H7" s="100">
        <f>IF(SER_hh_emi!H7=0,0,1000000*SER_hh_emi!H7/SER_hh_num!H7)</f>
        <v>21266.879952068386</v>
      </c>
      <c r="I7" s="100">
        <f>IF(SER_hh_emi!I7=0,0,1000000*SER_hh_emi!I7/SER_hh_num!I7)</f>
        <v>17804.106966602387</v>
      </c>
      <c r="J7" s="100">
        <f>IF(SER_hh_emi!J7=0,0,1000000*SER_hh_emi!J7/SER_hh_num!J7)</f>
        <v>20501.732542733782</v>
      </c>
      <c r="K7" s="100">
        <f>IF(SER_hh_emi!K7=0,0,1000000*SER_hh_emi!K7/SER_hh_num!K7)</f>
        <v>19390.606344986634</v>
      </c>
      <c r="L7" s="100">
        <f>IF(SER_hh_emi!L7=0,0,1000000*SER_hh_emi!L7/SER_hh_num!L7)</f>
        <v>22666.900147199583</v>
      </c>
      <c r="M7" s="100">
        <f>IF(SER_hh_emi!M7=0,0,1000000*SER_hh_emi!M7/SER_hh_num!M7)</f>
        <v>20250.759802445446</v>
      </c>
      <c r="N7" s="100">
        <f>IF(SER_hh_emi!N7=0,0,1000000*SER_hh_emi!N7/SER_hh_num!N7)</f>
        <v>19502.378548171127</v>
      </c>
      <c r="O7" s="100">
        <f>IF(SER_hh_emi!O7=0,0,1000000*SER_hh_emi!O7/SER_hh_num!O7)</f>
        <v>18228.309847785993</v>
      </c>
      <c r="P7" s="100">
        <f>IF(SER_hh_emi!P7=0,0,1000000*SER_hh_emi!P7/SER_hh_num!P7)</f>
        <v>17061.474966505779</v>
      </c>
      <c r="Q7" s="100">
        <f>IF(SER_hh_emi!Q7=0,0,1000000*SER_hh_emi!Q7/SER_hh_num!Q7)</f>
        <v>16714.515061195605</v>
      </c>
    </row>
    <row r="8" spans="1:17" ht="12" customHeight="1" x14ac:dyDescent="0.25">
      <c r="A8" s="88" t="s">
        <v>101</v>
      </c>
      <c r="B8" s="100">
        <f>IF(SER_hh_emi!B8=0,0,1000000*SER_hh_emi!B8/SER_hh_num!B8)</f>
        <v>6811.1523874060367</v>
      </c>
      <c r="C8" s="100">
        <f>IF(SER_hh_emi!C8=0,0,1000000*SER_hh_emi!C8/SER_hh_num!C8)</f>
        <v>7639.0320849217824</v>
      </c>
      <c r="D8" s="100">
        <f>IF(SER_hh_emi!D8=0,0,1000000*SER_hh_emi!D8/SER_hh_num!D8)</f>
        <v>8859.3310741275873</v>
      </c>
      <c r="E8" s="100">
        <f>IF(SER_hh_emi!E8=0,0,1000000*SER_hh_emi!E8/SER_hh_num!E8)</f>
        <v>8858.6044427893885</v>
      </c>
      <c r="F8" s="100">
        <f>IF(SER_hh_emi!F8=0,0,1000000*SER_hh_emi!F8/SER_hh_num!F8)</f>
        <v>9347.5331130876293</v>
      </c>
      <c r="G8" s="100">
        <f>IF(SER_hh_emi!G8=0,0,1000000*SER_hh_emi!G8/SER_hh_num!G8)</f>
        <v>8874.4047712000884</v>
      </c>
      <c r="H8" s="100">
        <f>IF(SER_hh_emi!H8=0,0,1000000*SER_hh_emi!H8/SER_hh_num!H8)</f>
        <v>9810.503099976404</v>
      </c>
      <c r="I8" s="100">
        <f>IF(SER_hh_emi!I8=0,0,1000000*SER_hh_emi!I8/SER_hh_num!I8)</f>
        <v>8237.4218641211373</v>
      </c>
      <c r="J8" s="100">
        <f>IF(SER_hh_emi!J8=0,0,1000000*SER_hh_emi!J8/SER_hh_num!J8)</f>
        <v>9455.252077827914</v>
      </c>
      <c r="K8" s="100">
        <f>IF(SER_hh_emi!K8=0,0,1000000*SER_hh_emi!K8/SER_hh_num!K8)</f>
        <v>8970.519809209236</v>
      </c>
      <c r="L8" s="100">
        <f>IF(SER_hh_emi!L8=0,0,1000000*SER_hh_emi!L8/SER_hh_num!L8)</f>
        <v>10486.45642681055</v>
      </c>
      <c r="M8" s="100">
        <f>IF(SER_hh_emi!M8=0,0,1000000*SER_hh_emi!M8/SER_hh_num!M8)</f>
        <v>9344.5681623217115</v>
      </c>
      <c r="N8" s="100">
        <f>IF(SER_hh_emi!N8=0,0,1000000*SER_hh_emi!N8/SER_hh_num!N8)</f>
        <v>8962.9953150835336</v>
      </c>
      <c r="O8" s="100">
        <f>IF(SER_hh_emi!O8=0,0,1000000*SER_hh_emi!O8/SER_hh_num!O8)</f>
        <v>8356.9455771043413</v>
      </c>
      <c r="P8" s="100">
        <f>IF(SER_hh_emi!P8=0,0,1000000*SER_hh_emi!P8/SER_hh_num!P8)</f>
        <v>7625.3211741154364</v>
      </c>
      <c r="Q8" s="100">
        <f>IF(SER_hh_emi!Q8=0,0,1000000*SER_hh_emi!Q8/SER_hh_num!Q8)</f>
        <v>7560.0391885916679</v>
      </c>
    </row>
    <row r="9" spans="1:17" ht="12" customHeight="1" x14ac:dyDescent="0.25">
      <c r="A9" s="88" t="s">
        <v>106</v>
      </c>
      <c r="B9" s="100">
        <f>IF(SER_hh_emi!B9=0,0,1000000*SER_hh_emi!B9/SER_hh_num!B9)</f>
        <v>9209.3466790894163</v>
      </c>
      <c r="C9" s="100">
        <f>IF(SER_hh_emi!C9=0,0,1000000*SER_hh_emi!C9/SER_hh_num!C9)</f>
        <v>12662.088891547241</v>
      </c>
      <c r="D9" s="100">
        <f>IF(SER_hh_emi!D9=0,0,1000000*SER_hh_emi!D9/SER_hh_num!D9)</f>
        <v>11884.608022464254</v>
      </c>
      <c r="E9" s="100">
        <f>IF(SER_hh_emi!E9=0,0,1000000*SER_hh_emi!E9/SER_hh_num!E9)</f>
        <v>12907.113775521015</v>
      </c>
      <c r="F9" s="100">
        <f>IF(SER_hh_emi!F9=0,0,1000000*SER_hh_emi!F9/SER_hh_num!F9)</f>
        <v>13714.945077784918</v>
      </c>
      <c r="G9" s="100">
        <f>IF(SER_hh_emi!G9=0,0,1000000*SER_hh_emi!G9/SER_hh_num!G9)</f>
        <v>13606.934930926653</v>
      </c>
      <c r="H9" s="100">
        <f>IF(SER_hh_emi!H9=0,0,1000000*SER_hh_emi!H9/SER_hh_num!H9)</f>
        <v>14977.943885168312</v>
      </c>
      <c r="I9" s="100">
        <f>IF(SER_hh_emi!I9=0,0,1000000*SER_hh_emi!I9/SER_hh_num!I9)</f>
        <v>14545.271632225213</v>
      </c>
      <c r="J9" s="100">
        <f>IF(SER_hh_emi!J9=0,0,1000000*SER_hh_emi!J9/SER_hh_num!J9)</f>
        <v>14324.47536217121</v>
      </c>
      <c r="K9" s="100">
        <f>IF(SER_hh_emi!K9=0,0,1000000*SER_hh_emi!K9/SER_hh_num!K9)</f>
        <v>13216.451171241792</v>
      </c>
      <c r="L9" s="100">
        <f>IF(SER_hh_emi!L9=0,0,1000000*SER_hh_emi!L9/SER_hh_num!L9)</f>
        <v>16024.208368531874</v>
      </c>
      <c r="M9" s="100">
        <f>IF(SER_hh_emi!M9=0,0,1000000*SER_hh_emi!M9/SER_hh_num!M9)</f>
        <v>14211.156236536874</v>
      </c>
      <c r="N9" s="100">
        <f>IF(SER_hh_emi!N9=0,0,1000000*SER_hh_emi!N9/SER_hh_num!N9)</f>
        <v>13546.8426086004</v>
      </c>
      <c r="O9" s="100">
        <f>IF(SER_hh_emi!O9=0,0,1000000*SER_hh_emi!O9/SER_hh_num!O9)</f>
        <v>12553.506210270563</v>
      </c>
      <c r="P9" s="100">
        <f>IF(SER_hh_emi!P9=0,0,1000000*SER_hh_emi!P9/SER_hh_num!P9)</f>
        <v>11537.703264308477</v>
      </c>
      <c r="Q9" s="100">
        <f>IF(SER_hh_emi!Q9=0,0,1000000*SER_hh_emi!Q9/SER_hh_num!Q9)</f>
        <v>11559.404893475587</v>
      </c>
    </row>
    <row r="10" spans="1:17" ht="12" customHeight="1" x14ac:dyDescent="0.25">
      <c r="A10" s="88" t="s">
        <v>34</v>
      </c>
      <c r="B10" s="100">
        <f>IF(SER_hh_emi!B10=0,0,1000000*SER_hh_emi!B10/SER_hh_num!B10)</f>
        <v>67.965201519781374</v>
      </c>
      <c r="C10" s="100">
        <f>IF(SER_hh_emi!C10=0,0,1000000*SER_hh_emi!C10/SER_hh_num!C10)</f>
        <v>588.20338259966616</v>
      </c>
      <c r="D10" s="100">
        <f>IF(SER_hh_emi!D10=0,0,1000000*SER_hh_emi!D10/SER_hh_num!D10)</f>
        <v>743.03620190780885</v>
      </c>
      <c r="E10" s="100">
        <f>IF(SER_hh_emi!E10=0,0,1000000*SER_hh_emi!E10/SER_hh_num!E10)</f>
        <v>495.15028951841373</v>
      </c>
      <c r="F10" s="100">
        <f>IF(SER_hh_emi!F10=0,0,1000000*SER_hh_emi!F10/SER_hh_num!F10)</f>
        <v>0</v>
      </c>
      <c r="G10" s="100">
        <f>IF(SER_hh_emi!G10=0,0,1000000*SER_hh_emi!G10/SER_hh_num!G10)</f>
        <v>169.19255166347386</v>
      </c>
      <c r="H10" s="100">
        <f>IF(SER_hh_emi!H10=0,0,1000000*SER_hh_emi!H10/SER_hh_num!H10)</f>
        <v>0</v>
      </c>
      <c r="I10" s="100">
        <f>IF(SER_hh_emi!I10=0,0,1000000*SER_hh_emi!I10/SER_hh_num!I10)</f>
        <v>0</v>
      </c>
      <c r="J10" s="100">
        <f>IF(SER_hh_emi!J10=0,0,1000000*SER_hh_emi!J10/SER_hh_num!J10)</f>
        <v>230.70856272216588</v>
      </c>
      <c r="K10" s="100">
        <f>IF(SER_hh_emi!K10=0,0,1000000*SER_hh_emi!K10/SER_hh_num!K10)</f>
        <v>736.60914687457853</v>
      </c>
      <c r="L10" s="100">
        <f>IF(SER_hh_emi!L10=0,0,1000000*SER_hh_emi!L10/SER_hh_num!L10)</f>
        <v>153.02963910084853</v>
      </c>
      <c r="M10" s="100">
        <f>IF(SER_hh_emi!M10=0,0,1000000*SER_hh_emi!M10/SER_hh_num!M10)</f>
        <v>214.24659830664584</v>
      </c>
      <c r="N10" s="100">
        <f>IF(SER_hh_emi!N10=0,0,1000000*SER_hh_emi!N10/SER_hh_num!N10)</f>
        <v>167.61161213530704</v>
      </c>
      <c r="O10" s="100">
        <f>IF(SER_hh_emi!O10=0,0,1000000*SER_hh_emi!O10/SER_hh_num!O10)</f>
        <v>2343.0710359420009</v>
      </c>
      <c r="P10" s="100">
        <f>IF(SER_hh_emi!P10=0,0,1000000*SER_hh_emi!P10/SER_hh_num!P10)</f>
        <v>1003.9194961414421</v>
      </c>
      <c r="Q10" s="100">
        <f>IF(SER_hh_emi!Q10=0,0,1000000*SER_hh_emi!Q10/SER_hh_num!Q10)</f>
        <v>1008.1229490957188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2.7661989830163476</v>
      </c>
      <c r="C16" s="101">
        <f>IF(SER_hh_emi!C16=0,0,1000000*SER_hh_emi!C16/SER_hh_num!C16)</f>
        <v>2.8547020756789947</v>
      </c>
      <c r="D16" s="101">
        <f>IF(SER_hh_emi!D16=0,0,1000000*SER_hh_emi!D16/SER_hh_num!D16)</f>
        <v>3.066722559371426</v>
      </c>
      <c r="E16" s="101">
        <f>IF(SER_hh_emi!E16=0,0,1000000*SER_hh_emi!E16/SER_hh_num!E16)</f>
        <v>3.123678075417375</v>
      </c>
      <c r="F16" s="101">
        <f>IF(SER_hh_emi!F16=0,0,1000000*SER_hh_emi!F16/SER_hh_num!F16)</f>
        <v>3.3764681862256722</v>
      </c>
      <c r="G16" s="101">
        <f>IF(SER_hh_emi!G16=0,0,1000000*SER_hh_emi!G16/SER_hh_num!G16)</f>
        <v>3.6110666045375011</v>
      </c>
      <c r="H16" s="101">
        <f>IF(SER_hh_emi!H16=0,0,1000000*SER_hh_emi!H16/SER_hh_num!H16)</f>
        <v>3.8144356638268913</v>
      </c>
      <c r="I16" s="101">
        <f>IF(SER_hh_emi!I16=0,0,1000000*SER_hh_emi!I16/SER_hh_num!I16)</f>
        <v>3.9096644371386455</v>
      </c>
      <c r="J16" s="101">
        <f>IF(SER_hh_emi!J16=0,0,1000000*SER_hh_emi!J16/SER_hh_num!J16)</f>
        <v>3.8531613973955223</v>
      </c>
      <c r="K16" s="101">
        <f>IF(SER_hh_emi!K16=0,0,1000000*SER_hh_emi!K16/SER_hh_num!K16)</f>
        <v>3.9342440136492076</v>
      </c>
      <c r="L16" s="101">
        <f>IF(SER_hh_emi!L16=0,0,1000000*SER_hh_emi!L16/SER_hh_num!L16)</f>
        <v>3.9772573123598098</v>
      </c>
      <c r="M16" s="101">
        <f>IF(SER_hh_emi!M16=0,0,1000000*SER_hh_emi!M16/SER_hh_num!M16)</f>
        <v>4.2098494081936142</v>
      </c>
      <c r="N16" s="101">
        <f>IF(SER_hh_emi!N16=0,0,1000000*SER_hh_emi!N16/SER_hh_num!N16)</f>
        <v>4.7396555384619941</v>
      </c>
      <c r="O16" s="101">
        <f>IF(SER_hh_emi!O16=0,0,1000000*SER_hh_emi!O16/SER_hh_num!O16)</f>
        <v>5.6315727372321254</v>
      </c>
      <c r="P16" s="101">
        <f>IF(SER_hh_emi!P16=0,0,1000000*SER_hh_emi!P16/SER_hh_num!P16)</f>
        <v>7.1015613937378728</v>
      </c>
      <c r="Q16" s="101">
        <f>IF(SER_hh_emi!Q16=0,0,1000000*SER_hh_emi!Q16/SER_hh_num!Q16)</f>
        <v>9.329528677927426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110.06447830466897</v>
      </c>
      <c r="C17" s="103">
        <f>IF(SER_hh_emi!C17=0,0,1000000*SER_hh_emi!C17/SER_hh_num!C17)</f>
        <v>112.59873776297802</v>
      </c>
      <c r="D17" s="103">
        <f>IF(SER_hh_emi!D17=0,0,1000000*SER_hh_emi!D17/SER_hh_num!D17)</f>
        <v>120.33034476873868</v>
      </c>
      <c r="E17" s="103">
        <f>IF(SER_hh_emi!E17=0,0,1000000*SER_hh_emi!E17/SER_hh_num!E17)</f>
        <v>127.52599105473735</v>
      </c>
      <c r="F17" s="103">
        <f>IF(SER_hh_emi!F17=0,0,1000000*SER_hh_emi!F17/SER_hh_num!F17)</f>
        <v>137.46303333190451</v>
      </c>
      <c r="G17" s="103">
        <f>IF(SER_hh_emi!G17=0,0,1000000*SER_hh_emi!G17/SER_hh_num!G17)</f>
        <v>149.44802331918444</v>
      </c>
      <c r="H17" s="103">
        <f>IF(SER_hh_emi!H17=0,0,1000000*SER_hh_emi!H17/SER_hh_num!H17)</f>
        <v>164.54181392096325</v>
      </c>
      <c r="I17" s="103">
        <f>IF(SER_hh_emi!I17=0,0,1000000*SER_hh_emi!I17/SER_hh_num!I17)</f>
        <v>185.27596457765975</v>
      </c>
      <c r="J17" s="103">
        <f>IF(SER_hh_emi!J17=0,0,1000000*SER_hh_emi!J17/SER_hh_num!J17)</f>
        <v>199.81881376184137</v>
      </c>
      <c r="K17" s="103">
        <f>IF(SER_hh_emi!K17=0,0,1000000*SER_hh_emi!K17/SER_hh_num!K17)</f>
        <v>212.9421893844451</v>
      </c>
      <c r="L17" s="103">
        <f>IF(SER_hh_emi!L17=0,0,1000000*SER_hh_emi!L17/SER_hh_num!L17)</f>
        <v>227.12010604124202</v>
      </c>
      <c r="M17" s="103">
        <f>IF(SER_hh_emi!M17=0,0,1000000*SER_hh_emi!M17/SER_hh_num!M17)</f>
        <v>241.3510950056629</v>
      </c>
      <c r="N17" s="103">
        <f>IF(SER_hh_emi!N17=0,0,1000000*SER_hh_emi!N17/SER_hh_num!N17)</f>
        <v>255.62451369713435</v>
      </c>
      <c r="O17" s="103">
        <f>IF(SER_hh_emi!O17=0,0,1000000*SER_hh_emi!O17/SER_hh_num!O17)</f>
        <v>265.96359264907193</v>
      </c>
      <c r="P17" s="103">
        <f>IF(SER_hh_emi!P17=0,0,1000000*SER_hh_emi!P17/SER_hh_num!P17)</f>
        <v>275.2551044129134</v>
      </c>
      <c r="Q17" s="103">
        <f>IF(SER_hh_emi!Q17=0,0,1000000*SER_hh_emi!Q17/SER_hh_num!Q17)</f>
        <v>286.5193208168231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504.73489390272357</v>
      </c>
      <c r="C19" s="101">
        <f>IF(SER_hh_emi!C19=0,0,1000000*SER_hh_emi!C19/SER_hh_num!C19)</f>
        <v>664.13293087531781</v>
      </c>
      <c r="D19" s="101">
        <f>IF(SER_hh_emi!D19=0,0,1000000*SER_hh_emi!D19/SER_hh_num!D19)</f>
        <v>776.36928841301437</v>
      </c>
      <c r="E19" s="101">
        <f>IF(SER_hh_emi!E19=0,0,1000000*SER_hh_emi!E19/SER_hh_num!E19)</f>
        <v>998.80494209504968</v>
      </c>
      <c r="F19" s="101">
        <f>IF(SER_hh_emi!F19=0,0,1000000*SER_hh_emi!F19/SER_hh_num!F19)</f>
        <v>949.58208135316158</v>
      </c>
      <c r="G19" s="101">
        <f>IF(SER_hh_emi!G19=0,0,1000000*SER_hh_emi!G19/SER_hh_num!G19)</f>
        <v>896.69220887698327</v>
      </c>
      <c r="H19" s="101">
        <f>IF(SER_hh_emi!H19=0,0,1000000*SER_hh_emi!H19/SER_hh_num!H19)</f>
        <v>910.23892343470686</v>
      </c>
      <c r="I19" s="101">
        <f>IF(SER_hh_emi!I19=0,0,1000000*SER_hh_emi!I19/SER_hh_num!I19)</f>
        <v>917.87032534473155</v>
      </c>
      <c r="J19" s="101">
        <f>IF(SER_hh_emi!J19=0,0,1000000*SER_hh_emi!J19/SER_hh_num!J19)</f>
        <v>918.39649160167994</v>
      </c>
      <c r="K19" s="101">
        <f>IF(SER_hh_emi!K19=0,0,1000000*SER_hh_emi!K19/SER_hh_num!K19)</f>
        <v>898.70508139151707</v>
      </c>
      <c r="L19" s="101">
        <f>IF(SER_hh_emi!L19=0,0,1000000*SER_hh_emi!L19/SER_hh_num!L19)</f>
        <v>955.79365697067362</v>
      </c>
      <c r="M19" s="101">
        <f>IF(SER_hh_emi!M19=0,0,1000000*SER_hh_emi!M19/SER_hh_num!M19)</f>
        <v>933.06136770247213</v>
      </c>
      <c r="N19" s="101">
        <f>IF(SER_hh_emi!N19=0,0,1000000*SER_hh_emi!N19/SER_hh_num!N19)</f>
        <v>970.67205373392221</v>
      </c>
      <c r="O19" s="101">
        <f>IF(SER_hh_emi!O19=0,0,1000000*SER_hh_emi!O19/SER_hh_num!O19)</f>
        <v>889.94106936207038</v>
      </c>
      <c r="P19" s="101">
        <f>IF(SER_hh_emi!P19=0,0,1000000*SER_hh_emi!P19/SER_hh_num!P19)</f>
        <v>930.7852686484606</v>
      </c>
      <c r="Q19" s="101">
        <f>IF(SER_hh_emi!Q19=0,0,1000000*SER_hh_emi!Q19/SER_hh_num!Q19)</f>
        <v>876.04150546414087</v>
      </c>
    </row>
    <row r="20" spans="1:17" ht="12" customHeight="1" x14ac:dyDescent="0.25">
      <c r="A20" s="88" t="s">
        <v>38</v>
      </c>
      <c r="B20" s="100">
        <f>IF(SER_hh_emi!B20=0,0,1000000*SER_hh_emi!B20/SER_hh_num!B20)</f>
        <v>2732.8832040953221</v>
      </c>
      <c r="C20" s="100">
        <f>IF(SER_hh_emi!C20=0,0,1000000*SER_hh_emi!C20/SER_hh_num!C20)</f>
        <v>2965.268038582723</v>
      </c>
      <c r="D20" s="100">
        <f>IF(SER_hh_emi!D20=0,0,1000000*SER_hh_emi!D20/SER_hh_num!D20)</f>
        <v>3588.2935263100139</v>
      </c>
      <c r="E20" s="100">
        <f>IF(SER_hh_emi!E20=0,0,1000000*SER_hh_emi!E20/SER_hh_num!E20)</f>
        <v>3852.9674439099826</v>
      </c>
      <c r="F20" s="100">
        <f>IF(SER_hh_emi!F20=0,0,1000000*SER_hh_emi!F20/SER_hh_num!F20)</f>
        <v>4104.4096387052959</v>
      </c>
      <c r="G20" s="100">
        <f>IF(SER_hh_emi!G20=0,0,1000000*SER_hh_emi!G20/SER_hh_num!G20)</f>
        <v>4100.5958834955936</v>
      </c>
      <c r="H20" s="100">
        <f>IF(SER_hh_emi!H20=0,0,1000000*SER_hh_emi!H20/SER_hh_num!H20)</f>
        <v>4310.9616687761772</v>
      </c>
      <c r="I20" s="100">
        <f>IF(SER_hh_emi!I20=0,0,1000000*SER_hh_emi!I20/SER_hh_num!I20)</f>
        <v>4517.2449263696317</v>
      </c>
      <c r="J20" s="100">
        <f>IF(SER_hh_emi!J20=0,0,1000000*SER_hh_emi!J20/SER_hh_num!J20)</f>
        <v>4624.2576751176157</v>
      </c>
      <c r="K20" s="100">
        <f>IF(SER_hh_emi!K20=0,0,1000000*SER_hh_emi!K20/SER_hh_num!K20)</f>
        <v>4686.9696955356922</v>
      </c>
      <c r="L20" s="100">
        <f>IF(SER_hh_emi!L20=0,0,1000000*SER_hh_emi!L20/SER_hh_num!L20)</f>
        <v>4627.3471063783309</v>
      </c>
      <c r="M20" s="100">
        <f>IF(SER_hh_emi!M20=0,0,1000000*SER_hh_emi!M20/SER_hh_num!M20)</f>
        <v>4586.2036977027101</v>
      </c>
      <c r="N20" s="100">
        <f>IF(SER_hh_emi!N20=0,0,1000000*SER_hh_emi!N20/SER_hh_num!N20)</f>
        <v>4563.3643906618863</v>
      </c>
      <c r="O20" s="100">
        <f>IF(SER_hh_emi!O20=0,0,1000000*SER_hh_emi!O20/SER_hh_num!O20)</f>
        <v>4619.8177763172907</v>
      </c>
      <c r="P20" s="100">
        <f>IF(SER_hh_emi!P20=0,0,1000000*SER_hh_emi!P20/SER_hh_num!P20)</f>
        <v>4569.7652569520587</v>
      </c>
      <c r="Q20" s="100">
        <f>IF(SER_hh_emi!Q20=0,0,1000000*SER_hh_emi!Q20/SER_hh_num!Q20)</f>
        <v>4617.4533444523213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1495.2806727840716</v>
      </c>
      <c r="C21" s="100">
        <f>IF(SER_hh_emi!C21=0,0,1000000*SER_hh_emi!C21/SER_hh_num!C21)</f>
        <v>1655.2373301175546</v>
      </c>
      <c r="D21" s="100">
        <f>IF(SER_hh_emi!D21=0,0,1000000*SER_hh_emi!D21/SER_hh_num!D21)</f>
        <v>1989.9429788835096</v>
      </c>
      <c r="E21" s="100">
        <f>IF(SER_hh_emi!E21=0,0,1000000*SER_hh_emi!E21/SER_hh_num!E21)</f>
        <v>2149.5988223698355</v>
      </c>
      <c r="F21" s="100">
        <f>IF(SER_hh_emi!F21=0,0,1000000*SER_hh_emi!F21/SER_hh_num!F21)</f>
        <v>2302.3746584268397</v>
      </c>
      <c r="G21" s="100">
        <f>IF(SER_hh_emi!G21=0,0,1000000*SER_hh_emi!G21/SER_hh_num!G21)</f>
        <v>2326.2001645461864</v>
      </c>
      <c r="H21" s="100">
        <f>IF(SER_hh_emi!H21=0,0,1000000*SER_hh_emi!H21/SER_hh_num!H21)</f>
        <v>2447.419362662305</v>
      </c>
      <c r="I21" s="100">
        <f>IF(SER_hh_emi!I21=0,0,1000000*SER_hh_emi!I21/SER_hh_num!I21)</f>
        <v>2563.3522759612497</v>
      </c>
      <c r="J21" s="100">
        <f>IF(SER_hh_emi!J21=0,0,1000000*SER_hh_emi!J21/SER_hh_num!J21)</f>
        <v>2632.7653980934688</v>
      </c>
      <c r="K21" s="100">
        <f>IF(SER_hh_emi!K21=0,0,1000000*SER_hh_emi!K21/SER_hh_num!K21)</f>
        <v>2669.7629362539128</v>
      </c>
      <c r="L21" s="100">
        <f>IF(SER_hh_emi!L21=0,0,1000000*SER_hh_emi!L21/SER_hh_num!L21)</f>
        <v>2631.844316091785</v>
      </c>
      <c r="M21" s="100">
        <f>IF(SER_hh_emi!M21=0,0,1000000*SER_hh_emi!M21/SER_hh_num!M21)</f>
        <v>2604.2085602697866</v>
      </c>
      <c r="N21" s="100">
        <f>IF(SER_hh_emi!N21=0,0,1000000*SER_hh_emi!N21/SER_hh_num!N21)</f>
        <v>2591.9169244784089</v>
      </c>
      <c r="O21" s="100">
        <f>IF(SER_hh_emi!O21=0,0,1000000*SER_hh_emi!O21/SER_hh_num!O21)</f>
        <v>2606.6497902156179</v>
      </c>
      <c r="P21" s="100">
        <f>IF(SER_hh_emi!P21=0,0,1000000*SER_hh_emi!P21/SER_hh_num!P21)</f>
        <v>2570.1923656404861</v>
      </c>
      <c r="Q21" s="100">
        <f>IF(SER_hh_emi!Q21=0,0,1000000*SER_hh_emi!Q21/SER_hh_num!Q21)</f>
        <v>2578.7132353631036</v>
      </c>
    </row>
    <row r="22" spans="1:17" ht="12" customHeight="1" x14ac:dyDescent="0.25">
      <c r="A22" s="88" t="s">
        <v>99</v>
      </c>
      <c r="B22" s="100">
        <f>IF(SER_hh_emi!B22=0,0,1000000*SER_hh_emi!B22/SER_hh_num!B22)</f>
        <v>1804.9110679541463</v>
      </c>
      <c r="C22" s="100">
        <f>IF(SER_hh_emi!C22=0,0,1000000*SER_hh_emi!C22/SER_hh_num!C22)</f>
        <v>1995.7302987353169</v>
      </c>
      <c r="D22" s="100">
        <f>IF(SER_hh_emi!D22=0,0,1000000*SER_hh_emi!D22/SER_hh_num!D22)</f>
        <v>2403.1293771025144</v>
      </c>
      <c r="E22" s="100">
        <f>IF(SER_hh_emi!E22=0,0,1000000*SER_hh_emi!E22/SER_hh_num!E22)</f>
        <v>2593.8465221475221</v>
      </c>
      <c r="F22" s="100">
        <f>IF(SER_hh_emi!F22=0,0,1000000*SER_hh_emi!F22/SER_hh_num!F22)</f>
        <v>2777.2986160533005</v>
      </c>
      <c r="G22" s="100">
        <f>IF(SER_hh_emi!G22=0,0,1000000*SER_hh_emi!G22/SER_hh_num!G22)</f>
        <v>2809.7675159354326</v>
      </c>
      <c r="H22" s="100">
        <f>IF(SER_hh_emi!H22=0,0,1000000*SER_hh_emi!H22/SER_hh_num!H22)</f>
        <v>2956.1855973909737</v>
      </c>
      <c r="I22" s="100">
        <f>IF(SER_hh_emi!I22=0,0,1000000*SER_hh_emi!I22/SER_hh_num!I22)</f>
        <v>3096.2184882744973</v>
      </c>
      <c r="J22" s="100">
        <f>IF(SER_hh_emi!J22=0,0,1000000*SER_hh_emi!J22/SER_hh_num!J22)</f>
        <v>3180.0611165742084</v>
      </c>
      <c r="K22" s="100">
        <f>IF(SER_hh_emi!K22=0,0,1000000*SER_hh_emi!K22/SER_hh_num!K22)</f>
        <v>3224.7496530454787</v>
      </c>
      <c r="L22" s="100">
        <f>IF(SER_hh_emi!L22=0,0,1000000*SER_hh_emi!L22/SER_hh_num!L22)</f>
        <v>3179.2849245753482</v>
      </c>
      <c r="M22" s="100">
        <f>IF(SER_hh_emi!M22=0,0,1000000*SER_hh_emi!M22/SER_hh_num!M22)</f>
        <v>3147.5797407995196</v>
      </c>
      <c r="N22" s="100">
        <f>IF(SER_hh_emi!N22=0,0,1000000*SER_hh_emi!N22/SER_hh_num!N22)</f>
        <v>3134.8818002781932</v>
      </c>
      <c r="O22" s="100">
        <f>IF(SER_hh_emi!O22=0,0,1000000*SER_hh_emi!O22/SER_hh_num!O22)</f>
        <v>3155.821895959923</v>
      </c>
      <c r="P22" s="100">
        <f>IF(SER_hh_emi!P22=0,0,1000000*SER_hh_emi!P22/SER_hh_num!P22)</f>
        <v>3115.0092540215992</v>
      </c>
      <c r="Q22" s="100">
        <f>IF(SER_hh_emi!Q22=0,0,1000000*SER_hh_emi!Q22/SER_hh_num!Q22)</f>
        <v>3129.1526241792694</v>
      </c>
    </row>
    <row r="23" spans="1:17" ht="12" customHeight="1" x14ac:dyDescent="0.25">
      <c r="A23" s="88" t="s">
        <v>98</v>
      </c>
      <c r="B23" s="100">
        <f>IF(SER_hh_emi!B23=0,0,1000000*SER_hh_emi!B23/SER_hh_num!B23)</f>
        <v>1254.1461610630233</v>
      </c>
      <c r="C23" s="100">
        <f>IF(SER_hh_emi!C23=0,0,1000000*SER_hh_emi!C23/SER_hh_num!C23)</f>
        <v>1388.8704726412777</v>
      </c>
      <c r="D23" s="100">
        <f>IF(SER_hh_emi!D23=0,0,1000000*SER_hh_emi!D23/SER_hh_num!D23)</f>
        <v>1679.6074417457539</v>
      </c>
      <c r="E23" s="100">
        <f>IF(SER_hh_emi!E23=0,0,1000000*SER_hh_emi!E23/SER_hh_num!E23)</f>
        <v>1815.7332491796274</v>
      </c>
      <c r="F23" s="100">
        <f>IF(SER_hh_emi!F23=0,0,1000000*SER_hh_emi!F23/SER_hh_num!F23)</f>
        <v>1928.3822501306047</v>
      </c>
      <c r="G23" s="100">
        <f>IF(SER_hh_emi!G23=0,0,1000000*SER_hh_emi!G23/SER_hh_num!G23)</f>
        <v>1939.9714529778989</v>
      </c>
      <c r="H23" s="100">
        <f>IF(SER_hh_emi!H23=0,0,1000000*SER_hh_emi!H23/SER_hh_num!H23)</f>
        <v>2038.0736580861508</v>
      </c>
      <c r="I23" s="100">
        <f>IF(SER_hh_emi!I23=0,0,1000000*SER_hh_emi!I23/SER_hh_num!I23)</f>
        <v>2140.6789211898927</v>
      </c>
      <c r="J23" s="100">
        <f>IF(SER_hh_emi!J23=0,0,1000000*SER_hh_emi!J23/SER_hh_num!J23)</f>
        <v>2191.7273026001044</v>
      </c>
      <c r="K23" s="100">
        <f>IF(SER_hh_emi!K23=0,0,1000000*SER_hh_emi!K23/SER_hh_num!K23)</f>
        <v>2229.2710233806279</v>
      </c>
      <c r="L23" s="100">
        <f>IF(SER_hh_emi!L23=0,0,1000000*SER_hh_emi!L23/SER_hh_num!L23)</f>
        <v>2197.984579050576</v>
      </c>
      <c r="M23" s="100">
        <f>IF(SER_hh_emi!M23=0,0,1000000*SER_hh_emi!M23/SER_hh_num!M23)</f>
        <v>2172.3130540694797</v>
      </c>
      <c r="N23" s="100">
        <f>IF(SER_hh_emi!N23=0,0,1000000*SER_hh_emi!N23/SER_hh_num!N23)</f>
        <v>2161.3868152420987</v>
      </c>
      <c r="O23" s="100">
        <f>IF(SER_hh_emi!O23=0,0,1000000*SER_hh_emi!O23/SER_hh_num!O23)</f>
        <v>2181.7745169649702</v>
      </c>
      <c r="P23" s="100">
        <f>IF(SER_hh_emi!P23=0,0,1000000*SER_hh_emi!P23/SER_hh_num!P23)</f>
        <v>2150.5324713761852</v>
      </c>
      <c r="Q23" s="100">
        <f>IF(SER_hh_emi!Q23=0,0,1000000*SER_hh_emi!Q23/SER_hh_num!Q23)</f>
        <v>2162.8345337575843</v>
      </c>
    </row>
    <row r="24" spans="1:17" ht="12" customHeight="1" x14ac:dyDescent="0.25">
      <c r="A24" s="88" t="s">
        <v>34</v>
      </c>
      <c r="B24" s="100">
        <f>IF(SER_hh_emi!B24=0,0,1000000*SER_hh_emi!B24/SER_hh_num!B24)</f>
        <v>7.9955898693694882</v>
      </c>
      <c r="C24" s="100">
        <f>IF(SER_hh_emi!C24=0,0,1000000*SER_hh_emi!C24/SER_hh_num!C24)</f>
        <v>68.329500706682722</v>
      </c>
      <c r="D24" s="100">
        <f>IF(SER_hh_emi!D24=0,0,1000000*SER_hh_emi!D24/SER_hh_num!D24)</f>
        <v>90.007129391956425</v>
      </c>
      <c r="E24" s="100">
        <f>IF(SER_hh_emi!E24=0,0,1000000*SER_hh_emi!E24/SER_hh_num!E24)</f>
        <v>64.846462925533672</v>
      </c>
      <c r="F24" s="100">
        <f>IF(SER_hh_emi!F24=0,0,1000000*SER_hh_emi!F24/SER_hh_num!F24)</f>
        <v>0</v>
      </c>
      <c r="G24" s="100">
        <f>IF(SER_hh_emi!G24=0,0,1000000*SER_hh_emi!G24/SER_hh_num!G24)</f>
        <v>22.36443860948922</v>
      </c>
      <c r="H24" s="100">
        <f>IF(SER_hh_emi!H24=0,0,1000000*SER_hh_emi!H24/SER_hh_num!H24)</f>
        <v>0</v>
      </c>
      <c r="I24" s="100">
        <f>IF(SER_hh_emi!I24=0,0,1000000*SER_hh_emi!I24/SER_hh_num!I24)</f>
        <v>0</v>
      </c>
      <c r="J24" s="100">
        <f>IF(SER_hh_emi!J24=0,0,1000000*SER_hh_emi!J24/SER_hh_num!J24)</f>
        <v>34.169998910453366</v>
      </c>
      <c r="K24" s="100">
        <f>IF(SER_hh_emi!K24=0,0,1000000*SER_hh_emi!K24/SER_hh_num!K24)</f>
        <v>111.40876067636914</v>
      </c>
      <c r="L24" s="100">
        <f>IF(SER_hh_emi!L24=0,0,1000000*SER_hh_emi!L24/SER_hh_num!L24)</f>
        <v>21.508508626154587</v>
      </c>
      <c r="M24" s="100">
        <f>IF(SER_hh_emi!M24=0,0,1000000*SER_hh_emi!M24/SER_hh_num!M24)</f>
        <v>30.05694880165321</v>
      </c>
      <c r="N24" s="100">
        <f>IF(SER_hh_emi!N24=0,0,1000000*SER_hh_emi!N24/SER_hh_num!N24)</f>
        <v>27.525599414690557</v>
      </c>
      <c r="O24" s="100">
        <f>IF(SER_hh_emi!O24=0,0,1000000*SER_hh_emi!O24/SER_hh_num!O24)</f>
        <v>366.68172785742263</v>
      </c>
      <c r="P24" s="100">
        <f>IF(SER_hh_emi!P24=0,0,1000000*SER_hh_emi!P24/SER_hh_num!P24)</f>
        <v>180.0790938783995</v>
      </c>
      <c r="Q24" s="100">
        <f>IF(SER_hh_emi!Q24=0,0,1000000*SER_hh_emi!Q24/SER_hh_num!Q24)</f>
        <v>182.77308208264608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325.60907475892469</v>
      </c>
      <c r="C29" s="101">
        <f>IF(SER_hh_emi!C29=0,0,1000000*SER_hh_emi!C29/SER_hh_num!C29)</f>
        <v>435.85131931039649</v>
      </c>
      <c r="D29" s="101">
        <f>IF(SER_hh_emi!D29=0,0,1000000*SER_hh_emi!D29/SER_hh_num!D29)</f>
        <v>510.13083395144071</v>
      </c>
      <c r="E29" s="101">
        <f>IF(SER_hh_emi!E29=0,0,1000000*SER_hh_emi!E29/SER_hh_num!E29)</f>
        <v>627.08668554700853</v>
      </c>
      <c r="F29" s="101">
        <f>IF(SER_hh_emi!F29=0,0,1000000*SER_hh_emi!F29/SER_hh_num!F29)</f>
        <v>628.89472624619395</v>
      </c>
      <c r="G29" s="101">
        <f>IF(SER_hh_emi!G29=0,0,1000000*SER_hh_emi!G29/SER_hh_num!G29)</f>
        <v>670.54355134112393</v>
      </c>
      <c r="H29" s="101">
        <f>IF(SER_hh_emi!H29=0,0,1000000*SER_hh_emi!H29/SER_hh_num!H29)</f>
        <v>705.2460357473185</v>
      </c>
      <c r="I29" s="101">
        <f>IF(SER_hh_emi!I29=0,0,1000000*SER_hh_emi!I29/SER_hh_num!I29)</f>
        <v>705.59642649425132</v>
      </c>
      <c r="J29" s="101">
        <f>IF(SER_hh_emi!J29=0,0,1000000*SER_hh_emi!J29/SER_hh_num!J29)</f>
        <v>670.34547067647406</v>
      </c>
      <c r="K29" s="101">
        <f>IF(SER_hh_emi!K29=0,0,1000000*SER_hh_emi!K29/SER_hh_num!K29)</f>
        <v>630.72678614304493</v>
      </c>
      <c r="L29" s="101">
        <f>IF(SER_hh_emi!L29=0,0,1000000*SER_hh_emi!L29/SER_hh_num!L29)</f>
        <v>611.41985674416094</v>
      </c>
      <c r="M29" s="101">
        <f>IF(SER_hh_emi!M29=0,0,1000000*SER_hh_emi!M29/SER_hh_num!M29)</f>
        <v>673.92690896572935</v>
      </c>
      <c r="N29" s="101">
        <f>IF(SER_hh_emi!N29=0,0,1000000*SER_hh_emi!N29/SER_hh_num!N29)</f>
        <v>724.52122954693948</v>
      </c>
      <c r="O29" s="101">
        <f>IF(SER_hh_emi!O29=0,0,1000000*SER_hh_emi!O29/SER_hh_num!O29)</f>
        <v>738.74231182179278</v>
      </c>
      <c r="P29" s="101">
        <f>IF(SER_hh_emi!P29=0,0,1000000*SER_hh_emi!P29/SER_hh_num!P29)</f>
        <v>728.52082466173397</v>
      </c>
      <c r="Q29" s="101">
        <f>IF(SER_hh_emi!Q29=0,0,1000000*SER_hh_emi!Q29/SER_hh_num!Q29)</f>
        <v>738.1677767354239</v>
      </c>
    </row>
    <row r="30" spans="1:17" ht="12" customHeight="1" x14ac:dyDescent="0.25">
      <c r="A30" s="88" t="s">
        <v>66</v>
      </c>
      <c r="B30" s="100">
        <f>IF(SER_hh_emi!B30=0,0,1000000*SER_hh_emi!B30/SER_hh_num!B30)</f>
        <v>1890.201309717191</v>
      </c>
      <c r="C30" s="100">
        <f>IF(SER_hh_emi!C30=0,0,1000000*SER_hh_emi!C30/SER_hh_num!C30)</f>
        <v>2412.8787271663109</v>
      </c>
      <c r="D30" s="100">
        <f>IF(SER_hh_emi!D30=0,0,1000000*SER_hh_emi!D30/SER_hh_num!D30)</f>
        <v>2369.6356834899243</v>
      </c>
      <c r="E30" s="100">
        <f>IF(SER_hh_emi!E30=0,0,1000000*SER_hh_emi!E30/SER_hh_num!E30)</f>
        <v>2818.204715344642</v>
      </c>
      <c r="F30" s="100">
        <f>IF(SER_hh_emi!F30=0,0,1000000*SER_hh_emi!F30/SER_hh_num!F30)</f>
        <v>2867.0758239158777</v>
      </c>
      <c r="G30" s="100">
        <f>IF(SER_hh_emi!G30=0,0,1000000*SER_hh_emi!G30/SER_hh_num!G30)</f>
        <v>2960.8732678403649</v>
      </c>
      <c r="H30" s="100">
        <f>IF(SER_hh_emi!H30=0,0,1000000*SER_hh_emi!H30/SER_hh_num!H30)</f>
        <v>3013.6599821834079</v>
      </c>
      <c r="I30" s="100">
        <f>IF(SER_hh_emi!I30=0,0,1000000*SER_hh_emi!I30/SER_hh_num!I30)</f>
        <v>3087.6348970774898</v>
      </c>
      <c r="J30" s="100">
        <f>IF(SER_hh_emi!J30=0,0,1000000*SER_hh_emi!J30/SER_hh_num!J30)</f>
        <v>3159.2874819419876</v>
      </c>
      <c r="K30" s="100">
        <f>IF(SER_hh_emi!K30=0,0,1000000*SER_hh_emi!K30/SER_hh_num!K30)</f>
        <v>3227.3032605324629</v>
      </c>
      <c r="L30" s="100">
        <f>IF(SER_hh_emi!L30=0,0,1000000*SER_hh_emi!L30/SER_hh_num!L30)</f>
        <v>3224.2916967247238</v>
      </c>
      <c r="M30" s="100">
        <f>IF(SER_hh_emi!M30=0,0,1000000*SER_hh_emi!M30/SER_hh_num!M30)</f>
        <v>3099.7679697651961</v>
      </c>
      <c r="N30" s="100">
        <f>IF(SER_hh_emi!N30=0,0,1000000*SER_hh_emi!N30/SER_hh_num!N30)</f>
        <v>3012.3099516969833</v>
      </c>
      <c r="O30" s="100">
        <f>IF(SER_hh_emi!O30=0,0,1000000*SER_hh_emi!O30/SER_hh_num!O30)</f>
        <v>2977.6278935566174</v>
      </c>
      <c r="P30" s="100">
        <f>IF(SER_hh_emi!P30=0,0,1000000*SER_hh_emi!P30/SER_hh_num!P30)</f>
        <v>2906.6795963539926</v>
      </c>
      <c r="Q30" s="100">
        <f>IF(SER_hh_emi!Q30=0,0,1000000*SER_hh_emi!Q30/SER_hh_num!Q30)</f>
        <v>2849.5926994837514</v>
      </c>
    </row>
    <row r="31" spans="1:17" ht="12" customHeight="1" x14ac:dyDescent="0.25">
      <c r="A31" s="88" t="s">
        <v>98</v>
      </c>
      <c r="B31" s="100">
        <f>IF(SER_hh_emi!B31=0,0,1000000*SER_hh_emi!B31/SER_hh_num!B31)</f>
        <v>1533.4780946421911</v>
      </c>
      <c r="C31" s="100">
        <f>IF(SER_hh_emi!C31=0,0,1000000*SER_hh_emi!C31/SER_hh_num!C31)</f>
        <v>1809.959082564412</v>
      </c>
      <c r="D31" s="100">
        <f>IF(SER_hh_emi!D31=0,0,1000000*SER_hh_emi!D31/SER_hh_num!D31)</f>
        <v>2066.7239657685855</v>
      </c>
      <c r="E31" s="100">
        <f>IF(SER_hh_emi!E31=0,0,1000000*SER_hh_emi!E31/SER_hh_num!E31)</f>
        <v>2302.5615682044595</v>
      </c>
      <c r="F31" s="100">
        <f>IF(SER_hh_emi!F31=0,0,1000000*SER_hh_emi!F31/SER_hh_num!F31)</f>
        <v>2322.7388881283086</v>
      </c>
      <c r="G31" s="100">
        <f>IF(SER_hh_emi!G31=0,0,1000000*SER_hh_emi!G31/SER_hh_num!G31)</f>
        <v>2388.4280322622044</v>
      </c>
      <c r="H31" s="100">
        <f>IF(SER_hh_emi!H31=0,0,1000000*SER_hh_emi!H31/SER_hh_num!H31)</f>
        <v>2427.447349639363</v>
      </c>
      <c r="I31" s="100">
        <f>IF(SER_hh_emi!I31=0,0,1000000*SER_hh_emi!I31/SER_hh_num!I31)</f>
        <v>2494.0965556267097</v>
      </c>
      <c r="J31" s="100">
        <f>IF(SER_hh_emi!J31=0,0,1000000*SER_hh_emi!J31/SER_hh_num!J31)</f>
        <v>2543.9442318805654</v>
      </c>
      <c r="K31" s="100">
        <f>IF(SER_hh_emi!K31=0,0,1000000*SER_hh_emi!K31/SER_hh_num!K31)</f>
        <v>2606.5978444340449</v>
      </c>
      <c r="L31" s="100">
        <f>IF(SER_hh_emi!L31=0,0,1000000*SER_hh_emi!L31/SER_hh_num!L31)</f>
        <v>2604.6109023105464</v>
      </c>
      <c r="M31" s="100">
        <f>IF(SER_hh_emi!M31=0,0,1000000*SER_hh_emi!M31/SER_hh_num!M31)</f>
        <v>2494.7074761010181</v>
      </c>
      <c r="N31" s="100">
        <f>IF(SER_hh_emi!N31=0,0,1000000*SER_hh_emi!N31/SER_hh_num!N31)</f>
        <v>2415.1487595439444</v>
      </c>
      <c r="O31" s="100">
        <f>IF(SER_hh_emi!O31=0,0,1000000*SER_hh_emi!O31/SER_hh_num!O31)</f>
        <v>2386.1991838710592</v>
      </c>
      <c r="P31" s="100">
        <f>IF(SER_hh_emi!P31=0,0,1000000*SER_hh_emi!P31/SER_hh_num!P31)</f>
        <v>2318.8045692053702</v>
      </c>
      <c r="Q31" s="100">
        <f>IF(SER_hh_emi!Q31=0,0,1000000*SER_hh_emi!Q31/SER_hh_num!Q31)</f>
        <v>2267.9826846565679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142.96378850581004</v>
      </c>
      <c r="C3" s="106">
        <f>IF(SER_hh_fech!C3=0,0,SER_hh_fech!C3/SER_summary!C$26)</f>
        <v>158.81985844128312</v>
      </c>
      <c r="D3" s="106">
        <f>IF(SER_hh_fech!D3=0,0,SER_hh_fech!D3/SER_summary!D$26)</f>
        <v>185.63326906263669</v>
      </c>
      <c r="E3" s="106">
        <f>IF(SER_hh_fech!E3=0,0,SER_hh_fech!E3/SER_summary!E$26)</f>
        <v>189.48177447957232</v>
      </c>
      <c r="F3" s="106">
        <f>IF(SER_hh_fech!F3=0,0,SER_hh_fech!F3/SER_summary!F$26)</f>
        <v>197.92234399687806</v>
      </c>
      <c r="G3" s="106">
        <f>IF(SER_hh_fech!G3=0,0,SER_hh_fech!G3/SER_summary!G$26)</f>
        <v>190.93651655548513</v>
      </c>
      <c r="H3" s="106">
        <f>IF(SER_hh_fech!H3=0,0,SER_hh_fech!H3/SER_summary!H$26)</f>
        <v>207.0027797469011</v>
      </c>
      <c r="I3" s="106">
        <f>IF(SER_hh_fech!I3=0,0,SER_hh_fech!I3/SER_summary!I$26)</f>
        <v>183.52552504393523</v>
      </c>
      <c r="J3" s="106">
        <f>IF(SER_hh_fech!J3=0,0,SER_hh_fech!J3/SER_summary!J$26)</f>
        <v>203.04266293966657</v>
      </c>
      <c r="K3" s="106">
        <f>IF(SER_hh_fech!K3=0,0,SER_hh_fech!K3/SER_summary!K$26)</f>
        <v>196.92908172030735</v>
      </c>
      <c r="L3" s="106">
        <f>IF(SER_hh_fech!L3=0,0,SER_hh_fech!L3/SER_summary!L$26)</f>
        <v>221.61297969074792</v>
      </c>
      <c r="M3" s="106">
        <f>IF(SER_hh_fech!M3=0,0,SER_hh_fech!M3/SER_summary!M$26)</f>
        <v>201.91729432507526</v>
      </c>
      <c r="N3" s="106">
        <f>IF(SER_hh_fech!N3=0,0,SER_hh_fech!N3/SER_summary!N$26)</f>
        <v>194.80527599486757</v>
      </c>
      <c r="O3" s="106">
        <f>IF(SER_hh_fech!O3=0,0,SER_hh_fech!O3/SER_summary!O$26)</f>
        <v>184.28348312967987</v>
      </c>
      <c r="P3" s="106">
        <f>IF(SER_hh_fech!P3=0,0,SER_hh_fech!P3/SER_summary!P$26)</f>
        <v>170.92775814489866</v>
      </c>
      <c r="Q3" s="106">
        <f>IF(SER_hh_fech!Q3=0,0,SER_hh_fech!Q3/SER_summary!Q$26)</f>
        <v>168.95697974654217</v>
      </c>
    </row>
    <row r="4" spans="1:17" ht="12.95" customHeight="1" x14ac:dyDescent="0.25">
      <c r="A4" s="90" t="s">
        <v>44</v>
      </c>
      <c r="B4" s="101">
        <f>IF(SER_hh_fech!B4=0,0,SER_hh_fech!B4/SER_summary!B$26)</f>
        <v>115.90344492539417</v>
      </c>
      <c r="C4" s="101">
        <f>IF(SER_hh_fech!C4=0,0,SER_hh_fech!C4/SER_summary!C$26)</f>
        <v>127.60742386993024</v>
      </c>
      <c r="D4" s="101">
        <f>IF(SER_hh_fech!D4=0,0,SER_hh_fech!D4/SER_summary!D$26)</f>
        <v>149.34950315388792</v>
      </c>
      <c r="E4" s="101">
        <f>IF(SER_hh_fech!E4=0,0,SER_hh_fech!E4/SER_summary!E$26)</f>
        <v>149.1405286928649</v>
      </c>
      <c r="F4" s="101">
        <f>IF(SER_hh_fech!F4=0,0,SER_hh_fech!F4/SER_summary!F$26)</f>
        <v>156.08377241504351</v>
      </c>
      <c r="G4" s="101">
        <f>IF(SER_hh_fech!G4=0,0,SER_hh_fech!G4/SER_summary!G$26)</f>
        <v>148.33946025444783</v>
      </c>
      <c r="H4" s="101">
        <f>IF(SER_hh_fech!H4=0,0,SER_hh_fech!H4/SER_summary!H$26)</f>
        <v>162.81437247751211</v>
      </c>
      <c r="I4" s="101">
        <f>IF(SER_hh_fech!I4=0,0,SER_hh_fech!I4/SER_summary!I$26)</f>
        <v>137.72674632938796</v>
      </c>
      <c r="J4" s="101">
        <f>IF(SER_hh_fech!J4=0,0,SER_hh_fech!J4/SER_summary!J$26)</f>
        <v>156.14752262233375</v>
      </c>
      <c r="K4" s="101">
        <f>IF(SER_hh_fech!K4=0,0,SER_hh_fech!K4/SER_summary!K$26)</f>
        <v>149.31404581351529</v>
      </c>
      <c r="L4" s="101">
        <f>IF(SER_hh_fech!L4=0,0,SER_hh_fech!L4/SER_summary!L$26)</f>
        <v>174.10611278857607</v>
      </c>
      <c r="M4" s="101">
        <f>IF(SER_hh_fech!M4=0,0,SER_hh_fech!M4/SER_summary!M$26)</f>
        <v>155.11957594342098</v>
      </c>
      <c r="N4" s="101">
        <f>IF(SER_hh_fech!N4=0,0,SER_hh_fech!N4/SER_summary!N$26)</f>
        <v>147.84238713380881</v>
      </c>
      <c r="O4" s="101">
        <f>IF(SER_hh_fech!O4=0,0,SER_hh_fech!O4/SER_summary!O$26)</f>
        <v>137.29231874121601</v>
      </c>
      <c r="P4" s="101">
        <f>IF(SER_hh_fech!P4=0,0,SER_hh_fech!P4/SER_summary!P$26)</f>
        <v>124.0708816088387</v>
      </c>
      <c r="Q4" s="101">
        <f>IF(SER_hh_fech!Q4=0,0,SER_hh_fech!Q4/SER_summary!Q$26)</f>
        <v>121.7967500937161</v>
      </c>
    </row>
    <row r="5" spans="1:17" ht="12" customHeight="1" x14ac:dyDescent="0.25">
      <c r="A5" s="88" t="s">
        <v>38</v>
      </c>
      <c r="B5" s="100">
        <f>IF(SER_hh_fech!B5=0,0,SER_hh_fech!B5/SER_summary!B$26)</f>
        <v>180.94893248692</v>
      </c>
      <c r="C5" s="100">
        <f>IF(SER_hh_fech!C5=0,0,SER_hh_fech!C5/SER_summary!C$26)</f>
        <v>120.59078638503539</v>
      </c>
      <c r="D5" s="100">
        <f>IF(SER_hh_fech!D5=0,0,SER_hh_fech!D5/SER_summary!D$26)</f>
        <v>224.85105127856579</v>
      </c>
      <c r="E5" s="100">
        <f>IF(SER_hh_fech!E5=0,0,SER_hh_fech!E5/SER_summary!E$26)</f>
        <v>220.67766061015601</v>
      </c>
      <c r="F5" s="100">
        <f>IF(SER_hh_fech!F5=0,0,SER_hh_fech!F5/SER_summary!F$26)</f>
        <v>195.55318961606585</v>
      </c>
      <c r="G5" s="100">
        <f>IF(SER_hh_fech!G5=0,0,SER_hh_fech!G5/SER_summary!G$26)</f>
        <v>186.4566523041305</v>
      </c>
      <c r="H5" s="100">
        <f>IF(SER_hh_fech!H5=0,0,SER_hh_fech!H5/SER_summary!H$26)</f>
        <v>206.4238253359608</v>
      </c>
      <c r="I5" s="100">
        <f>IF(SER_hh_fech!I5=0,0,SER_hh_fech!I5/SER_summary!I$26)</f>
        <v>181.43857845310109</v>
      </c>
      <c r="J5" s="100">
        <f>IF(SER_hh_fech!J5=0,0,SER_hh_fech!J5/SER_summary!J$26)</f>
        <v>189.66850270888202</v>
      </c>
      <c r="K5" s="100">
        <f>IF(SER_hh_fech!K5=0,0,SER_hh_fech!K5/SER_summary!K$26)</f>
        <v>194.70273118405396</v>
      </c>
      <c r="L5" s="100">
        <f>IF(SER_hh_fech!L5=0,0,SER_hh_fech!L5/SER_summary!L$26)</f>
        <v>212.14408324389447</v>
      </c>
      <c r="M5" s="100">
        <f>IF(SER_hh_fech!M5=0,0,SER_hh_fech!M5/SER_summary!M$26)</f>
        <v>188.49285422763813</v>
      </c>
      <c r="N5" s="100">
        <f>IF(SER_hh_fech!N5=0,0,SER_hh_fech!N5/SER_summary!N$26)</f>
        <v>190.40110300038603</v>
      </c>
      <c r="O5" s="100">
        <f>IF(SER_hh_fech!O5=0,0,SER_hh_fech!O5/SER_summary!O$26)</f>
        <v>178.70682955669147</v>
      </c>
      <c r="P5" s="100">
        <f>IF(SER_hh_fech!P5=0,0,SER_hh_fech!P5/SER_summary!P$26)</f>
        <v>165.13177870954982</v>
      </c>
      <c r="Q5" s="100">
        <f>IF(SER_hh_fech!Q5=0,0,SER_hh_fech!Q5/SER_summary!Q$26)</f>
        <v>165.61165362849323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122.11503947439816</v>
      </c>
      <c r="C7" s="100">
        <f>IF(SER_hh_fech!C7=0,0,SER_hh_fech!C7/SER_summary!C$26)</f>
        <v>136.88269503676</v>
      </c>
      <c r="D7" s="100">
        <f>IF(SER_hh_fech!D7=0,0,SER_hh_fech!D7/SER_summary!D$26)</f>
        <v>157.81099642037518</v>
      </c>
      <c r="E7" s="100">
        <f>IF(SER_hh_fech!E7=0,0,SER_hh_fech!E7/SER_summary!E$26)</f>
        <v>157.67648149823211</v>
      </c>
      <c r="F7" s="100">
        <f>IF(SER_hh_fech!F7=0,0,SER_hh_fech!F7/SER_summary!F$26)</f>
        <v>167.80593336908686</v>
      </c>
      <c r="G7" s="100">
        <f>IF(SER_hh_fech!G7=0,0,SER_hh_fech!G7/SER_summary!G$26)</f>
        <v>160.00148248353975</v>
      </c>
      <c r="H7" s="100">
        <f>IF(SER_hh_fech!H7=0,0,SER_hh_fech!H7/SER_summary!H$26)</f>
        <v>177.13010948334681</v>
      </c>
      <c r="I7" s="100">
        <f>IF(SER_hh_fech!I7=0,0,SER_hh_fech!I7/SER_summary!I$26)</f>
        <v>148.2889555663655</v>
      </c>
      <c r="J7" s="100">
        <f>IF(SER_hh_fech!J7=0,0,SER_hh_fech!J7/SER_summary!J$26)</f>
        <v>170.7572590844261</v>
      </c>
      <c r="K7" s="100">
        <f>IF(SER_hh_fech!K7=0,0,SER_hh_fech!K7/SER_summary!K$26)</f>
        <v>161.50277956037985</v>
      </c>
      <c r="L7" s="100">
        <f>IF(SER_hh_fech!L7=0,0,SER_hh_fech!L7/SER_summary!L$26)</f>
        <v>188.77078979908933</v>
      </c>
      <c r="M7" s="100">
        <f>IF(SER_hh_fech!M7=0,0,SER_hh_fech!M7/SER_summary!M$26)</f>
        <v>168.65522561650326</v>
      </c>
      <c r="N7" s="100">
        <f>IF(SER_hh_fech!N7=0,0,SER_hh_fech!N7/SER_summary!N$26)</f>
        <v>162.4337211292364</v>
      </c>
      <c r="O7" s="100">
        <f>IF(SER_hh_fech!O7=0,0,SER_hh_fech!O7/SER_summary!O$26)</f>
        <v>151.82210678349531</v>
      </c>
      <c r="P7" s="100">
        <f>IF(SER_hh_fech!P7=0,0,SER_hh_fech!P7/SER_summary!P$26)</f>
        <v>142.10363417557281</v>
      </c>
      <c r="Q7" s="100">
        <f>IF(SER_hh_fech!Q7=0,0,SER_hh_fech!Q7/SER_summary!Q$26)</f>
        <v>139.21383340778576</v>
      </c>
    </row>
    <row r="8" spans="1:17" ht="12" customHeight="1" x14ac:dyDescent="0.25">
      <c r="A8" s="88" t="s">
        <v>101</v>
      </c>
      <c r="B8" s="100">
        <f>IF(SER_hh_fech!B8=0,0,SER_hh_fech!B8/SER_summary!B$26)</f>
        <v>76.250703869566422</v>
      </c>
      <c r="C8" s="100">
        <f>IF(SER_hh_fech!C8=0,0,SER_hh_fech!C8/SER_summary!C$26)</f>
        <v>85.484141551672295</v>
      </c>
      <c r="D8" s="100">
        <f>IF(SER_hh_fech!D8=0,0,SER_hh_fech!D8/SER_summary!D$26)</f>
        <v>98.555863359095923</v>
      </c>
      <c r="E8" s="100">
        <f>IF(SER_hh_fech!E8=0,0,SER_hh_fech!E8/SER_summary!E$26)</f>
        <v>98.473499590416253</v>
      </c>
      <c r="F8" s="100">
        <f>IF(SER_hh_fech!F8=0,0,SER_hh_fech!F8/SER_summary!F$26)</f>
        <v>104.79210799212002</v>
      </c>
      <c r="G8" s="100">
        <f>IF(SER_hh_fech!G8=0,0,SER_hh_fech!G8/SER_summary!G$26)</f>
        <v>99.917065270935836</v>
      </c>
      <c r="H8" s="100">
        <f>IF(SER_hh_fech!H8=0,0,SER_hh_fech!H8/SER_summary!H$26)</f>
        <v>110.61868424276336</v>
      </c>
      <c r="I8" s="100">
        <f>IF(SER_hh_fech!I8=0,0,SER_hh_fech!I8/SER_summary!I$26)</f>
        <v>92.618291015968765</v>
      </c>
      <c r="J8" s="100">
        <f>IF(SER_hh_fech!J8=0,0,SER_hh_fech!J8/SER_summary!J$26)</f>
        <v>106.64670668157734</v>
      </c>
      <c r="K8" s="100">
        <f>IF(SER_hh_fech!K8=0,0,SER_hh_fech!K8/SER_summary!K$26)</f>
        <v>100.87327740057566</v>
      </c>
      <c r="L8" s="100">
        <f>IF(SER_hh_fech!L8=0,0,SER_hh_fech!L8/SER_summary!L$26)</f>
        <v>117.89978259506503</v>
      </c>
      <c r="M8" s="100">
        <f>IF(SER_hh_fech!M8=0,0,SER_hh_fech!M8/SER_summary!M$26)</f>
        <v>105.38515327944707</v>
      </c>
      <c r="N8" s="100">
        <f>IF(SER_hh_fech!N8=0,0,SER_hh_fech!N8/SER_summary!N$26)</f>
        <v>101.38737101526</v>
      </c>
      <c r="O8" s="100">
        <f>IF(SER_hh_fech!O8=0,0,SER_hh_fech!O8/SER_summary!O$26)</f>
        <v>94.4908785385784</v>
      </c>
      <c r="P8" s="100">
        <f>IF(SER_hh_fech!P8=0,0,SER_hh_fech!P8/SER_summary!P$26)</f>
        <v>86.524123413311813</v>
      </c>
      <c r="Q8" s="100">
        <f>IF(SER_hh_fech!Q8=0,0,SER_hh_fech!Q8/SER_summary!Q$26)</f>
        <v>85.904259557693337</v>
      </c>
    </row>
    <row r="9" spans="1:17" ht="12" customHeight="1" x14ac:dyDescent="0.25">
      <c r="A9" s="88" t="s">
        <v>106</v>
      </c>
      <c r="B9" s="100">
        <f>IF(SER_hh_fech!B9=0,0,SER_hh_fech!B9/SER_summary!B$26)</f>
        <v>103.09843716869997</v>
      </c>
      <c r="C9" s="100">
        <f>IF(SER_hh_fech!C9=0,0,SER_hh_fech!C9/SER_summary!C$26)</f>
        <v>141.69436482422691</v>
      </c>
      <c r="D9" s="100">
        <f>IF(SER_hh_fech!D9=0,0,SER_hh_fech!D9/SER_summary!D$26)</f>
        <v>132.21063695869893</v>
      </c>
      <c r="E9" s="100">
        <f>IF(SER_hh_fech!E9=0,0,SER_hh_fech!E9/SER_summary!E$26)</f>
        <v>143.4773017912301</v>
      </c>
      <c r="F9" s="100">
        <f>IF(SER_hh_fech!F9=0,0,SER_hh_fech!F9/SER_summary!F$26)</f>
        <v>153.75372179050754</v>
      </c>
      <c r="G9" s="100">
        <f>IF(SER_hh_fech!G9=0,0,SER_hh_fech!G9/SER_summary!G$26)</f>
        <v>153.20069803925799</v>
      </c>
      <c r="H9" s="100">
        <f>IF(SER_hh_fech!H9=0,0,SER_hh_fech!H9/SER_summary!H$26)</f>
        <v>168.88435061431727</v>
      </c>
      <c r="I9" s="100">
        <f>IF(SER_hh_fech!I9=0,0,SER_hh_fech!I9/SER_summary!I$26)</f>
        <v>163.54124180618012</v>
      </c>
      <c r="J9" s="100">
        <f>IF(SER_hh_fech!J9=0,0,SER_hh_fech!J9/SER_summary!J$26)</f>
        <v>161.56714910850818</v>
      </c>
      <c r="K9" s="100">
        <f>IF(SER_hh_fech!K9=0,0,SER_hh_fech!K9/SER_summary!K$26)</f>
        <v>148.61867245186522</v>
      </c>
      <c r="L9" s="100">
        <f>IF(SER_hh_fech!L9=0,0,SER_hh_fech!L9/SER_summary!L$26)</f>
        <v>180.1610197013467</v>
      </c>
      <c r="M9" s="100">
        <f>IF(SER_hh_fech!M9=0,0,SER_hh_fech!M9/SER_summary!M$26)</f>
        <v>160.26903033403636</v>
      </c>
      <c r="N9" s="100">
        <f>IF(SER_hh_fech!N9=0,0,SER_hh_fech!N9/SER_summary!N$26)</f>
        <v>153.23881240148805</v>
      </c>
      <c r="O9" s="100">
        <f>IF(SER_hh_fech!O9=0,0,SER_hh_fech!O9/SER_summary!O$26)</f>
        <v>141.94083467502708</v>
      </c>
      <c r="P9" s="100">
        <f>IF(SER_hh_fech!P9=0,0,SER_hh_fech!P9/SER_summary!P$26)</f>
        <v>130.91771983794536</v>
      </c>
      <c r="Q9" s="100">
        <f>IF(SER_hh_fech!Q9=0,0,SER_hh_fech!Q9/SER_summary!Q$26)</f>
        <v>131.34880567815947</v>
      </c>
    </row>
    <row r="10" spans="1:17" ht="12" customHeight="1" x14ac:dyDescent="0.25">
      <c r="A10" s="88" t="s">
        <v>34</v>
      </c>
      <c r="B10" s="100">
        <f>IF(SER_hh_fech!B10=0,0,SER_hh_fech!B10/SER_summary!B$26)</f>
        <v>149.18237815061411</v>
      </c>
      <c r="C10" s="100">
        <f>IF(SER_hh_fech!C10=0,0,SER_hh_fech!C10/SER_summary!C$26)</f>
        <v>167.23926453290557</v>
      </c>
      <c r="D10" s="100">
        <f>IF(SER_hh_fech!D10=0,0,SER_hh_fech!D10/SER_summary!D$26)</f>
        <v>192.81126377131559</v>
      </c>
      <c r="E10" s="100">
        <f>IF(SER_hh_fech!E10=0,0,SER_hh_fech!E10/SER_summary!E$26)</f>
        <v>192.64904780865857</v>
      </c>
      <c r="F10" s="100">
        <f>IF(SER_hh_fech!F10=0,0,SER_hh_fech!F10/SER_summary!F$26)</f>
        <v>193.77684847553036</v>
      </c>
      <c r="G10" s="100">
        <f>IF(SER_hh_fech!G10=0,0,SER_hh_fech!G10/SER_summary!G$26)</f>
        <v>206.5518207520293</v>
      </c>
      <c r="H10" s="100">
        <f>IF(SER_hh_fech!H10=0,0,SER_hh_fech!H10/SER_summary!H$26)</f>
        <v>166.26338732043274</v>
      </c>
      <c r="I10" s="100">
        <f>IF(SER_hh_fech!I10=0,0,SER_hh_fech!I10/SER_summary!I$26)</f>
        <v>228.92382830165795</v>
      </c>
      <c r="J10" s="100">
        <f>IF(SER_hh_fech!J10=0,0,SER_hh_fech!J10/SER_summary!J$26)</f>
        <v>208.63617710193023</v>
      </c>
      <c r="K10" s="100">
        <f>IF(SER_hh_fech!K10=0,0,SER_hh_fech!K10/SER_summary!K$26)</f>
        <v>207.18063992042033</v>
      </c>
      <c r="L10" s="100">
        <f>IF(SER_hh_fech!L10=0,0,SER_hh_fech!L10/SER_summary!L$26)</f>
        <v>219.77797007781166</v>
      </c>
      <c r="M10" s="100">
        <f>IF(SER_hh_fech!M10=0,0,SER_hh_fech!M10/SER_summary!M$26)</f>
        <v>217.42450087797067</v>
      </c>
      <c r="N10" s="100">
        <f>IF(SER_hh_fech!N10=0,0,SER_hh_fech!N10/SER_summary!N$26)</f>
        <v>184.36924861586206</v>
      </c>
      <c r="O10" s="100">
        <f>IF(SER_hh_fech!O10=0,0,SER_hh_fech!O10/SER_summary!O$26)</f>
        <v>194.1117688423227</v>
      </c>
      <c r="P10" s="100">
        <f>IF(SER_hh_fech!P10=0,0,SER_hh_fech!P10/SER_summary!P$26)</f>
        <v>166.63757423802818</v>
      </c>
      <c r="Q10" s="100">
        <f>IF(SER_hh_fech!Q10=0,0,SER_hh_fech!Q10/SER_summary!Q$26)</f>
        <v>165.25308097595715</v>
      </c>
    </row>
    <row r="11" spans="1:17" ht="12" customHeight="1" x14ac:dyDescent="0.25">
      <c r="A11" s="88" t="s">
        <v>61</v>
      </c>
      <c r="B11" s="100">
        <f>IF(SER_hh_fech!B11=0,0,SER_hh_fech!B11/SER_summary!B$26)</f>
        <v>125.34168095205717</v>
      </c>
      <c r="C11" s="100">
        <f>IF(SER_hh_fech!C11=0,0,SER_hh_fech!C11/SER_summary!C$26)</f>
        <v>93.168287078418658</v>
      </c>
      <c r="D11" s="100">
        <f>IF(SER_hh_fech!D11=0,0,SER_hh_fech!D11/SER_summary!D$26)</f>
        <v>132.791057999624</v>
      </c>
      <c r="E11" s="100">
        <f>IF(SER_hh_fech!E11=0,0,SER_hh_fech!E11/SER_summary!E$26)</f>
        <v>139.0656827848278</v>
      </c>
      <c r="F11" s="100">
        <f>IF(SER_hh_fech!F11=0,0,SER_hh_fech!F11/SER_summary!F$26)</f>
        <v>134.28756011437741</v>
      </c>
      <c r="G11" s="100">
        <f>IF(SER_hh_fech!G11=0,0,SER_hh_fech!G11/SER_summary!G$26)</f>
        <v>137.96903400367771</v>
      </c>
      <c r="H11" s="100">
        <f>IF(SER_hh_fech!H11=0,0,SER_hh_fech!H11/SER_summary!H$26)</f>
        <v>146.92432221426253</v>
      </c>
      <c r="I11" s="100">
        <f>IF(SER_hh_fech!I11=0,0,SER_hh_fech!I11/SER_summary!I$26)</f>
        <v>124.79096052677909</v>
      </c>
      <c r="J11" s="100">
        <f>IF(SER_hh_fech!J11=0,0,SER_hh_fech!J11/SER_summary!J$26)</f>
        <v>143.69240479201986</v>
      </c>
      <c r="K11" s="100">
        <f>IF(SER_hh_fech!K11=0,0,SER_hh_fech!K11/SER_summary!K$26)</f>
        <v>135.91346849761774</v>
      </c>
      <c r="L11" s="100">
        <f>IF(SER_hh_fech!L11=0,0,SER_hh_fech!L11/SER_summary!L$26)</f>
        <v>158.85444391756133</v>
      </c>
      <c r="M11" s="100">
        <f>IF(SER_hh_fech!M11=0,0,SER_hh_fech!M11/SER_summary!M$26)</f>
        <v>141.8029867691279</v>
      </c>
      <c r="N11" s="100">
        <f>IF(SER_hh_fech!N11=0,0,SER_hh_fech!N11/SER_summary!N$26)</f>
        <v>136.5127293631927</v>
      </c>
      <c r="O11" s="100">
        <f>IF(SER_hh_fech!O11=0,0,SER_hh_fech!O11/SER_summary!O$26)</f>
        <v>127.58618365233045</v>
      </c>
      <c r="P11" s="100">
        <f>IF(SER_hh_fech!P11=0,0,SER_hh_fech!P11/SER_summary!P$26)</f>
        <v>117.32856629599348</v>
      </c>
      <c r="Q11" s="100">
        <f>IF(SER_hh_fech!Q11=0,0,SER_hh_fech!Q11/SER_summary!Q$26)</f>
        <v>117.05900175986764</v>
      </c>
    </row>
    <row r="12" spans="1:17" ht="12" customHeight="1" x14ac:dyDescent="0.25">
      <c r="A12" s="88" t="s">
        <v>42</v>
      </c>
      <c r="B12" s="100">
        <f>IF(SER_hh_fech!B12=0,0,SER_hh_fech!B12/SER_summary!B$26)</f>
        <v>97.600900953045041</v>
      </c>
      <c r="C12" s="100">
        <f>IF(SER_hh_fech!C12=0,0,SER_hh_fech!C12/SER_summary!C$26)</f>
        <v>109.41970118614063</v>
      </c>
      <c r="D12" s="100">
        <f>IF(SER_hh_fech!D12=0,0,SER_hh_fech!D12/SER_summary!D$26)</f>
        <v>134.70918103982876</v>
      </c>
      <c r="E12" s="100">
        <f>IF(SER_hh_fech!E12=0,0,SER_hh_fech!E12/SER_summary!E$26)</f>
        <v>117.76078776029517</v>
      </c>
      <c r="F12" s="100">
        <f>IF(SER_hh_fech!F12=0,0,SER_hh_fech!F12/SER_summary!F$26)</f>
        <v>138.88358873622448</v>
      </c>
      <c r="G12" s="100">
        <f>IF(SER_hh_fech!G12=0,0,SER_hh_fech!G12/SER_summary!G$26)</f>
        <v>123.17690199758847</v>
      </c>
      <c r="H12" s="100">
        <f>IF(SER_hh_fech!H12=0,0,SER_hh_fech!H12/SER_summary!H$26)</f>
        <v>141.59191583073715</v>
      </c>
      <c r="I12" s="100">
        <f>IF(SER_hh_fech!I12=0,0,SER_hh_fech!I12/SER_summary!I$26)</f>
        <v>92.49844980507865</v>
      </c>
      <c r="J12" s="100">
        <f>IF(SER_hh_fech!J12=0,0,SER_hh_fech!J12/SER_summary!J$26)</f>
        <v>137.88011631107801</v>
      </c>
      <c r="K12" s="100">
        <f>IF(SER_hh_fech!K12=0,0,SER_hh_fech!K12/SER_summary!K$26)</f>
        <v>129.11779507273678</v>
      </c>
      <c r="L12" s="100">
        <f>IF(SER_hh_fech!L12=0,0,SER_hh_fech!L12/SER_summary!L$26)</f>
        <v>150.91172172168331</v>
      </c>
      <c r="M12" s="100">
        <f>IF(SER_hh_fech!M12=0,0,SER_hh_fech!M12/SER_summary!M$26)</f>
        <v>135.36988447326496</v>
      </c>
      <c r="N12" s="100">
        <f>IF(SER_hh_fech!N12=0,0,SER_hh_fech!N12/SER_summary!N$26)</f>
        <v>131.13022722153048</v>
      </c>
      <c r="O12" s="100">
        <f>IF(SER_hh_fech!O12=0,0,SER_hh_fech!O12/SER_summary!O$26)</f>
        <v>123.39379581816074</v>
      </c>
      <c r="P12" s="100">
        <f>IF(SER_hh_fech!P12=0,0,SER_hh_fech!P12/SER_summary!P$26)</f>
        <v>114.31752059898507</v>
      </c>
      <c r="Q12" s="100">
        <f>IF(SER_hh_fech!Q12=0,0,SER_hh_fech!Q12/SER_summary!Q$26)</f>
        <v>114.93375398883325</v>
      </c>
    </row>
    <row r="13" spans="1:17" ht="12" customHeight="1" x14ac:dyDescent="0.25">
      <c r="A13" s="88" t="s">
        <v>105</v>
      </c>
      <c r="B13" s="100">
        <f>IF(SER_hh_fech!B13=0,0,SER_hh_fech!B13/SER_summary!B$26)</f>
        <v>62.283000586902205</v>
      </c>
      <c r="C13" s="100">
        <f>IF(SER_hh_fech!C13=0,0,SER_hh_fech!C13/SER_summary!C$26)</f>
        <v>69.8289583689821</v>
      </c>
      <c r="D13" s="100">
        <f>IF(SER_hh_fech!D13=0,0,SER_hh_fech!D13/SER_summary!D$26)</f>
        <v>80.509397726973248</v>
      </c>
      <c r="E13" s="100">
        <f>IF(SER_hh_fech!E13=0,0,SER_hh_fech!E13/SER_summary!E$26)</f>
        <v>80.442357205720896</v>
      </c>
      <c r="F13" s="100">
        <f>IF(SER_hh_fech!F13=0,0,SER_hh_fech!F13/SER_summary!F$26)</f>
        <v>85.602053419500805</v>
      </c>
      <c r="G13" s="100">
        <f>IF(SER_hh_fech!G13=0,0,SER_hh_fech!G13/SER_summary!G$26)</f>
        <v>81.618075085960285</v>
      </c>
      <c r="H13" s="100">
        <f>IF(SER_hh_fech!H13=0,0,SER_hh_fech!H13/SER_summary!H$26)</f>
        <v>90.360801442460314</v>
      </c>
      <c r="I13" s="100">
        <f>IF(SER_hh_fech!I13=0,0,SER_hh_fech!I13/SER_summary!I$26)</f>
        <v>75.660006176355012</v>
      </c>
      <c r="J13" s="100">
        <f>IF(SER_hh_fech!J13=0,0,SER_hh_fech!J13/SER_summary!J$26)</f>
        <v>87.11807460615492</v>
      </c>
      <c r="K13" s="100">
        <f>IF(SER_hh_fech!K13=0,0,SER_hh_fech!K13/SER_summary!K$26)</f>
        <v>82.40451704490394</v>
      </c>
      <c r="L13" s="100">
        <f>IF(SER_hh_fech!L13=0,0,SER_hh_fech!L13/SER_summary!L$26)</f>
        <v>96.312194504409035</v>
      </c>
      <c r="M13" s="100">
        <f>IF(SER_hh_fech!M13=0,0,SER_hh_fech!M13/SER_summary!M$26)</f>
        <v>84.146126495741697</v>
      </c>
      <c r="N13" s="100">
        <f>IF(SER_hh_fech!N13=0,0,SER_hh_fech!N13/SER_summary!N$26)</f>
        <v>72.143656393945392</v>
      </c>
      <c r="O13" s="100">
        <f>IF(SER_hh_fech!O13=0,0,SER_hh_fech!O13/SER_summary!O$26)</f>
        <v>62.854642315315196</v>
      </c>
      <c r="P13" s="100">
        <f>IF(SER_hh_fech!P13=0,0,SER_hh_fech!P13/SER_summary!P$26)</f>
        <v>51.818206956721745</v>
      </c>
      <c r="Q13" s="100">
        <f>IF(SER_hh_fech!Q13=0,0,SER_hh_fech!Q13/SER_summary!Q$26)</f>
        <v>47.439453757001509</v>
      </c>
    </row>
    <row r="14" spans="1:17" ht="12" customHeight="1" x14ac:dyDescent="0.25">
      <c r="A14" s="51" t="s">
        <v>104</v>
      </c>
      <c r="B14" s="22">
        <f>IF(SER_hh_fech!B14=0,0,SER_hh_fech!B14/SER_summary!B$26)</f>
        <v>103.25865886775888</v>
      </c>
      <c r="C14" s="22">
        <f>IF(SER_hh_fech!C14=0,0,SER_hh_fech!C14/SER_summary!C$26)</f>
        <v>115.76906255910195</v>
      </c>
      <c r="D14" s="22">
        <f>IF(SER_hh_fech!D14=0,0,SER_hh_fech!D14/SER_summary!D$26)</f>
        <v>133.47610675787666</v>
      </c>
      <c r="E14" s="22">
        <f>IF(SER_hh_fech!E14=0,0,SER_hh_fech!E14/SER_summary!E$26)</f>
        <v>133.36496063053721</v>
      </c>
      <c r="F14" s="22">
        <f>IF(SER_hh_fech!F14=0,0,SER_hh_fech!F14/SER_summary!F$26)</f>
        <v>141.91919382706718</v>
      </c>
      <c r="G14" s="22">
        <f>IF(SER_hh_fech!G14=0,0,SER_hh_fech!G14/SER_summary!G$26)</f>
        <v>135.31417711619727</v>
      </c>
      <c r="H14" s="22">
        <f>IF(SER_hh_fech!H14=0,0,SER_hh_fech!H14/SER_summary!H$26)</f>
        <v>149.80869712828951</v>
      </c>
      <c r="I14" s="22">
        <f>IF(SER_hh_fech!I14=0,0,SER_hh_fech!I14/SER_summary!I$26)</f>
        <v>125.43632602922014</v>
      </c>
      <c r="J14" s="22">
        <f>IF(SER_hh_fech!J14=0,0,SER_hh_fech!J14/SER_summary!J$26)</f>
        <v>144.43259737336211</v>
      </c>
      <c r="K14" s="22">
        <f>IF(SER_hh_fech!K14=0,0,SER_hh_fech!K14/SER_summary!K$26)</f>
        <v>136.61801510076188</v>
      </c>
      <c r="L14" s="22">
        <f>IF(SER_hh_fech!L14=0,0,SER_hh_fech!L14/SER_summary!L$26)</f>
        <v>159.67548036257296</v>
      </c>
      <c r="M14" s="22">
        <f>IF(SER_hh_fech!M14=0,0,SER_hh_fech!M14/SER_summary!M$26)</f>
        <v>142.85588968067159</v>
      </c>
      <c r="N14" s="22">
        <f>IF(SER_hh_fech!N14=0,0,SER_hh_fech!N14/SER_summary!N$26)</f>
        <v>137.89752990693057</v>
      </c>
      <c r="O14" s="22">
        <f>IF(SER_hh_fech!O14=0,0,SER_hh_fech!O14/SER_summary!O$26)</f>
        <v>129.24438444017028</v>
      </c>
      <c r="P14" s="22">
        <f>IF(SER_hh_fech!P14=0,0,SER_hh_fech!P14/SER_summary!P$26)</f>
        <v>119.22970435108235</v>
      </c>
      <c r="Q14" s="22">
        <f>IF(SER_hh_fech!Q14=0,0,SER_hh_fech!Q14/SER_summary!Q$26)</f>
        <v>119.38562108353872</v>
      </c>
    </row>
    <row r="15" spans="1:17" ht="12" customHeight="1" x14ac:dyDescent="0.25">
      <c r="A15" s="105" t="s">
        <v>108</v>
      </c>
      <c r="B15" s="104">
        <f>IF(SER_hh_fech!B15=0,0,SER_hh_fech!B15/SER_summary!B$26)</f>
        <v>0.98788206906978238</v>
      </c>
      <c r="C15" s="104">
        <f>IF(SER_hh_fech!C15=0,0,SER_hh_fech!C15/SER_summary!C$26)</f>
        <v>1.1834251028023726</v>
      </c>
      <c r="D15" s="104">
        <f>IF(SER_hh_fech!D15=0,0,SER_hh_fech!D15/SER_summary!D$26)</f>
        <v>1.3398513185150687</v>
      </c>
      <c r="E15" s="104">
        <f>IF(SER_hh_fech!E15=0,0,SER_hh_fech!E15/SER_summary!E$26)</f>
        <v>1.3891714403843345</v>
      </c>
      <c r="F15" s="104">
        <f>IF(SER_hh_fech!F15=0,0,SER_hh_fech!F15/SER_summary!F$26)</f>
        <v>1.3898953456961782</v>
      </c>
      <c r="G15" s="104">
        <f>IF(SER_hh_fech!G15=0,0,SER_hh_fech!G15/SER_summary!G$26)</f>
        <v>1.3458380194324684</v>
      </c>
      <c r="H15" s="104">
        <f>IF(SER_hh_fech!H15=0,0,SER_hh_fech!H15/SER_summary!H$26)</f>
        <v>1.4530597949753312</v>
      </c>
      <c r="I15" s="104">
        <f>IF(SER_hh_fech!I15=0,0,SER_hh_fech!I15/SER_summary!I$26)</f>
        <v>1.3459297080863593</v>
      </c>
      <c r="J15" s="104">
        <f>IF(SER_hh_fech!J15=0,0,SER_hh_fech!J15/SER_summary!J$26)</f>
        <v>1.4765218646015954</v>
      </c>
      <c r="K15" s="104">
        <f>IF(SER_hh_fech!K15=0,0,SER_hh_fech!K15/SER_summary!K$26)</f>
        <v>1.4399083118988654</v>
      </c>
      <c r="L15" s="104">
        <f>IF(SER_hh_fech!L15=0,0,SER_hh_fech!L15/SER_summary!L$26)</f>
        <v>1.7134433787349965</v>
      </c>
      <c r="M15" s="104">
        <f>IF(SER_hh_fech!M15=0,0,SER_hh_fech!M15/SER_summary!M$26)</f>
        <v>1.5719394622270713</v>
      </c>
      <c r="N15" s="104">
        <f>IF(SER_hh_fech!N15=0,0,SER_hh_fech!N15/SER_summary!N$26)</f>
        <v>1.5059586782509293</v>
      </c>
      <c r="O15" s="104">
        <f>IF(SER_hh_fech!O15=0,0,SER_hh_fech!O15/SER_summary!O$26)</f>
        <v>1.364473003498343</v>
      </c>
      <c r="P15" s="104">
        <f>IF(SER_hh_fech!P15=0,0,SER_hh_fech!P15/SER_summary!P$26)</f>
        <v>1.2631544232463914</v>
      </c>
      <c r="Q15" s="104">
        <f>IF(SER_hh_fech!Q15=0,0,SER_hh_fech!Q15/SER_summary!Q$26)</f>
        <v>1.3120150950900273</v>
      </c>
    </row>
    <row r="16" spans="1:17" ht="12.95" customHeight="1" x14ac:dyDescent="0.25">
      <c r="A16" s="90" t="s">
        <v>102</v>
      </c>
      <c r="B16" s="101">
        <f>IF(SER_hh_fech!B16=0,0,SER_hh_fech!B16/SER_summary!B$26)</f>
        <v>17.356332006078912</v>
      </c>
      <c r="C16" s="101">
        <f>IF(SER_hh_fech!C16=0,0,SER_hh_fech!C16/SER_summary!C$26)</f>
        <v>17.062996839079933</v>
      </c>
      <c r="D16" s="101">
        <f>IF(SER_hh_fech!D16=0,0,SER_hh_fech!D16/SER_summary!D$26)</f>
        <v>16.701774459327083</v>
      </c>
      <c r="E16" s="101">
        <f>IF(SER_hh_fech!E16=0,0,SER_hh_fech!E16/SER_summary!E$26)</f>
        <v>16.402387663003719</v>
      </c>
      <c r="F16" s="101">
        <f>IF(SER_hh_fech!F16=0,0,SER_hh_fech!F16/SER_summary!F$26)</f>
        <v>16.118139640465351</v>
      </c>
      <c r="G16" s="101">
        <f>IF(SER_hh_fech!G16=0,0,SER_hh_fech!G16/SER_summary!G$26)</f>
        <v>15.874456279060803</v>
      </c>
      <c r="H16" s="101">
        <f>IF(SER_hh_fech!H16=0,0,SER_hh_fech!H16/SER_summary!H$26)</f>
        <v>15.680530081413087</v>
      </c>
      <c r="I16" s="101">
        <f>IF(SER_hh_fech!I16=0,0,SER_hh_fech!I16/SER_summary!I$26)</f>
        <v>15.514364441955138</v>
      </c>
      <c r="J16" s="101">
        <f>IF(SER_hh_fech!J16=0,0,SER_hh_fech!J16/SER_summary!J$26)</f>
        <v>15.387115923209606</v>
      </c>
      <c r="K16" s="101">
        <f>IF(SER_hh_fech!K16=0,0,SER_hh_fech!K16/SER_summary!K$26)</f>
        <v>15.037557614833879</v>
      </c>
      <c r="L16" s="101">
        <f>IF(SER_hh_fech!L16=0,0,SER_hh_fech!L16/SER_summary!L$26)</f>
        <v>14.855495992526386</v>
      </c>
      <c r="M16" s="101">
        <f>IF(SER_hh_fech!M16=0,0,SER_hh_fech!M16/SER_summary!M$26)</f>
        <v>14.672276805246998</v>
      </c>
      <c r="N16" s="101">
        <f>IF(SER_hh_fech!N16=0,0,SER_hh_fech!N16/SER_summary!N$26)</f>
        <v>14.407558365254419</v>
      </c>
      <c r="O16" s="101">
        <f>IF(SER_hh_fech!O16=0,0,SER_hh_fech!O16/SER_summary!O$26)</f>
        <v>13.968469935259646</v>
      </c>
      <c r="P16" s="101">
        <f>IF(SER_hh_fech!P16=0,0,SER_hh_fech!P16/SER_summary!P$26)</f>
        <v>13.597729192212942</v>
      </c>
      <c r="Q16" s="101">
        <f>IF(SER_hh_fech!Q16=0,0,SER_hh_fech!Q16/SER_summary!Q$26)</f>
        <v>13.010114903856662</v>
      </c>
    </row>
    <row r="17" spans="1:17" ht="12.95" customHeight="1" x14ac:dyDescent="0.25">
      <c r="A17" s="88" t="s">
        <v>101</v>
      </c>
      <c r="B17" s="103">
        <f>IF(SER_hh_fech!B17=0,0,SER_hh_fech!B17/SER_summary!B$26)</f>
        <v>1.2321694574453406</v>
      </c>
      <c r="C17" s="103">
        <f>IF(SER_hh_fech!C17=0,0,SER_hh_fech!C17/SER_summary!C$26)</f>
        <v>1.2600295862703657</v>
      </c>
      <c r="D17" s="103">
        <f>IF(SER_hh_fech!D17=0,0,SER_hh_fech!D17/SER_summary!D$26)</f>
        <v>1.3386181098496248</v>
      </c>
      <c r="E17" s="103">
        <f>IF(SER_hh_fech!E17=0,0,SER_hh_fech!E17/SER_summary!E$26)</f>
        <v>1.4175969487065023</v>
      </c>
      <c r="F17" s="103">
        <f>IF(SER_hh_fech!F17=0,0,SER_hh_fech!F17/SER_summary!F$26)</f>
        <v>1.5410526884010287</v>
      </c>
      <c r="G17" s="103">
        <f>IF(SER_hh_fech!G17=0,0,SER_hh_fech!G17/SER_summary!G$26)</f>
        <v>1.6826376850710154</v>
      </c>
      <c r="H17" s="103">
        <f>IF(SER_hh_fech!H17=0,0,SER_hh_fech!H17/SER_summary!H$26)</f>
        <v>1.8552972027396162</v>
      </c>
      <c r="I17" s="103">
        <f>IF(SER_hh_fech!I17=0,0,SER_hh_fech!I17/SER_summary!I$26)</f>
        <v>2.083169162460861</v>
      </c>
      <c r="J17" s="103">
        <f>IF(SER_hh_fech!J17=0,0,SER_hh_fech!J17/SER_summary!J$26)</f>
        <v>2.2537758110850095</v>
      </c>
      <c r="K17" s="103">
        <f>IF(SER_hh_fech!K17=0,0,SER_hh_fech!K17/SER_summary!K$26)</f>
        <v>2.3945297482104948</v>
      </c>
      <c r="L17" s="103">
        <f>IF(SER_hh_fech!L17=0,0,SER_hh_fech!L17/SER_summary!L$26)</f>
        <v>2.553523329078943</v>
      </c>
      <c r="M17" s="103">
        <f>IF(SER_hh_fech!M17=0,0,SER_hh_fech!M17/SER_summary!M$26)</f>
        <v>2.7218830982356224</v>
      </c>
      <c r="N17" s="103">
        <f>IF(SER_hh_fech!N17=0,0,SER_hh_fech!N17/SER_summary!N$26)</f>
        <v>2.8915665466422511</v>
      </c>
      <c r="O17" s="103">
        <f>IF(SER_hh_fech!O17=0,0,SER_hh_fech!O17/SER_summary!O$26)</f>
        <v>3.007215171717712</v>
      </c>
      <c r="P17" s="103">
        <f>IF(SER_hh_fech!P17=0,0,SER_hh_fech!P17/SER_summary!P$26)</f>
        <v>3.1233053769869188</v>
      </c>
      <c r="Q17" s="103">
        <f>IF(SER_hh_fech!Q17=0,0,SER_hh_fech!Q17/SER_summary!Q$26)</f>
        <v>3.2557013911891488</v>
      </c>
    </row>
    <row r="18" spans="1:17" ht="12" customHeight="1" x14ac:dyDescent="0.25">
      <c r="A18" s="88" t="s">
        <v>100</v>
      </c>
      <c r="B18" s="103">
        <f>IF(SER_hh_fech!B18=0,0,SER_hh_fech!B18/SER_summary!B$26)</f>
        <v>17.772020331427669</v>
      </c>
      <c r="C18" s="103">
        <f>IF(SER_hh_fech!C18=0,0,SER_hh_fech!C18/SER_summary!C$26)</f>
        <v>17.474069414787145</v>
      </c>
      <c r="D18" s="103">
        <f>IF(SER_hh_fech!D18=0,0,SER_hh_fech!D18/SER_summary!D$26)</f>
        <v>17.103557529578595</v>
      </c>
      <c r="E18" s="103">
        <f>IF(SER_hh_fech!E18=0,0,SER_hh_fech!E18/SER_summary!E$26)</f>
        <v>16.778648048345183</v>
      </c>
      <c r="F18" s="103">
        <f>IF(SER_hh_fech!F18=0,0,SER_hh_fech!F18/SER_summary!F$26)</f>
        <v>16.485209005602837</v>
      </c>
      <c r="G18" s="103">
        <f>IF(SER_hh_fech!G18=0,0,SER_hh_fech!G18/SER_summary!G$26)</f>
        <v>16.225859677327577</v>
      </c>
      <c r="H18" s="103">
        <f>IF(SER_hh_fech!H18=0,0,SER_hh_fech!H18/SER_summary!H$26)</f>
        <v>16.008635111962121</v>
      </c>
      <c r="I18" s="103">
        <f>IF(SER_hh_fech!I18=0,0,SER_hh_fech!I18/SER_summary!I$26)</f>
        <v>15.803897097645956</v>
      </c>
      <c r="J18" s="103">
        <f>IF(SER_hh_fech!J18=0,0,SER_hh_fech!J18/SER_summary!J$26)</f>
        <v>15.645349335689424</v>
      </c>
      <c r="K18" s="103">
        <f>IF(SER_hh_fech!K18=0,0,SER_hh_fech!K18/SER_summary!K$26)</f>
        <v>15.275542618755233</v>
      </c>
      <c r="L18" s="103">
        <f>IF(SER_hh_fech!L18=0,0,SER_hh_fech!L18/SER_summary!L$26)</f>
        <v>15.074764102666874</v>
      </c>
      <c r="M18" s="103">
        <f>IF(SER_hh_fech!M18=0,0,SER_hh_fech!M18/SER_summary!M$26)</f>
        <v>14.884426141598798</v>
      </c>
      <c r="N18" s="103">
        <f>IF(SER_hh_fech!N18=0,0,SER_hh_fech!N18/SER_summary!N$26)</f>
        <v>14.625115673433806</v>
      </c>
      <c r="O18" s="103">
        <f>IF(SER_hh_fech!O18=0,0,SER_hh_fech!O18/SER_summary!O$26)</f>
        <v>14.205586765963464</v>
      </c>
      <c r="P18" s="103">
        <f>IF(SER_hh_fech!P18=0,0,SER_hh_fech!P18/SER_summary!P$26)</f>
        <v>13.875125354688924</v>
      </c>
      <c r="Q18" s="103">
        <f>IF(SER_hh_fech!Q18=0,0,SER_hh_fech!Q18/SER_summary!Q$26)</f>
        <v>13.338424542897029</v>
      </c>
    </row>
    <row r="19" spans="1:17" ht="12.95" customHeight="1" x14ac:dyDescent="0.25">
      <c r="A19" s="90" t="s">
        <v>47</v>
      </c>
      <c r="B19" s="101">
        <f>IF(SER_hh_fech!B19=0,0,SER_hh_fech!B19/SER_summary!B$26)</f>
        <v>12.524992648600517</v>
      </c>
      <c r="C19" s="101">
        <f>IF(SER_hh_fech!C19=0,0,SER_hh_fech!C19/SER_summary!C$26)</f>
        <v>14.0627967218555</v>
      </c>
      <c r="D19" s="101">
        <f>IF(SER_hh_fech!D19=0,0,SER_hh_fech!D19/SER_summary!D$26)</f>
        <v>16.849622236333012</v>
      </c>
      <c r="E19" s="101">
        <f>IF(SER_hh_fech!E19=0,0,SER_hh_fech!E19/SER_summary!E$26)</f>
        <v>18.526867042688906</v>
      </c>
      <c r="F19" s="101">
        <f>IF(SER_hh_fech!F19=0,0,SER_hh_fech!F19/SER_summary!F$26)</f>
        <v>19.576918687101323</v>
      </c>
      <c r="G19" s="101">
        <f>IF(SER_hh_fech!G19=0,0,SER_hh_fech!G19/SER_summary!G$26)</f>
        <v>19.647746429760577</v>
      </c>
      <c r="H19" s="101">
        <f>IF(SER_hh_fech!H19=0,0,SER_hh_fech!H19/SER_summary!H$26)</f>
        <v>20.616551124711602</v>
      </c>
      <c r="I19" s="101">
        <f>IF(SER_hh_fech!I19=0,0,SER_hh_fech!I19/SER_summary!I$26)</f>
        <v>21.533005945877889</v>
      </c>
      <c r="J19" s="101">
        <f>IF(SER_hh_fech!J19=0,0,SER_hh_fech!J19/SER_summary!J$26)</f>
        <v>22.100342754674529</v>
      </c>
      <c r="K19" s="101">
        <f>IF(SER_hh_fech!K19=0,0,SER_hh_fech!K19/SER_summary!K$26)</f>
        <v>22.359433223606324</v>
      </c>
      <c r="L19" s="101">
        <f>IF(SER_hh_fech!L19=0,0,SER_hh_fech!L19/SER_summary!L$26)</f>
        <v>22.202063735371581</v>
      </c>
      <c r="M19" s="101">
        <f>IF(SER_hh_fech!M19=0,0,SER_hh_fech!M19/SER_summary!M$26)</f>
        <v>22.009634031506398</v>
      </c>
      <c r="N19" s="101">
        <f>IF(SER_hh_fech!N19=0,0,SER_hh_fech!N19/SER_summary!N$26)</f>
        <v>22.223607406808839</v>
      </c>
      <c r="O19" s="101">
        <f>IF(SER_hh_fech!O19=0,0,SER_hh_fech!O19/SER_summary!O$26)</f>
        <v>22.305756607876734</v>
      </c>
      <c r="P19" s="101">
        <f>IF(SER_hh_fech!P19=0,0,SER_hh_fech!P19/SER_summary!P$26)</f>
        <v>22.361644520498757</v>
      </c>
      <c r="Q19" s="101">
        <f>IF(SER_hh_fech!Q19=0,0,SER_hh_fech!Q19/SER_summary!Q$26)</f>
        <v>22.667947814879067</v>
      </c>
    </row>
    <row r="20" spans="1:17" ht="12" customHeight="1" x14ac:dyDescent="0.25">
      <c r="A20" s="88" t="s">
        <v>38</v>
      </c>
      <c r="B20" s="100">
        <f>IF(SER_hh_fech!B20=0,0,SER_hh_fech!B20/SER_summary!B$26)</f>
        <v>16.98403933792688</v>
      </c>
      <c r="C20" s="100">
        <f>IF(SER_hh_fech!C20=0,0,SER_hh_fech!C20/SER_summary!C$26)</f>
        <v>18.800895671298004</v>
      </c>
      <c r="D20" s="100">
        <f>IF(SER_hh_fech!D20=0,0,SER_hh_fech!D20/SER_summary!D$26)</f>
        <v>22.602626014460284</v>
      </c>
      <c r="E20" s="100">
        <f>IF(SER_hh_fech!E20=0,0,SER_hh_fech!E20/SER_summary!E$26)</f>
        <v>24.261607340691043</v>
      </c>
      <c r="F20" s="100">
        <f>IF(SER_hh_fech!F20=0,0,SER_hh_fech!F20/SER_summary!F$26)</f>
        <v>26.064836551357867</v>
      </c>
      <c r="G20" s="100">
        <f>IF(SER_hh_fech!G20=0,0,SER_hh_fech!G20/SER_summary!G$26)</f>
        <v>26.42197937928518</v>
      </c>
      <c r="H20" s="100">
        <f>IF(SER_hh_fech!H20=0,0,SER_hh_fech!H20/SER_summary!H$26)</f>
        <v>27.798839032986766</v>
      </c>
      <c r="I20" s="100">
        <f>IF(SER_hh_fech!I20=0,0,SER_hh_fech!I20/SER_summary!I$26)</f>
        <v>29.11565479598568</v>
      </c>
      <c r="J20" s="100">
        <f>IF(SER_hh_fech!J20=0,0,SER_hh_fech!J20/SER_summary!J$26)</f>
        <v>29.904078814512548</v>
      </c>
      <c r="K20" s="100">
        <f>IF(SER_hh_fech!K20=0,0,SER_hh_fech!K20/SER_summary!K$26)</f>
        <v>30.324312724413538</v>
      </c>
      <c r="L20" s="100">
        <f>IF(SER_hh_fech!L20=0,0,SER_hh_fech!L20/SER_summary!L$26)</f>
        <v>29.893616770004929</v>
      </c>
      <c r="M20" s="100">
        <f>IF(SER_hh_fech!M20=0,0,SER_hh_fech!M20/SER_summary!M$26)</f>
        <v>29.667809439590318</v>
      </c>
      <c r="N20" s="100">
        <f>IF(SER_hh_fech!N20=0,0,SER_hh_fech!N20/SER_summary!N$26)</f>
        <v>29.655882321519158</v>
      </c>
      <c r="O20" s="100">
        <f>IF(SER_hh_fech!O20=0,0,SER_hh_fech!O20/SER_summary!O$26)</f>
        <v>29.972715814461239</v>
      </c>
      <c r="P20" s="100">
        <f>IF(SER_hh_fech!P20=0,0,SER_hh_fech!P20/SER_summary!P$26)</f>
        <v>29.705308194637016</v>
      </c>
      <c r="Q20" s="100">
        <f>IF(SER_hh_fech!Q20=0,0,SER_hh_fech!Q20/SER_summary!Q$26)</f>
        <v>29.98017672922969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14.625144985437036</v>
      </c>
      <c r="C21" s="100">
        <f>IF(SER_hh_fech!C21=0,0,SER_hh_fech!C21/SER_summary!C$26)</f>
        <v>16.189660161395498</v>
      </c>
      <c r="D21" s="100">
        <f>IF(SER_hh_fech!D21=0,0,SER_hh_fech!D21/SER_summary!D$26)</f>
        <v>19.463372401340802</v>
      </c>
      <c r="E21" s="100">
        <f>IF(SER_hh_fech!E21=0,0,SER_hh_fech!E21/SER_summary!E$26)</f>
        <v>21.02494535634478</v>
      </c>
      <c r="F21" s="100">
        <f>IF(SER_hh_fech!F21=0,0,SER_hh_fech!F21/SER_summary!F$26)</f>
        <v>22.519225857171993</v>
      </c>
      <c r="G21" s="100">
        <f>IF(SER_hh_fech!G21=0,0,SER_hh_fech!G21/SER_summary!G$26)</f>
        <v>22.752260021051136</v>
      </c>
      <c r="H21" s="100">
        <f>IF(SER_hh_fech!H21=0,0,SER_hh_fech!H21/SER_summary!H$26)</f>
        <v>23.937889167294149</v>
      </c>
      <c r="I21" s="100">
        <f>IF(SER_hh_fech!I21=0,0,SER_hh_fech!I21/SER_summary!I$26)</f>
        <v>25.071813852098796</v>
      </c>
      <c r="J21" s="100">
        <f>IF(SER_hh_fech!J21=0,0,SER_hh_fech!J21/SER_summary!J$26)</f>
        <v>25.750734534719129</v>
      </c>
      <c r="K21" s="100">
        <f>IF(SER_hh_fech!K21=0,0,SER_hh_fech!K21/SER_summary!K$26)</f>
        <v>26.112602623800534</v>
      </c>
      <c r="L21" s="100">
        <f>IF(SER_hh_fech!L21=0,0,SER_hh_fech!L21/SER_summary!L$26)</f>
        <v>25.741725551948672</v>
      </c>
      <c r="M21" s="100">
        <f>IF(SER_hh_fech!M21=0,0,SER_hh_fech!M21/SER_summary!M$26)</f>
        <v>25.471423833324625</v>
      </c>
      <c r="N21" s="100">
        <f>IF(SER_hh_fech!N21=0,0,SER_hh_fech!N21/SER_summary!N$26)</f>
        <v>25.351200948866161</v>
      </c>
      <c r="O21" s="100">
        <f>IF(SER_hh_fech!O21=0,0,SER_hh_fech!O21/SER_summary!O$26)</f>
        <v>25.495301184614195</v>
      </c>
      <c r="P21" s="100">
        <f>IF(SER_hh_fech!P21=0,0,SER_hh_fech!P21/SER_summary!P$26)</f>
        <v>25.138715875974995</v>
      </c>
      <c r="Q21" s="100">
        <f>IF(SER_hh_fech!Q21=0,0,SER_hh_fech!Q21/SER_summary!Q$26)</f>
        <v>25.2220573899553</v>
      </c>
    </row>
    <row r="22" spans="1:17" ht="12" customHeight="1" x14ac:dyDescent="0.25">
      <c r="A22" s="88" t="s">
        <v>99</v>
      </c>
      <c r="B22" s="100">
        <f>IF(SER_hh_fech!B22=0,0,SER_hh_fech!B22/SER_summary!B$26)</f>
        <v>15.043006270735242</v>
      </c>
      <c r="C22" s="100">
        <f>IF(SER_hh_fech!C22=0,0,SER_hh_fech!C22/SER_summary!C$26)</f>
        <v>16.652221880292512</v>
      </c>
      <c r="D22" s="100">
        <f>IF(SER_hh_fech!D22=0,0,SER_hh_fech!D22/SER_summary!D$26)</f>
        <v>20.019468755664832</v>
      </c>
      <c r="E22" s="100">
        <f>IF(SER_hh_fech!E22=0,0,SER_hh_fech!E22/SER_summary!E$26)</f>
        <v>21.625658080811764</v>
      </c>
      <c r="F22" s="100">
        <f>IF(SER_hh_fech!F22=0,0,SER_hh_fech!F22/SER_summary!F$26)</f>
        <v>23.162632310234059</v>
      </c>
      <c r="G22" s="100">
        <f>IF(SER_hh_fech!G22=0,0,SER_hh_fech!G22/SER_summary!G$26)</f>
        <v>23.402324593081161</v>
      </c>
      <c r="H22" s="100">
        <f>IF(SER_hh_fech!H22=0,0,SER_hh_fech!H22/SER_summary!H$26)</f>
        <v>24.62182885778827</v>
      </c>
      <c r="I22" s="100">
        <f>IF(SER_hh_fech!I22=0,0,SER_hh_fech!I22/SER_summary!I$26)</f>
        <v>25.788151390730178</v>
      </c>
      <c r="J22" s="100">
        <f>IF(SER_hh_fech!J22=0,0,SER_hh_fech!J22/SER_summary!J$26)</f>
        <v>26.486469807139688</v>
      </c>
      <c r="K22" s="100">
        <f>IF(SER_hh_fech!K22=0,0,SER_hh_fech!K22/SER_summary!K$26)</f>
        <v>26.858676984480557</v>
      </c>
      <c r="L22" s="100">
        <f>IF(SER_hh_fech!L22=0,0,SER_hh_fech!L22/SER_summary!L$26)</f>
        <v>26.477203424861496</v>
      </c>
      <c r="M22" s="100">
        <f>IF(SER_hh_fech!M22=0,0,SER_hh_fech!M22/SER_summary!M$26)</f>
        <v>26.214116236091677</v>
      </c>
      <c r="N22" s="100">
        <f>IF(SER_hh_fech!N22=0,0,SER_hh_fech!N22/SER_summary!N$26)</f>
        <v>26.110174964645985</v>
      </c>
      <c r="O22" s="100">
        <f>IF(SER_hh_fech!O22=0,0,SER_hh_fech!O22/SER_summary!O$26)</f>
        <v>26.284583314580548</v>
      </c>
      <c r="P22" s="100">
        <f>IF(SER_hh_fech!P22=0,0,SER_hh_fech!P22/SER_summary!P$26)</f>
        <v>25.944658146848706</v>
      </c>
      <c r="Q22" s="100">
        <f>IF(SER_hh_fech!Q22=0,0,SER_hh_fech!Q22/SER_summary!Q$26)</f>
        <v>26.06245712395009</v>
      </c>
    </row>
    <row r="23" spans="1:17" ht="12" customHeight="1" x14ac:dyDescent="0.25">
      <c r="A23" s="88" t="s">
        <v>98</v>
      </c>
      <c r="B23" s="100">
        <f>IF(SER_hh_fech!B23=0,0,SER_hh_fech!B23/SER_summary!B$26)</f>
        <v>14.040139186019559</v>
      </c>
      <c r="C23" s="100">
        <f>IF(SER_hh_fech!C23=0,0,SER_hh_fech!C23/SER_summary!C$26)</f>
        <v>15.542073754939684</v>
      </c>
      <c r="D23" s="100">
        <f>IF(SER_hh_fech!D23=0,0,SER_hh_fech!D23/SER_summary!D$26)</f>
        <v>18.684837505287167</v>
      </c>
      <c r="E23" s="100">
        <f>IF(SER_hh_fech!E23=0,0,SER_hh_fech!E23/SER_summary!E$26)</f>
        <v>20.183947542090994</v>
      </c>
      <c r="F23" s="100">
        <f>IF(SER_hh_fech!F23=0,0,SER_hh_fech!F23/SER_summary!F$26)</f>
        <v>21.618456822885111</v>
      </c>
      <c r="G23" s="100">
        <f>IF(SER_hh_fech!G23=0,0,SER_hh_fech!G23/SER_summary!G$26)</f>
        <v>21.842169620209066</v>
      </c>
      <c r="H23" s="100">
        <f>IF(SER_hh_fech!H23=0,0,SER_hh_fech!H23/SER_summary!H$26)</f>
        <v>22.980373600602377</v>
      </c>
      <c r="I23" s="100">
        <f>IF(SER_hh_fech!I23=0,0,SER_hh_fech!I23/SER_summary!I$26)</f>
        <v>24.068941298014835</v>
      </c>
      <c r="J23" s="100">
        <f>IF(SER_hh_fech!J23=0,0,SER_hh_fech!J23/SER_summary!J$26)</f>
        <v>24.720705153330357</v>
      </c>
      <c r="K23" s="100">
        <f>IF(SER_hh_fech!K23=0,0,SER_hh_fech!K23/SER_summary!K$26)</f>
        <v>25.068098518848508</v>
      </c>
      <c r="L23" s="100">
        <f>IF(SER_hh_fech!L23=0,0,SER_hh_fech!L23/SER_summary!L$26)</f>
        <v>24.712056529870718</v>
      </c>
      <c r="M23" s="100">
        <f>IF(SER_hh_fech!M23=0,0,SER_hh_fech!M23/SER_summary!M$26)</f>
        <v>24.49867561532956</v>
      </c>
      <c r="N23" s="100">
        <f>IF(SER_hh_fech!N23=0,0,SER_hh_fech!N23/SER_summary!N$26)</f>
        <v>24.449117648835852</v>
      </c>
      <c r="O23" s="100">
        <f>IF(SER_hh_fech!O23=0,0,SER_hh_fech!O23/SER_summary!O$26)</f>
        <v>24.669035950876168</v>
      </c>
      <c r="P23" s="100">
        <f>IF(SER_hh_fech!P23=0,0,SER_hh_fech!P23/SER_summary!P$26)</f>
        <v>24.401980285017</v>
      </c>
      <c r="Q23" s="100">
        <f>IF(SER_hh_fech!Q23=0,0,SER_hh_fech!Q23/SER_summary!Q$26)</f>
        <v>24.576155563932414</v>
      </c>
    </row>
    <row r="24" spans="1:17" ht="12" customHeight="1" x14ac:dyDescent="0.25">
      <c r="A24" s="88" t="s">
        <v>34</v>
      </c>
      <c r="B24" s="100">
        <f>IF(SER_hh_fech!B24=0,0,SER_hh_fech!B24/SER_summary!B$26)</f>
        <v>17.550173982524452</v>
      </c>
      <c r="C24" s="100">
        <f>IF(SER_hh_fech!C24=0,0,SER_hh_fech!C24/SER_summary!C$26)</f>
        <v>19.427592193674602</v>
      </c>
      <c r="D24" s="100">
        <f>IF(SER_hh_fech!D24=0,0,SER_hh_fech!D24/SER_summary!D$26)</f>
        <v>23.356046881608965</v>
      </c>
      <c r="E24" s="100">
        <f>IF(SER_hh_fech!E24=0,0,SER_hh_fech!E24/SER_summary!E$26)</f>
        <v>25.229934427613745</v>
      </c>
      <c r="F24" s="100">
        <f>IF(SER_hh_fech!F24=0,0,SER_hh_fech!F24/SER_summary!F$26)</f>
        <v>27.023071028606378</v>
      </c>
      <c r="G24" s="100">
        <f>IF(SER_hh_fech!G24=0,0,SER_hh_fech!G24/SER_summary!G$26)</f>
        <v>27.302712025261354</v>
      </c>
      <c r="H24" s="100">
        <f>IF(SER_hh_fech!H24=0,0,SER_hh_fech!H24/SER_summary!H$26)</f>
        <v>28.725467000752971</v>
      </c>
      <c r="I24" s="100">
        <f>IF(SER_hh_fech!I24=0,0,SER_hh_fech!I24/SER_summary!I$26)</f>
        <v>30.086176622518551</v>
      </c>
      <c r="J24" s="100">
        <f>IF(SER_hh_fech!J24=0,0,SER_hh_fech!J24/SER_summary!J$26)</f>
        <v>30.900881441662968</v>
      </c>
      <c r="K24" s="100">
        <f>IF(SER_hh_fech!K24=0,0,SER_hh_fech!K24/SER_summary!K$26)</f>
        <v>31.335123148560644</v>
      </c>
      <c r="L24" s="100">
        <f>IF(SER_hh_fech!L24=0,0,SER_hh_fech!L24/SER_summary!L$26)</f>
        <v>30.89007066233841</v>
      </c>
      <c r="M24" s="100">
        <f>IF(SER_hh_fech!M24=0,0,SER_hh_fech!M24/SER_summary!M$26)</f>
        <v>30.502781107220272</v>
      </c>
      <c r="N24" s="100">
        <f>IF(SER_hh_fech!N24=0,0,SER_hh_fech!N24/SER_summary!N$26)</f>
        <v>30.277580515668216</v>
      </c>
      <c r="O24" s="100">
        <f>IF(SER_hh_fech!O24=0,0,SER_hh_fech!O24/SER_summary!O$26)</f>
        <v>30.377755392272029</v>
      </c>
      <c r="P24" s="100">
        <f>IF(SER_hh_fech!P24=0,0,SER_hh_fech!P24/SER_summary!P$26)</f>
        <v>29.89078655232214</v>
      </c>
      <c r="Q24" s="100">
        <f>IF(SER_hh_fech!Q24=0,0,SER_hh_fech!Q24/SER_summary!Q$26)</f>
        <v>29.960447741737706</v>
      </c>
    </row>
    <row r="25" spans="1:17" ht="12" customHeight="1" x14ac:dyDescent="0.25">
      <c r="A25" s="88" t="s">
        <v>42</v>
      </c>
      <c r="B25" s="100">
        <f>IF(SER_hh_fech!B25=0,0,SER_hh_fech!B25/SER_summary!B$26)</f>
        <v>11.056609608990401</v>
      </c>
      <c r="C25" s="100">
        <f>IF(SER_hh_fech!C25=0,0,SER_hh_fech!C25/SER_summary!C$26)</f>
        <v>12.239383082014998</v>
      </c>
      <c r="D25" s="100">
        <f>IF(SER_hh_fech!D25=0,0,SER_hh_fech!D25/SER_summary!D$26)</f>
        <v>14.714309535413649</v>
      </c>
      <c r="E25" s="100">
        <f>IF(SER_hh_fech!E25=0,0,SER_hh_fech!E25/SER_summary!E$26)</f>
        <v>15.894858689396653</v>
      </c>
      <c r="F25" s="100">
        <f>IF(SER_hh_fech!F25=0,0,SER_hh_fech!F25/SER_summary!F$26)</f>
        <v>17.02453474802202</v>
      </c>
      <c r="G25" s="100">
        <f>IF(SER_hh_fech!G25=0,0,SER_hh_fech!G25/SER_summary!G$26)</f>
        <v>17.200708575914653</v>
      </c>
      <c r="H25" s="100">
        <f>IF(SER_hh_fech!H25=0,0,SER_hh_fech!H25/SER_summary!H$26)</f>
        <v>18.097044210474373</v>
      </c>
      <c r="I25" s="100">
        <f>IF(SER_hh_fech!I25=0,0,SER_hh_fech!I25/SER_summary!I$26)</f>
        <v>18.954291272186691</v>
      </c>
      <c r="J25" s="100">
        <f>IF(SER_hh_fech!J25=0,0,SER_hh_fech!J25/SER_summary!J$26)</f>
        <v>19.467555308247668</v>
      </c>
      <c r="K25" s="100">
        <f>IF(SER_hh_fech!K25=0,0,SER_hh_fech!K25/SER_summary!K$26)</f>
        <v>19.741127583593208</v>
      </c>
      <c r="L25" s="100">
        <f>IF(SER_hh_fech!L25=0,0,SER_hh_fech!L25/SER_summary!L$26)</f>
        <v>19.460744517273202</v>
      </c>
      <c r="M25" s="100">
        <f>IF(SER_hh_fech!M25=0,0,SER_hh_fech!M25/SER_summary!M$26)</f>
        <v>19.314524447281432</v>
      </c>
      <c r="N25" s="100">
        <f>IF(SER_hh_fech!N25=0,0,SER_hh_fech!N25/SER_summary!N$26)</f>
        <v>19.306580081581448</v>
      </c>
      <c r="O25" s="100">
        <f>IF(SER_hh_fech!O25=0,0,SER_hh_fech!O25/SER_summary!O$26)</f>
        <v>19.514584673217506</v>
      </c>
      <c r="P25" s="100">
        <f>IF(SER_hh_fech!P25=0,0,SER_hh_fech!P25/SER_summary!P$26)</f>
        <v>19.340838262309152</v>
      </c>
      <c r="Q25" s="100">
        <f>IF(SER_hh_fech!Q25=0,0,SER_hh_fech!Q25/SER_summary!Q$26)</f>
        <v>19.519657586218276</v>
      </c>
    </row>
    <row r="26" spans="1:17" ht="12" customHeight="1" x14ac:dyDescent="0.25">
      <c r="A26" s="88" t="s">
        <v>30</v>
      </c>
      <c r="B26" s="22">
        <f>IF(SER_hh_fech!B26=0,0,SER_hh_fech!B26/SER_summary!B$26)</f>
        <v>11.446561505114888</v>
      </c>
      <c r="C26" s="22">
        <f>IF(SER_hh_fech!C26=0,0,SER_hh_fech!C26/SER_summary!C$26)</f>
        <v>12.671141819309382</v>
      </c>
      <c r="D26" s="22">
        <f>IF(SER_hh_fech!D26=0,0,SER_hh_fech!D26/SER_summary!D$26)</f>
        <v>15.233771106044442</v>
      </c>
      <c r="E26" s="22">
        <f>IF(SER_hh_fech!E26=0,0,SER_hh_fech!E26/SER_summary!E$26)</f>
        <v>16.46952852119691</v>
      </c>
      <c r="F26" s="22">
        <f>IF(SER_hh_fech!F26=0,0,SER_hh_fech!F26/SER_summary!F$26)</f>
        <v>17.632284808970233</v>
      </c>
      <c r="G26" s="22">
        <f>IF(SER_hh_fech!G26=0,0,SER_hh_fech!G26/SER_summary!G$26)</f>
        <v>17.807644995207685</v>
      </c>
      <c r="H26" s="22">
        <f>IF(SER_hh_fech!H26=0,0,SER_hh_fech!H26/SER_summary!H$26)</f>
        <v>18.735520256544035</v>
      </c>
      <c r="I26" s="22">
        <f>IF(SER_hh_fech!I26=0,0,SER_hh_fech!I26/SER_summary!I$26)</f>
        <v>19.623029043371162</v>
      </c>
      <c r="J26" s="22">
        <f>IF(SER_hh_fech!J26=0,0,SER_hh_fech!J26/SER_summary!J$26)</f>
        <v>20.154304634821841</v>
      </c>
      <c r="K26" s="22">
        <f>IF(SER_hh_fech!K26=0,0,SER_hh_fech!K26/SER_summary!K$26)</f>
        <v>20.437743746868968</v>
      </c>
      <c r="L26" s="22">
        <f>IF(SER_hh_fech!L26=0,0,SER_hh_fech!L26/SER_summary!L$26)</f>
        <v>20.147442604571452</v>
      </c>
      <c r="M26" s="22">
        <f>IF(SER_hh_fech!M26=0,0,SER_hh_fech!M26/SER_summary!M$26)</f>
        <v>19.971049704067717</v>
      </c>
      <c r="N26" s="22">
        <f>IF(SER_hh_fech!N26=0,0,SER_hh_fech!N26/SER_summary!N$26)</f>
        <v>20.282835378132667</v>
      </c>
      <c r="O26" s="22">
        <f>IF(SER_hh_fech!O26=0,0,SER_hh_fech!O26/SER_summary!O$26)</f>
        <v>20.594234729442459</v>
      </c>
      <c r="P26" s="22">
        <f>IF(SER_hh_fech!P26=0,0,SER_hh_fech!P26/SER_summary!P$26)</f>
        <v>20.755966410910396</v>
      </c>
      <c r="Q26" s="22">
        <f>IF(SER_hh_fech!Q26=0,0,SER_hh_fech!Q26/SER_summary!Q$26)</f>
        <v>21.381493316721791</v>
      </c>
    </row>
    <row r="27" spans="1:17" ht="12" customHeight="1" x14ac:dyDescent="0.25">
      <c r="A27" s="93" t="s">
        <v>114</v>
      </c>
      <c r="B27" s="116">
        <f>IF(SER_hh_fech!B27=0,0,SER_hh_fech!B27/SER_summary!B$26)</f>
        <v>0</v>
      </c>
      <c r="C27" s="116">
        <f>IF(SER_hh_fech!C27=0,0,SER_hh_fech!C27/SER_summary!C$26)</f>
        <v>0</v>
      </c>
      <c r="D27" s="116">
        <f>IF(SER_hh_fech!D27=0,0,SER_hh_fech!D27/SER_summary!D$26)</f>
        <v>0</v>
      </c>
      <c r="E27" s="116">
        <f>IF(SER_hh_fech!E27=0,0,SER_hh_fech!E27/SER_summary!E$26)</f>
        <v>0</v>
      </c>
      <c r="F27" s="116">
        <f>IF(SER_hh_fech!F27=0,0,SER_hh_fech!F27/SER_summary!F$26)</f>
        <v>3.8306660161701428E-3</v>
      </c>
      <c r="G27" s="116">
        <f>IF(SER_hh_fech!G27=0,0,SER_hh_fech!G27/SER_summary!G$26)</f>
        <v>5.3702802487160398E-3</v>
      </c>
      <c r="H27" s="116">
        <f>IF(SER_hh_fech!H27=0,0,SER_hh_fech!H27/SER_summary!H$26)</f>
        <v>1.0826426481951298E-2</v>
      </c>
      <c r="I27" s="116">
        <f>IF(SER_hh_fech!I27=0,0,SER_hh_fech!I27/SER_summary!I$26)</f>
        <v>1.3863799357696752E-2</v>
      </c>
      <c r="J27" s="116">
        <f>IF(SER_hh_fech!J27=0,0,SER_hh_fech!J27/SER_summary!J$26)</f>
        <v>4.3400169594508868E-2</v>
      </c>
      <c r="K27" s="116">
        <f>IF(SER_hh_fech!K27=0,0,SER_hh_fech!K27/SER_summary!K$26)</f>
        <v>6.4815815944502753E-2</v>
      </c>
      <c r="L27" s="116">
        <f>IF(SER_hh_fech!L27=0,0,SER_hh_fech!L27/SER_summary!L$26)</f>
        <v>7.7289571090363884E-2</v>
      </c>
      <c r="M27" s="116">
        <f>IF(SER_hh_fech!M27=0,0,SER_hh_fech!M27/SER_summary!M$26)</f>
        <v>0.10096649801923342</v>
      </c>
      <c r="N27" s="116">
        <f>IF(SER_hh_fech!N27=0,0,SER_hh_fech!N27/SER_summary!N$26)</f>
        <v>0.12112863460619243</v>
      </c>
      <c r="O27" s="116">
        <f>IF(SER_hh_fech!O27=0,0,SER_hh_fech!O27/SER_summary!O$26)</f>
        <v>0.13139149177367906</v>
      </c>
      <c r="P27" s="116">
        <f>IF(SER_hh_fech!P27=0,0,SER_hh_fech!P27/SER_summary!P$26)</f>
        <v>0.14364449546082919</v>
      </c>
      <c r="Q27" s="116">
        <f>IF(SER_hh_fech!Q27=0,0,SER_hh_fech!Q27/SER_summary!Q$26)</f>
        <v>0.16317419484578358</v>
      </c>
    </row>
    <row r="28" spans="1:17" ht="12" customHeight="1" x14ac:dyDescent="0.25">
      <c r="A28" s="91" t="s">
        <v>113</v>
      </c>
      <c r="B28" s="117">
        <f>IF(SER_hh_fech!B28=0,0,SER_hh_fech!B28/SER_summary!B$26)</f>
        <v>0</v>
      </c>
      <c r="C28" s="117">
        <f>IF(SER_hh_fech!C28=0,0,SER_hh_fech!C28/SER_summary!C$26)</f>
        <v>0</v>
      </c>
      <c r="D28" s="117">
        <f>IF(SER_hh_fech!D28=0,0,SER_hh_fech!D28/SER_summary!D$26)</f>
        <v>0</v>
      </c>
      <c r="E28" s="117">
        <f>IF(SER_hh_fech!E28=0,0,SER_hh_fech!E28/SER_summary!E$26)</f>
        <v>0</v>
      </c>
      <c r="F28" s="117">
        <f>IF(SER_hh_fech!F28=0,0,SER_hh_fech!F28/SER_summary!F$26)</f>
        <v>3.9104218002981477</v>
      </c>
      <c r="G28" s="117">
        <f>IF(SER_hh_fech!G28=0,0,SER_hh_fech!G28/SER_summary!G$26)</f>
        <v>3.9901383563622823</v>
      </c>
      <c r="H28" s="117">
        <f>IF(SER_hh_fech!H28=0,0,SER_hh_fech!H28/SER_summary!H$26)</f>
        <v>4.2517375485013957</v>
      </c>
      <c r="I28" s="117">
        <f>IF(SER_hh_fech!I28=0,0,SER_hh_fech!I28/SER_summary!I$26)</f>
        <v>4.5111273398635312</v>
      </c>
      <c r="J28" s="117">
        <f>IF(SER_hh_fech!J28=0,0,SER_hh_fech!J28/SER_summary!J$26)</f>
        <v>4.69530095600199</v>
      </c>
      <c r="K28" s="117">
        <f>IF(SER_hh_fech!K28=0,0,SER_hh_fech!K28/SER_summary!K$26)</f>
        <v>4.807479709836298</v>
      </c>
      <c r="L28" s="117">
        <f>IF(SER_hh_fech!L28=0,0,SER_hh_fech!L28/SER_summary!L$26)</f>
        <v>4.7913276943474603</v>
      </c>
      <c r="M28" s="117">
        <f>IF(SER_hh_fech!M28=0,0,SER_hh_fech!M28/SER_summary!M$26)</f>
        <v>4.7633197384286765</v>
      </c>
      <c r="N28" s="117">
        <f>IF(SER_hh_fech!N28=0,0,SER_hh_fech!N28/SER_summary!N$26)</f>
        <v>4.7708322643732295</v>
      </c>
      <c r="O28" s="117">
        <f>IF(SER_hh_fech!O28=0,0,SER_hh_fech!O28/SER_summary!O$26)</f>
        <v>4.8295315074323177</v>
      </c>
      <c r="P28" s="117">
        <f>IF(SER_hh_fech!P28=0,0,SER_hh_fech!P28/SER_summary!P$26)</f>
        <v>4.7965211330150366</v>
      </c>
      <c r="Q28" s="117">
        <f>IF(SER_hh_fech!Q28=0,0,SER_hh_fech!Q28/SER_summary!Q$26)</f>
        <v>4.8534346216172981</v>
      </c>
    </row>
    <row r="29" spans="1:17" ht="12.95" customHeight="1" x14ac:dyDescent="0.25">
      <c r="A29" s="90" t="s">
        <v>46</v>
      </c>
      <c r="B29" s="101">
        <f>IF(SER_hh_fech!B29=0,0,SER_hh_fech!B29/SER_summary!B$26)</f>
        <v>13.533634008311463</v>
      </c>
      <c r="C29" s="101">
        <f>IF(SER_hh_fech!C29=0,0,SER_hh_fech!C29/SER_summary!C$26)</f>
        <v>16.125254587988415</v>
      </c>
      <c r="D29" s="101">
        <f>IF(SER_hh_fech!D29=0,0,SER_hh_fech!D29/SER_summary!D$26)</f>
        <v>18.345834481918239</v>
      </c>
      <c r="E29" s="101">
        <f>IF(SER_hh_fech!E29=0,0,SER_hh_fech!E29/SER_summary!E$26)</f>
        <v>20.661842961392534</v>
      </c>
      <c r="F29" s="101">
        <f>IF(SER_hh_fech!F29=0,0,SER_hh_fech!F29/SER_summary!F$26)</f>
        <v>21.008690685032082</v>
      </c>
      <c r="G29" s="101">
        <f>IF(SER_hh_fech!G29=0,0,SER_hh_fech!G29/SER_summary!G$26)</f>
        <v>21.581176588615662</v>
      </c>
      <c r="H29" s="101">
        <f>IF(SER_hh_fech!H29=0,0,SER_hh_fech!H29/SER_summary!H$26)</f>
        <v>22.063284030452159</v>
      </c>
      <c r="I29" s="101">
        <f>IF(SER_hh_fech!I29=0,0,SER_hh_fech!I29/SER_summary!I$26)</f>
        <v>22.571885544132783</v>
      </c>
      <c r="J29" s="101">
        <f>IF(SER_hh_fech!J29=0,0,SER_hh_fech!J29/SER_summary!J$26)</f>
        <v>22.962188043111237</v>
      </c>
      <c r="K29" s="101">
        <f>IF(SER_hh_fech!K29=0,0,SER_hh_fech!K29/SER_summary!K$26)</f>
        <v>23.308499223683935</v>
      </c>
      <c r="L29" s="101">
        <f>IF(SER_hh_fech!L29=0,0,SER_hh_fech!L29/SER_summary!L$26)</f>
        <v>23.228388135312844</v>
      </c>
      <c r="M29" s="101">
        <f>IF(SER_hh_fech!M29=0,0,SER_hh_fech!M29/SER_summary!M$26)</f>
        <v>22.628629663019492</v>
      </c>
      <c r="N29" s="101">
        <f>IF(SER_hh_fech!N29=0,0,SER_hh_fech!N29/SER_summary!N$26)</f>
        <v>22.525752866434747</v>
      </c>
      <c r="O29" s="101">
        <f>IF(SER_hh_fech!O29=0,0,SER_hh_fech!O29/SER_summary!O$26)</f>
        <v>22.47622469374155</v>
      </c>
      <c r="P29" s="101">
        <f>IF(SER_hh_fech!P29=0,0,SER_hh_fech!P29/SER_summary!P$26)</f>
        <v>22.300570543008195</v>
      </c>
      <c r="Q29" s="101">
        <f>IF(SER_hh_fech!Q29=0,0,SER_hh_fech!Q29/SER_summary!Q$26)</f>
        <v>22.305781895746104</v>
      </c>
    </row>
    <row r="30" spans="1:17" ht="12" customHeight="1" x14ac:dyDescent="0.25">
      <c r="A30" s="88" t="s">
        <v>66</v>
      </c>
      <c r="B30" s="100">
        <f>IF(SER_hh_fech!B30=0,0,SER_hh_fech!B30/SER_summary!B$26)</f>
        <v>18.487812160913915</v>
      </c>
      <c r="C30" s="100">
        <f>IF(SER_hh_fech!C30=0,0,SER_hh_fech!C30/SER_summary!C$26)</f>
        <v>23.600051722316341</v>
      </c>
      <c r="D30" s="100">
        <f>IF(SER_hh_fech!D30=0,0,SER_hh_fech!D30/SER_summary!D$26)</f>
        <v>23.177097159410639</v>
      </c>
      <c r="E30" s="100">
        <f>IF(SER_hh_fech!E30=0,0,SER_hh_fech!E30/SER_summary!E$26)</f>
        <v>27.564492279443552</v>
      </c>
      <c r="F30" s="100">
        <f>IF(SER_hh_fech!F30=0,0,SER_hh_fech!F30/SER_summary!F$26)</f>
        <v>28.042494210092833</v>
      </c>
      <c r="G30" s="100">
        <f>IF(SER_hh_fech!G30=0,0,SER_hh_fech!G30/SER_summary!G$26)</f>
        <v>28.959914759711047</v>
      </c>
      <c r="H30" s="100">
        <f>IF(SER_hh_fech!H30=0,0,SER_hh_fech!H30/SER_summary!H$26)</f>
        <v>29.47621471905877</v>
      </c>
      <c r="I30" s="100">
        <f>IF(SER_hh_fech!I30=0,0,SER_hh_fech!I30/SER_summary!I$26)</f>
        <v>30.199753700938949</v>
      </c>
      <c r="J30" s="100">
        <f>IF(SER_hh_fech!J30=0,0,SER_hh_fech!J30/SER_summary!J$26)</f>
        <v>30.900578276082744</v>
      </c>
      <c r="K30" s="100">
        <f>IF(SER_hh_fech!K30=0,0,SER_hh_fech!K30/SER_summary!K$26)</f>
        <v>31.565831724006312</v>
      </c>
      <c r="L30" s="100">
        <f>IF(SER_hh_fech!L30=0,0,SER_hh_fech!L30/SER_summary!L$26)</f>
        <v>31.536376011695744</v>
      </c>
      <c r="M30" s="100">
        <f>IF(SER_hh_fech!M30=0,0,SER_hh_fech!M30/SER_summary!M$26)</f>
        <v>30.318425700387834</v>
      </c>
      <c r="N30" s="100">
        <f>IF(SER_hh_fech!N30=0,0,SER_hh_fech!N30/SER_summary!N$26)</f>
        <v>29.463010247177269</v>
      </c>
      <c r="O30" s="100">
        <f>IF(SER_hh_fech!O30=0,0,SER_hh_fech!O30/SER_summary!O$26)</f>
        <v>29.123789565783866</v>
      </c>
      <c r="P30" s="100">
        <f>IF(SER_hh_fech!P30=0,0,SER_hh_fech!P30/SER_summary!P$26)</f>
        <v>28.429853536284927</v>
      </c>
      <c r="Q30" s="100">
        <f>IF(SER_hh_fech!Q30=0,0,SER_hh_fech!Q30/SER_summary!Q$26)</f>
        <v>27.871494053217816</v>
      </c>
    </row>
    <row r="31" spans="1:17" ht="12" customHeight="1" x14ac:dyDescent="0.25">
      <c r="A31" s="88" t="s">
        <v>98</v>
      </c>
      <c r="B31" s="100">
        <f>IF(SER_hh_fech!B31=0,0,SER_hh_fech!B31/SER_summary!B$26)</f>
        <v>17.167254149420067</v>
      </c>
      <c r="C31" s="100">
        <f>IF(SER_hh_fech!C31=0,0,SER_hh_fech!C31/SER_summary!C$26)</f>
        <v>20.254241204467387</v>
      </c>
      <c r="D31" s="100">
        <f>IF(SER_hh_fech!D31=0,0,SER_hh_fech!D31/SER_summary!D$26)</f>
        <v>22.991325537669386</v>
      </c>
      <c r="E31" s="100">
        <f>IF(SER_hh_fech!E31=0,0,SER_hh_fech!E31/SER_summary!E$26)</f>
        <v>25.595599973769009</v>
      </c>
      <c r="F31" s="100">
        <f>IF(SER_hh_fech!F31=0,0,SER_hh_fech!F31/SER_summary!F$26)</f>
        <v>26.039458909371895</v>
      </c>
      <c r="G31" s="100">
        <f>IF(SER_hh_fech!G31=0,0,SER_hh_fech!G31/SER_summary!G$26)</f>
        <v>26.891349419731679</v>
      </c>
      <c r="H31" s="100">
        <f>IF(SER_hh_fech!H31=0,0,SER_hh_fech!H31/SER_summary!H$26)</f>
        <v>27.370770810554582</v>
      </c>
      <c r="I31" s="100">
        <f>IF(SER_hh_fech!I31=0,0,SER_hh_fech!I31/SER_summary!I$26)</f>
        <v>28.042628436586156</v>
      </c>
      <c r="J31" s="100">
        <f>IF(SER_hh_fech!J31=0,0,SER_hh_fech!J31/SER_summary!J$26)</f>
        <v>28.693394113505416</v>
      </c>
      <c r="K31" s="100">
        <f>IF(SER_hh_fech!K31=0,0,SER_hh_fech!K31/SER_summary!K$26)</f>
        <v>29.311129458005848</v>
      </c>
      <c r="L31" s="100">
        <f>IF(SER_hh_fech!L31=0,0,SER_hh_fech!L31/SER_summary!L$26)</f>
        <v>29.283777725146066</v>
      </c>
      <c r="M31" s="100">
        <f>IF(SER_hh_fech!M31=0,0,SER_hh_fech!M31/SER_summary!M$26)</f>
        <v>28.134540322189494</v>
      </c>
      <c r="N31" s="100">
        <f>IF(SER_hh_fech!N31=0,0,SER_hh_fech!N31/SER_summary!N$26)</f>
        <v>27.319615232739277</v>
      </c>
      <c r="O31" s="100">
        <f>IF(SER_hh_fech!O31=0,0,SER_hh_fech!O31/SER_summary!O$26)</f>
        <v>26.980438626972767</v>
      </c>
      <c r="P31" s="100">
        <f>IF(SER_hh_fech!P31=0,0,SER_hh_fech!P31/SER_summary!P$26)</f>
        <v>26.31135504145514</v>
      </c>
      <c r="Q31" s="100">
        <f>IF(SER_hh_fech!Q31=0,0,SER_hh_fech!Q31/SER_summary!Q$26)</f>
        <v>25.770947524861445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0</v>
      </c>
      <c r="I32" s="100">
        <f>IF(SER_hh_fech!I32=0,0,SER_hh_fech!I32/SER_summary!I$26)</f>
        <v>0</v>
      </c>
      <c r="J32" s="100">
        <f>IF(SER_hh_fech!J32=0,0,SER_hh_fech!J32/SER_summary!J$26)</f>
        <v>0</v>
      </c>
      <c r="K32" s="100">
        <f>IF(SER_hh_fech!K32=0,0,SER_hh_fech!K32/SER_summary!K$26)</f>
        <v>0</v>
      </c>
      <c r="L32" s="100">
        <f>IF(SER_hh_fech!L32=0,0,SER_hh_fech!L32/SER_summary!L$26)</f>
        <v>0</v>
      </c>
      <c r="M32" s="100">
        <f>IF(SER_hh_fech!M32=0,0,SER_hh_fech!M32/SER_summary!M$26)</f>
        <v>0</v>
      </c>
      <c r="N32" s="100">
        <f>IF(SER_hh_fech!N32=0,0,SER_hh_fech!N32/SER_summary!N$26)</f>
        <v>0</v>
      </c>
      <c r="O32" s="100">
        <f>IF(SER_hh_fech!O32=0,0,SER_hh_fech!O32/SER_summary!O$26)</f>
        <v>0</v>
      </c>
      <c r="P32" s="100">
        <f>IF(SER_hh_fech!P32=0,0,SER_hh_fech!P32/SER_summary!P$26)</f>
        <v>0</v>
      </c>
      <c r="Q32" s="100">
        <f>IF(SER_hh_fech!Q32=0,0,SER_hh_fech!Q32/SER_summary!Q$26)</f>
        <v>0</v>
      </c>
    </row>
    <row r="33" spans="1:17" ht="12" customHeight="1" x14ac:dyDescent="0.25">
      <c r="A33" s="49" t="s">
        <v>30</v>
      </c>
      <c r="B33" s="18">
        <f>IF(SER_hh_fech!B33=0,0,SER_hh_fech!B33/SER_summary!B$26)</f>
        <v>12.552420671330818</v>
      </c>
      <c r="C33" s="18">
        <f>IF(SER_hh_fech!C33=0,0,SER_hh_fech!C33/SER_summary!C$26)</f>
        <v>14.770024985246797</v>
      </c>
      <c r="D33" s="18">
        <f>IF(SER_hh_fech!D33=0,0,SER_hh_fech!D33/SER_summary!D$26)</f>
        <v>16.851011253526337</v>
      </c>
      <c r="E33" s="18">
        <f>IF(SER_hh_fech!E33=0,0,SER_hh_fech!E33/SER_summary!E$26)</f>
        <v>18.78557242210692</v>
      </c>
      <c r="F33" s="18">
        <f>IF(SER_hh_fech!F33=0,0,SER_hh_fech!F33/SER_summary!F$26)</f>
        <v>19.115558904893152</v>
      </c>
      <c r="G33" s="18">
        <f>IF(SER_hh_fech!G33=0,0,SER_hh_fech!G33/SER_summary!G$26)</f>
        <v>19.488413243181856</v>
      </c>
      <c r="H33" s="18">
        <f>IF(SER_hh_fech!H33=0,0,SER_hh_fech!H33/SER_summary!H$26)</f>
        <v>19.867225049632303</v>
      </c>
      <c r="I33" s="18">
        <f>IF(SER_hh_fech!I33=0,0,SER_hh_fech!I33/SER_summary!I$26)</f>
        <v>20.3887029265702</v>
      </c>
      <c r="J33" s="18">
        <f>IF(SER_hh_fech!J33=0,0,SER_hh_fech!J33/SER_summary!J$26)</f>
        <v>20.892839177819003</v>
      </c>
      <c r="K33" s="18">
        <f>IF(SER_hh_fech!K33=0,0,SER_hh_fech!K33/SER_summary!K$26)</f>
        <v>21.37807375671213</v>
      </c>
      <c r="L33" s="18">
        <f>IF(SER_hh_fech!L33=0,0,SER_hh_fech!L33/SER_summary!L$26)</f>
        <v>21.359838076916962</v>
      </c>
      <c r="M33" s="18">
        <f>IF(SER_hh_fech!M33=0,0,SER_hh_fech!M33/SER_summary!M$26)</f>
        <v>20.579813927276959</v>
      </c>
      <c r="N33" s="18">
        <f>IF(SER_hh_fech!N33=0,0,SER_hh_fech!N33/SER_summary!N$26)</f>
        <v>20.456494691617181</v>
      </c>
      <c r="O33" s="18">
        <f>IF(SER_hh_fech!O33=0,0,SER_hh_fech!O33/SER_summary!O$26)</f>
        <v>20.437853612357344</v>
      </c>
      <c r="P33" s="18">
        <f>IF(SER_hh_fech!P33=0,0,SER_hh_fech!P33/SER_summary!P$26)</f>
        <v>20.438025413898632</v>
      </c>
      <c r="Q33" s="18">
        <f>IF(SER_hh_fech!Q33=0,0,SER_hh_fech!Q33/SER_summary!Q$26)</f>
        <v>20.602437556018277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90.589550192648758</v>
      </c>
      <c r="C3" s="106">
        <f>IF(SER_hh_tesh!C3=0,0,SER_hh_tesh!C3/SER_summary!C$26)</f>
        <v>102.19756625189514</v>
      </c>
      <c r="D3" s="106">
        <f>IF(SER_hh_tesh!D3=0,0,SER_hh_tesh!D3/SER_summary!D$26)</f>
        <v>119.41118048821373</v>
      </c>
      <c r="E3" s="106">
        <f>IF(SER_hh_tesh!E3=0,0,SER_hh_tesh!E3/SER_summary!E$26)</f>
        <v>122.38449659439628</v>
      </c>
      <c r="F3" s="106">
        <f>IF(SER_hh_tesh!F3=0,0,SER_hh_tesh!F3/SER_summary!F$26)</f>
        <v>130.67262566786908</v>
      </c>
      <c r="G3" s="106">
        <f>IF(SER_hh_tesh!G3=0,0,SER_hh_tesh!G3/SER_summary!G$26)</f>
        <v>127.31337001831987</v>
      </c>
      <c r="H3" s="106">
        <f>IF(SER_hh_tesh!H3=0,0,SER_hh_tesh!H3/SER_summary!H$26)</f>
        <v>140.49175115076974</v>
      </c>
      <c r="I3" s="106">
        <f>IF(SER_hh_tesh!I3=0,0,SER_hh_tesh!I3/SER_summary!I$26)</f>
        <v>125.08911754502255</v>
      </c>
      <c r="J3" s="106">
        <f>IF(SER_hh_tesh!J3=0,0,SER_hh_tesh!J3/SER_summary!J$26)</f>
        <v>141.59374536313047</v>
      </c>
      <c r="K3" s="106">
        <f>IF(SER_hh_tesh!K3=0,0,SER_hh_tesh!K3/SER_summary!K$26)</f>
        <v>138.12914479620221</v>
      </c>
      <c r="L3" s="106">
        <f>IF(SER_hh_tesh!L3=0,0,SER_hh_tesh!L3/SER_summary!L$26)</f>
        <v>157.23243864810743</v>
      </c>
      <c r="M3" s="106">
        <f>IF(SER_hh_tesh!M3=0,0,SER_hh_tesh!M3/SER_summary!M$26)</f>
        <v>145.63790679700594</v>
      </c>
      <c r="N3" s="106">
        <f>IF(SER_hh_tesh!N3=0,0,SER_hh_tesh!N3/SER_summary!N$26)</f>
        <v>143.13647178742966</v>
      </c>
      <c r="O3" s="106">
        <f>IF(SER_hh_tesh!O3=0,0,SER_hh_tesh!O3/SER_summary!O$26)</f>
        <v>137.5330050781188</v>
      </c>
      <c r="P3" s="106">
        <f>IF(SER_hh_tesh!P3=0,0,SER_hh_tesh!P3/SER_summary!P$26)</f>
        <v>130.39851481717517</v>
      </c>
      <c r="Q3" s="106">
        <f>IF(SER_hh_tesh!Q3=0,0,SER_hh_tesh!Q3/SER_summary!Q$26)</f>
        <v>132.25896079573516</v>
      </c>
    </row>
    <row r="4" spans="1:17" ht="12.95" customHeight="1" x14ac:dyDescent="0.25">
      <c r="A4" s="90" t="s">
        <v>44</v>
      </c>
      <c r="B4" s="101">
        <f>IF(SER_hh_tesh!B4=0,0,SER_hh_tesh!B4/SER_summary!B$26)</f>
        <v>73.298734242207686</v>
      </c>
      <c r="C4" s="101">
        <f>IF(SER_hh_tesh!C4=0,0,SER_hh_tesh!C4/SER_summary!C$26)</f>
        <v>82.492852113345705</v>
      </c>
      <c r="D4" s="101">
        <f>IF(SER_hh_tesh!D4=0,0,SER_hh_tesh!D4/SER_summary!D$26)</f>
        <v>96.423567573549633</v>
      </c>
      <c r="E4" s="101">
        <f>IF(SER_hh_tesh!E4=0,0,SER_hh_tesh!E4/SER_summary!E$26)</f>
        <v>96.936792363305557</v>
      </c>
      <c r="F4" s="101">
        <f>IF(SER_hh_tesh!F4=0,0,SER_hh_tesh!F4/SER_summary!F$26)</f>
        <v>103.77537640771243</v>
      </c>
      <c r="G4" s="101">
        <f>IF(SER_hh_tesh!G4=0,0,SER_hh_tesh!G4/SER_summary!G$26)</f>
        <v>99.543737515759886</v>
      </c>
      <c r="H4" s="101">
        <f>IF(SER_hh_tesh!H4=0,0,SER_hh_tesh!H4/SER_summary!H$26)</f>
        <v>111.25183559415802</v>
      </c>
      <c r="I4" s="101">
        <f>IF(SER_hh_tesh!I4=0,0,SER_hh_tesh!I4/SER_summary!I$26)</f>
        <v>94.201288512135179</v>
      </c>
      <c r="J4" s="101">
        <f>IF(SER_hh_tesh!J4=0,0,SER_hh_tesh!J4/SER_summary!J$26)</f>
        <v>109.39332861290913</v>
      </c>
      <c r="K4" s="101">
        <f>IF(SER_hh_tesh!K4=0,0,SER_hh_tesh!K4/SER_summary!K$26)</f>
        <v>104.86004364231943</v>
      </c>
      <c r="L4" s="101">
        <f>IF(SER_hh_tesh!L4=0,0,SER_hh_tesh!L4/SER_summary!L$26)</f>
        <v>123.63879283098593</v>
      </c>
      <c r="M4" s="101">
        <f>IF(SER_hh_tesh!M4=0,0,SER_hh_tesh!M4/SER_summary!M$26)</f>
        <v>112.16318950983627</v>
      </c>
      <c r="N4" s="101">
        <f>IF(SER_hh_tesh!N4=0,0,SER_hh_tesh!N4/SER_summary!N$26)</f>
        <v>109.23775119106412</v>
      </c>
      <c r="O4" s="101">
        <f>IF(SER_hh_tesh!O4=0,0,SER_hh_tesh!O4/SER_summary!O$26)</f>
        <v>103.20489244732047</v>
      </c>
      <c r="P4" s="101">
        <f>IF(SER_hh_tesh!P4=0,0,SER_hh_tesh!P4/SER_summary!P$26)</f>
        <v>95.799792292208451</v>
      </c>
      <c r="Q4" s="101">
        <f>IF(SER_hh_tesh!Q4=0,0,SER_hh_tesh!Q4/SER_summary!Q$26)</f>
        <v>96.870182035769687</v>
      </c>
    </row>
    <row r="5" spans="1:17" ht="12" customHeight="1" x14ac:dyDescent="0.25">
      <c r="A5" s="88" t="s">
        <v>38</v>
      </c>
      <c r="B5" s="100">
        <f>IF(SER_hh_tesh!B5=0,0,SER_hh_tesh!B5/SER_summary!B$26)</f>
        <v>92.28780006973237</v>
      </c>
      <c r="C5" s="100">
        <f>IF(SER_hh_tesh!C5=0,0,SER_hh_tesh!C5/SER_summary!C$26)</f>
        <v>61.878630562049743</v>
      </c>
      <c r="D5" s="100">
        <f>IF(SER_hh_tesh!D5=0,0,SER_hh_tesh!D5/SER_summary!D$26)</f>
        <v>115.42546414796807</v>
      </c>
      <c r="E5" s="100">
        <f>IF(SER_hh_tesh!E5=0,0,SER_hh_tesh!E5/SER_summary!E$26)</f>
        <v>113.63624897386921</v>
      </c>
      <c r="F5" s="100">
        <f>IF(SER_hh_tesh!F5=0,0,SER_hh_tesh!F5/SER_summary!F$26)</f>
        <v>101.29457841957661</v>
      </c>
      <c r="G5" s="100">
        <f>IF(SER_hh_tesh!G5=0,0,SER_hh_tesh!G5/SER_summary!G$26)</f>
        <v>97.034515443294424</v>
      </c>
      <c r="H5" s="100">
        <f>IF(SER_hh_tesh!H5=0,0,SER_hh_tesh!H5/SER_summary!H$26)</f>
        <v>108.02205064523096</v>
      </c>
      <c r="I5" s="100">
        <f>IF(SER_hh_tesh!I5=0,0,SER_hh_tesh!I5/SER_summary!I$26)</f>
        <v>95.175374334478121</v>
      </c>
      <c r="J5" s="100">
        <f>IF(SER_hh_tesh!J5=0,0,SER_hh_tesh!J5/SER_summary!J$26)</f>
        <v>100.23815745101406</v>
      </c>
      <c r="K5" s="100">
        <f>IF(SER_hh_tesh!K5=0,0,SER_hh_tesh!K5/SER_summary!K$26)</f>
        <v>103.65709496678443</v>
      </c>
      <c r="L5" s="100">
        <f>IF(SER_hh_tesh!L5=0,0,SER_hh_tesh!L5/SER_summary!L$26)</f>
        <v>113.6945971857281</v>
      </c>
      <c r="M5" s="100">
        <f>IF(SER_hh_tesh!M5=0,0,SER_hh_tesh!M5/SER_summary!M$26)</f>
        <v>101.40139897867958</v>
      </c>
      <c r="N5" s="100">
        <f>IF(SER_hh_tesh!N5=0,0,SER_hh_tesh!N5/SER_summary!N$26)</f>
        <v>102.90575626097274</v>
      </c>
      <c r="O5" s="100">
        <f>IF(SER_hh_tesh!O5=0,0,SER_hh_tesh!O5/SER_summary!O$26)</f>
        <v>96.956411375436829</v>
      </c>
      <c r="P5" s="100">
        <f>IF(SER_hh_tesh!P5=0,0,SER_hh_tesh!P5/SER_summary!P$26)</f>
        <v>89.879305566778996</v>
      </c>
      <c r="Q5" s="100">
        <f>IF(SER_hh_tesh!Q5=0,0,SER_hh_tesh!Q5/SER_summary!Q$26)</f>
        <v>90.445550608146306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71.862997648640913</v>
      </c>
      <c r="C7" s="100">
        <f>IF(SER_hh_tesh!C7=0,0,SER_hh_tesh!C7/SER_summary!C$26)</f>
        <v>81.661921980254249</v>
      </c>
      <c r="D7" s="100">
        <f>IF(SER_hh_tesh!D7=0,0,SER_hh_tesh!D7/SER_summary!D$26)</f>
        <v>94.24225364127291</v>
      </c>
      <c r="E7" s="100">
        <f>IF(SER_hh_tesh!E7=0,0,SER_hh_tesh!E7/SER_summary!E$26)</f>
        <v>94.270938540709324</v>
      </c>
      <c r="F7" s="100">
        <f>IF(SER_hh_tesh!F7=0,0,SER_hh_tesh!F7/SER_summary!F$26)</f>
        <v>100.68318840886965</v>
      </c>
      <c r="G7" s="100">
        <f>IF(SER_hh_tesh!G7=0,0,SER_hh_tesh!G7/SER_summary!G$26)</f>
        <v>96.362093827863461</v>
      </c>
      <c r="H7" s="100">
        <f>IF(SER_hh_tesh!H7=0,0,SER_hh_tesh!H7/SER_summary!H$26)</f>
        <v>111.00317964035141</v>
      </c>
      <c r="I7" s="100">
        <f>IF(SER_hh_tesh!I7=0,0,SER_hh_tesh!I7/SER_summary!I$26)</f>
        <v>94.154275088910609</v>
      </c>
      <c r="J7" s="100">
        <f>IF(SER_hh_tesh!J7=0,0,SER_hh_tesh!J7/SER_summary!J$26)</f>
        <v>109.66995412503843</v>
      </c>
      <c r="K7" s="100">
        <f>IF(SER_hh_tesh!K7=0,0,SER_hh_tesh!K7/SER_summary!K$26)</f>
        <v>104.47368084822065</v>
      </c>
      <c r="L7" s="100">
        <f>IF(SER_hh_tesh!L7=0,0,SER_hh_tesh!L7/SER_summary!L$26)</f>
        <v>123.35309972257321</v>
      </c>
      <c r="M7" s="100">
        <f>IF(SER_hh_tesh!M7=0,0,SER_hh_tesh!M7/SER_summary!M$26)</f>
        <v>110.89787641816794</v>
      </c>
      <c r="N7" s="100">
        <f>IF(SER_hh_tesh!N7=0,0,SER_hh_tesh!N7/SER_summary!N$26)</f>
        <v>107.76843709777782</v>
      </c>
      <c r="O7" s="100">
        <f>IF(SER_hh_tesh!O7=0,0,SER_hh_tesh!O7/SER_summary!O$26)</f>
        <v>100.93861401892001</v>
      </c>
      <c r="P7" s="100">
        <f>IF(SER_hh_tesh!P7=0,0,SER_hh_tesh!P7/SER_summary!P$26)</f>
        <v>94.5962388117225</v>
      </c>
      <c r="Q7" s="100">
        <f>IF(SER_hh_tesh!Q7=0,0,SER_hh_tesh!Q7/SER_summary!Q$26)</f>
        <v>92.676388832259804</v>
      </c>
    </row>
    <row r="8" spans="1:17" ht="12" customHeight="1" x14ac:dyDescent="0.25">
      <c r="A8" s="88" t="s">
        <v>101</v>
      </c>
      <c r="B8" s="100">
        <f>IF(SER_hh_tesh!B8=0,0,SER_hh_tesh!B8/SER_summary!B$26)</f>
        <v>72.935579703098185</v>
      </c>
      <c r="C8" s="100">
        <f>IF(SER_hh_tesh!C8=0,0,SER_hh_tesh!C8/SER_summary!C$26)</f>
        <v>82.421936161063599</v>
      </c>
      <c r="D8" s="100">
        <f>IF(SER_hh_tesh!D8=0,0,SER_hh_tesh!D8/SER_summary!D$26)</f>
        <v>95.471727587027374</v>
      </c>
      <c r="E8" s="100">
        <f>IF(SER_hh_tesh!E8=0,0,SER_hh_tesh!E8/SER_summary!E$26)</f>
        <v>95.921481973146086</v>
      </c>
      <c r="F8" s="100">
        <f>IF(SER_hh_tesh!F8=0,0,SER_hh_tesh!F8/SER_summary!F$26)</f>
        <v>102.35316686623059</v>
      </c>
      <c r="G8" s="100">
        <f>IF(SER_hh_tesh!G8=0,0,SER_hh_tesh!G8/SER_summary!G$26)</f>
        <v>97.992439509530257</v>
      </c>
      <c r="H8" s="100">
        <f>IF(SER_hh_tesh!H8=0,0,SER_hh_tesh!H8/SER_summary!H$26)</f>
        <v>108.83927667369503</v>
      </c>
      <c r="I8" s="100">
        <f>IF(SER_hh_tesh!I8=0,0,SER_hh_tesh!I8/SER_summary!I$26)</f>
        <v>91.625530937040963</v>
      </c>
      <c r="J8" s="100">
        <f>IF(SER_hh_tesh!J8=0,0,SER_hh_tesh!J8/SER_summary!J$26)</f>
        <v>106.07538025060806</v>
      </c>
      <c r="K8" s="100">
        <f>IF(SER_hh_tesh!K8=0,0,SER_hh_tesh!K8/SER_summary!K$26)</f>
        <v>100.91680005424649</v>
      </c>
      <c r="L8" s="100">
        <f>IF(SER_hh_tesh!L8=0,0,SER_hh_tesh!L8/SER_summary!L$26)</f>
        <v>118.45294464044245</v>
      </c>
      <c r="M8" s="100">
        <f>IF(SER_hh_tesh!M8=0,0,SER_hh_tesh!M8/SER_summary!M$26)</f>
        <v>106.42048512903749</v>
      </c>
      <c r="N8" s="100">
        <f>IF(SER_hh_tesh!N8=0,0,SER_hh_tesh!N8/SER_summary!N$26)</f>
        <v>103.32307780087378</v>
      </c>
      <c r="O8" s="100">
        <f>IF(SER_hh_tesh!O8=0,0,SER_hh_tesh!O8/SER_summary!O$26)</f>
        <v>96.861989634893106</v>
      </c>
      <c r="P8" s="100">
        <f>IF(SER_hh_tesh!P8=0,0,SER_hh_tesh!P8/SER_summary!P$26)</f>
        <v>89.832931323397162</v>
      </c>
      <c r="Q8" s="100">
        <f>IF(SER_hh_tesh!Q8=0,0,SER_hh_tesh!Q8/SER_summary!Q$26)</f>
        <v>90.771075820473911</v>
      </c>
    </row>
    <row r="9" spans="1:17" ht="12" customHeight="1" x14ac:dyDescent="0.25">
      <c r="A9" s="88" t="s">
        <v>106</v>
      </c>
      <c r="B9" s="100">
        <f>IF(SER_hh_tesh!B9=0,0,SER_hh_tesh!B9/SER_summary!B$26)</f>
        <v>64.819476220103056</v>
      </c>
      <c r="C9" s="100">
        <f>IF(SER_hh_tesh!C9=0,0,SER_hh_tesh!C9/SER_summary!C$26)</f>
        <v>89.215721534583665</v>
      </c>
      <c r="D9" s="100">
        <f>IF(SER_hh_tesh!D9=0,0,SER_hh_tesh!D9/SER_summary!D$26)</f>
        <v>86.302046213513506</v>
      </c>
      <c r="E9" s="100">
        <f>IF(SER_hh_tesh!E9=0,0,SER_hh_tesh!E9/SER_summary!E$26)</f>
        <v>94.267421971568879</v>
      </c>
      <c r="F9" s="100">
        <f>IF(SER_hh_tesh!F9=0,0,SER_hh_tesh!F9/SER_summary!F$26)</f>
        <v>101.50597060986647</v>
      </c>
      <c r="G9" s="100">
        <f>IF(SER_hh_tesh!G9=0,0,SER_hh_tesh!G9/SER_summary!G$26)</f>
        <v>101.66729547277443</v>
      </c>
      <c r="H9" s="100">
        <f>IF(SER_hh_tesh!H9=0,0,SER_hh_tesh!H9/SER_summary!H$26)</f>
        <v>113.36457437884667</v>
      </c>
      <c r="I9" s="100">
        <f>IF(SER_hh_tesh!I9=0,0,SER_hh_tesh!I9/SER_summary!I$26)</f>
        <v>111.46247476975785</v>
      </c>
      <c r="J9" s="100">
        <f>IF(SER_hh_tesh!J9=0,0,SER_hh_tesh!J9/SER_summary!J$26)</f>
        <v>112.18615680885866</v>
      </c>
      <c r="K9" s="100">
        <f>IF(SER_hh_tesh!K9=0,0,SER_hh_tesh!K9/SER_summary!K$26)</f>
        <v>105.16730048204205</v>
      </c>
      <c r="L9" s="100">
        <f>IF(SER_hh_tesh!L9=0,0,SER_hh_tesh!L9/SER_summary!L$26)</f>
        <v>128.78040600885797</v>
      </c>
      <c r="M9" s="100">
        <f>IF(SER_hh_tesh!M9=0,0,SER_hh_tesh!M9/SER_summary!M$26)</f>
        <v>115.80591835477179</v>
      </c>
      <c r="N9" s="100">
        <f>IF(SER_hh_tesh!N9=0,0,SER_hh_tesh!N9/SER_summary!N$26)</f>
        <v>112.18836310688458</v>
      </c>
      <c r="O9" s="100">
        <f>IF(SER_hh_tesh!O9=0,0,SER_hh_tesh!O9/SER_summary!O$26)</f>
        <v>104.78030465038088</v>
      </c>
      <c r="P9" s="100">
        <f>IF(SER_hh_tesh!P9=0,0,SER_hh_tesh!P9/SER_summary!P$26)</f>
        <v>97.285732893296952</v>
      </c>
      <c r="Q9" s="100">
        <f>IF(SER_hh_tesh!Q9=0,0,SER_hh_tesh!Q9/SER_summary!Q$26)</f>
        <v>98.332292790139476</v>
      </c>
    </row>
    <row r="10" spans="1:17" ht="12" customHeight="1" x14ac:dyDescent="0.25">
      <c r="A10" s="88" t="s">
        <v>34</v>
      </c>
      <c r="B10" s="100">
        <f>IF(SER_hh_tesh!B10=0,0,SER_hh_tesh!B10/SER_summary!B$26)</f>
        <v>72.574512476845229</v>
      </c>
      <c r="C10" s="100">
        <f>IF(SER_hh_tesh!C10=0,0,SER_hh_tesh!C10/SER_summary!C$26)</f>
        <v>81.358859142250651</v>
      </c>
      <c r="D10" s="100">
        <f>IF(SER_hh_tesh!D10=0,0,SER_hh_tesh!D10/SER_summary!D$26)</f>
        <v>93.799171468631343</v>
      </c>
      <c r="E10" s="100">
        <f>IF(SER_hh_tesh!E10=0,0,SER_hh_tesh!E10/SER_summary!E$26)</f>
        <v>95.231793025664047</v>
      </c>
      <c r="F10" s="100">
        <f>IF(SER_hh_tesh!F10=0,0,SER_hh_tesh!F10/SER_summary!F$26)</f>
        <v>97.783770943610477</v>
      </c>
      <c r="G10" s="100">
        <f>IF(SER_hh_tesh!G10=0,0,SER_hh_tesh!G10/SER_summary!G$26)</f>
        <v>105.71957625000864</v>
      </c>
      <c r="H10" s="100">
        <f>IF(SER_hh_tesh!H10=0,0,SER_hh_tesh!H10/SER_summary!H$26)</f>
        <v>85.806461607567343</v>
      </c>
      <c r="I10" s="100">
        <f>IF(SER_hh_tesh!I10=0,0,SER_hh_tesh!I10/SER_summary!I$26)</f>
        <v>119.25192576999662</v>
      </c>
      <c r="J10" s="100">
        <f>IF(SER_hh_tesh!J10=0,0,SER_hh_tesh!J10/SER_summary!J$26)</f>
        <v>111.53814872469414</v>
      </c>
      <c r="K10" s="100">
        <f>IF(SER_hh_tesh!K10=0,0,SER_hh_tesh!K10/SER_summary!K$26)</f>
        <v>115.84607979174635</v>
      </c>
      <c r="L10" s="100">
        <f>IF(SER_hh_tesh!L10=0,0,SER_hh_tesh!L10/SER_summary!L$26)</f>
        <v>125.34208806018752</v>
      </c>
      <c r="M10" s="100">
        <f>IF(SER_hh_tesh!M10=0,0,SER_hh_tesh!M10/SER_summary!M$26)</f>
        <v>124.75857032287418</v>
      </c>
      <c r="N10" s="100">
        <f>IF(SER_hh_tesh!N10=0,0,SER_hh_tesh!N10/SER_summary!N$26)</f>
        <v>105.8439586839407</v>
      </c>
      <c r="O10" s="100">
        <f>IF(SER_hh_tesh!O10=0,0,SER_hh_tesh!O10/SER_summary!O$26)</f>
        <v>111.74132257662158</v>
      </c>
      <c r="P10" s="100">
        <f>IF(SER_hh_tesh!P10=0,0,SER_hh_tesh!P10/SER_summary!P$26)</f>
        <v>95.947375459482842</v>
      </c>
      <c r="Q10" s="100">
        <f>IF(SER_hh_tesh!Q10=0,0,SER_hh_tesh!Q10/SER_summary!Q$26)</f>
        <v>95.160035167042764</v>
      </c>
    </row>
    <row r="11" spans="1:17" ht="12" customHeight="1" x14ac:dyDescent="0.25">
      <c r="A11" s="88" t="s">
        <v>61</v>
      </c>
      <c r="B11" s="100">
        <f>IF(SER_hh_tesh!B11=0,0,SER_hh_tesh!B11/SER_summary!B$26)</f>
        <v>88.982526476034138</v>
      </c>
      <c r="C11" s="100">
        <f>IF(SER_hh_tesh!C11=0,0,SER_hh_tesh!C11/SER_summary!C$26)</f>
        <v>67.547411035007755</v>
      </c>
      <c r="D11" s="100">
        <f>IF(SER_hh_tesh!D11=0,0,SER_hh_tesh!D11/SER_summary!D$26)</f>
        <v>100.03857586593772</v>
      </c>
      <c r="E11" s="100">
        <f>IF(SER_hh_tesh!E11=0,0,SER_hh_tesh!E11/SER_summary!E$26)</f>
        <v>106.44409943817847</v>
      </c>
      <c r="F11" s="100">
        <f>IF(SER_hh_tesh!F11=0,0,SER_hh_tesh!F11/SER_summary!F$26)</f>
        <v>103.27559036563598</v>
      </c>
      <c r="G11" s="100">
        <f>IF(SER_hh_tesh!G11=0,0,SER_hh_tesh!G11/SER_summary!G$26)</f>
        <v>107.27984552905184</v>
      </c>
      <c r="H11" s="100">
        <f>IF(SER_hh_tesh!H11=0,0,SER_hh_tesh!H11/SER_summary!H$26)</f>
        <v>114.73751750574515</v>
      </c>
      <c r="I11" s="100">
        <f>IF(SER_hh_tesh!I11=0,0,SER_hh_tesh!I11/SER_summary!I$26)</f>
        <v>97.618721649382465</v>
      </c>
      <c r="J11" s="100">
        <f>IF(SER_hh_tesh!J11=0,0,SER_hh_tesh!J11/SER_summary!J$26)</f>
        <v>114.23603861325074</v>
      </c>
      <c r="K11" s="100">
        <f>IF(SER_hh_tesh!K11=0,0,SER_hh_tesh!K11/SER_summary!K$26)</f>
        <v>108.78810778009255</v>
      </c>
      <c r="L11" s="100">
        <f>IF(SER_hh_tesh!L11=0,0,SER_hh_tesh!L11/SER_summary!L$26)</f>
        <v>129.11415544474499</v>
      </c>
      <c r="M11" s="100">
        <f>IF(SER_hh_tesh!M11=0,0,SER_hh_tesh!M11/SER_summary!M$26)</f>
        <v>115.54322527467721</v>
      </c>
      <c r="N11" s="100">
        <f>IF(SER_hh_tesh!N11=0,0,SER_hh_tesh!N11/SER_summary!N$26)</f>
        <v>112.63612675159952</v>
      </c>
      <c r="O11" s="100">
        <f>IF(SER_hh_tesh!O11=0,0,SER_hh_tesh!O11/SER_summary!O$26)</f>
        <v>106.19164323863941</v>
      </c>
      <c r="P11" s="100">
        <f>IF(SER_hh_tesh!P11=0,0,SER_hh_tesh!P11/SER_summary!P$26)</f>
        <v>97.941864404162288</v>
      </c>
      <c r="Q11" s="100">
        <f>IF(SER_hh_tesh!Q11=0,0,SER_hh_tesh!Q11/SER_summary!Q$26)</f>
        <v>97.787543178839599</v>
      </c>
    </row>
    <row r="12" spans="1:17" ht="12" customHeight="1" x14ac:dyDescent="0.25">
      <c r="A12" s="88" t="s">
        <v>42</v>
      </c>
      <c r="B12" s="100">
        <f>IF(SER_hh_tesh!B12=0,0,SER_hh_tesh!B12/SER_summary!B$26)</f>
        <v>72.935579703098213</v>
      </c>
      <c r="C12" s="100">
        <f>IF(SER_hh_tesh!C12=0,0,SER_hh_tesh!C12/SER_summary!C$26)</f>
        <v>82.054155599894656</v>
      </c>
      <c r="D12" s="100">
        <f>IF(SER_hh_tesh!D12=0,0,SER_hh_tesh!D12/SER_summary!D$26)</f>
        <v>101.3186843324046</v>
      </c>
      <c r="E12" s="100">
        <f>IF(SER_hh_tesh!E12=0,0,SER_hh_tesh!E12/SER_summary!E$26)</f>
        <v>88.906553636187354</v>
      </c>
      <c r="F12" s="100">
        <f>IF(SER_hh_tesh!F12=0,0,SER_hh_tesh!F12/SER_summary!F$26)</f>
        <v>106.07875037805327</v>
      </c>
      <c r="G12" s="100">
        <f>IF(SER_hh_tesh!G12=0,0,SER_hh_tesh!G12/SER_summary!G$26)</f>
        <v>94.352201692670931</v>
      </c>
      <c r="H12" s="100">
        <f>IF(SER_hh_tesh!H12=0,0,SER_hh_tesh!H12/SER_summary!H$26)</f>
        <v>109.2408090522608</v>
      </c>
      <c r="I12" s="100">
        <f>IF(SER_hh_tesh!I12=0,0,SER_hh_tesh!I12/SER_summary!I$26)</f>
        <v>71.704986717575792</v>
      </c>
      <c r="J12" s="100">
        <f>IF(SER_hh_tesh!J12=0,0,SER_hh_tesh!J12/SER_summary!J$26)</f>
        <v>107.08711647305695</v>
      </c>
      <c r="K12" s="100">
        <f>IF(SER_hh_tesh!K12=0,0,SER_hh_tesh!K12/SER_summary!K$26)</f>
        <v>100.58179238146526</v>
      </c>
      <c r="L12" s="100">
        <f>IF(SER_hh_tesh!L12=0,0,SER_hh_tesh!L12/SER_summary!L$26)</f>
        <v>117.91713360750977</v>
      </c>
      <c r="M12" s="100">
        <f>IF(SER_hh_tesh!M12=0,0,SER_hh_tesh!M12/SER_summary!M$26)</f>
        <v>106.10255247328587</v>
      </c>
      <c r="N12" s="100">
        <f>IF(SER_hh_tesh!N12=0,0,SER_hh_tesh!N12/SER_summary!N$26)</f>
        <v>103.54016258453241</v>
      </c>
      <c r="O12" s="100">
        <f>IF(SER_hh_tesh!O12=0,0,SER_hh_tesh!O12/SER_summary!O$26)</f>
        <v>98.533615760352333</v>
      </c>
      <c r="P12" s="100">
        <f>IF(SER_hh_tesh!P12=0,0,SER_hh_tesh!P12/SER_summary!P$26)</f>
        <v>91.691180450110267</v>
      </c>
      <c r="Q12" s="100">
        <f>IF(SER_hh_tesh!Q12=0,0,SER_hh_tesh!Q12/SER_summary!Q$26)</f>
        <v>92.486665183238344</v>
      </c>
    </row>
    <row r="13" spans="1:17" ht="12" customHeight="1" x14ac:dyDescent="0.25">
      <c r="A13" s="88" t="s">
        <v>105</v>
      </c>
      <c r="B13" s="100">
        <f>IF(SER_hh_tesh!B13=0,0,SER_hh_tesh!B13/SER_summary!B$26)</f>
        <v>73.305354426310927</v>
      </c>
      <c r="C13" s="100">
        <f>IF(SER_hh_tesh!C13=0,0,SER_hh_tesh!C13/SER_summary!C$26)</f>
        <v>83.534812646978168</v>
      </c>
      <c r="D13" s="100">
        <f>IF(SER_hh_tesh!D13=0,0,SER_hh_tesh!D13/SER_summary!D$26)</f>
        <v>96.714513127759929</v>
      </c>
      <c r="E13" s="100">
        <f>IF(SER_hh_tesh!E13=0,0,SER_hh_tesh!E13/SER_summary!E$26)</f>
        <v>97.634559787621242</v>
      </c>
      <c r="F13" s="100">
        <f>IF(SER_hh_tesh!F13=0,0,SER_hh_tesh!F13/SER_summary!F$26)</f>
        <v>104.29112680924835</v>
      </c>
      <c r="G13" s="100">
        <f>IF(SER_hh_tesh!G13=0,0,SER_hh_tesh!G13/SER_summary!G$26)</f>
        <v>100.01033386429667</v>
      </c>
      <c r="H13" s="100">
        <f>IF(SER_hh_tesh!H13=0,0,SER_hh_tesh!H13/SER_summary!H$26)</f>
        <v>111.0183319379082</v>
      </c>
      <c r="I13" s="100">
        <f>IF(SER_hh_tesh!I13=0,0,SER_hh_tesh!I13/SER_summary!I$26)</f>
        <v>93.102469777316102</v>
      </c>
      <c r="J13" s="100">
        <f>IF(SER_hh_tesh!J13=0,0,SER_hh_tesh!J13/SER_summary!J$26)</f>
        <v>107.30530430510548</v>
      </c>
      <c r="K13" s="100">
        <f>IF(SER_hh_tesh!K13=0,0,SER_hh_tesh!K13/SER_summary!K$26)</f>
        <v>101.57276223039068</v>
      </c>
      <c r="L13" s="100">
        <f>IF(SER_hh_tesh!L13=0,0,SER_hh_tesh!L13/SER_summary!L$26)</f>
        <v>122.99039999922583</v>
      </c>
      <c r="M13" s="100">
        <f>IF(SER_hh_tesh!M13=0,0,SER_hh_tesh!M13/SER_summary!M$26)</f>
        <v>123.31823490075122</v>
      </c>
      <c r="N13" s="100">
        <f>IF(SER_hh_tesh!N13=0,0,SER_hh_tesh!N13/SER_summary!N$26)</f>
        <v>120.23026529360853</v>
      </c>
      <c r="O13" s="100">
        <f>IF(SER_hh_tesh!O13=0,0,SER_hh_tesh!O13/SER_summary!O$26)</f>
        <v>113.4506967600133</v>
      </c>
      <c r="P13" s="100">
        <f>IF(SER_hh_tesh!P13=0,0,SER_hh_tesh!P13/SER_summary!P$26)</f>
        <v>105.22970080811892</v>
      </c>
      <c r="Q13" s="100">
        <f>IF(SER_hh_tesh!Q13=0,0,SER_hh_tesh!Q13/SER_summary!Q$26)</f>
        <v>106.18084297511329</v>
      </c>
    </row>
    <row r="14" spans="1:17" ht="12" customHeight="1" x14ac:dyDescent="0.25">
      <c r="A14" s="51" t="s">
        <v>104</v>
      </c>
      <c r="B14" s="22">
        <f>IF(SER_hh_tesh!B14=0,0,SER_hh_tesh!B14/SER_summary!B$26)</f>
        <v>73.305354426310913</v>
      </c>
      <c r="C14" s="22">
        <f>IF(SER_hh_tesh!C14=0,0,SER_hh_tesh!C14/SER_summary!C$26)</f>
        <v>82.268428086369084</v>
      </c>
      <c r="D14" s="22">
        <f>IF(SER_hh_tesh!D14=0,0,SER_hh_tesh!D14/SER_summary!D$26)</f>
        <v>94.903130781193155</v>
      </c>
      <c r="E14" s="22">
        <f>IF(SER_hh_tesh!E14=0,0,SER_hh_tesh!E14/SER_summary!E$26)</f>
        <v>95.5720012637385</v>
      </c>
      <c r="F14" s="22">
        <f>IF(SER_hh_tesh!F14=0,0,SER_hh_tesh!F14/SER_summary!F$26)</f>
        <v>101.80436331783702</v>
      </c>
      <c r="G14" s="22">
        <f>IF(SER_hh_tesh!G14=0,0,SER_hh_tesh!G14/SER_summary!G$26)</f>
        <v>98.513823166454415</v>
      </c>
      <c r="H14" s="22">
        <f>IF(SER_hh_tesh!H14=0,0,SER_hh_tesh!H14/SER_summary!H$26)</f>
        <v>110.08413410792863</v>
      </c>
      <c r="I14" s="22">
        <f>IF(SER_hh_tesh!I14=0,0,SER_hh_tesh!I14/SER_summary!I$26)</f>
        <v>92.626365597392578</v>
      </c>
      <c r="J14" s="22">
        <f>IF(SER_hh_tesh!J14=0,0,SER_hh_tesh!J14/SER_summary!J$26)</f>
        <v>107.78435724908061</v>
      </c>
      <c r="K14" s="22">
        <f>IF(SER_hh_tesh!K14=0,0,SER_hh_tesh!K14/SER_summary!K$26)</f>
        <v>103.30882034141807</v>
      </c>
      <c r="L14" s="22">
        <f>IF(SER_hh_tesh!L14=0,0,SER_hh_tesh!L14/SER_summary!L$26)</f>
        <v>121.68921235229213</v>
      </c>
      <c r="M14" s="22">
        <f>IF(SER_hh_tesh!M14=0,0,SER_hh_tesh!M14/SER_summary!M$26)</f>
        <v>109.29951999480193</v>
      </c>
      <c r="N14" s="22">
        <f>IF(SER_hh_tesh!N14=0,0,SER_hh_tesh!N14/SER_summary!N$26)</f>
        <v>105.56369370482339</v>
      </c>
      <c r="O14" s="22">
        <f>IF(SER_hh_tesh!O14=0,0,SER_hh_tesh!O14/SER_summary!O$26)</f>
        <v>99.473324016165108</v>
      </c>
      <c r="P14" s="22">
        <f>IF(SER_hh_tesh!P14=0,0,SER_hh_tesh!P14/SER_summary!P$26)</f>
        <v>92.692931784445776</v>
      </c>
      <c r="Q14" s="22">
        <f>IF(SER_hh_tesh!Q14=0,0,SER_hh_tesh!Q14/SER_summary!Q$26)</f>
        <v>93.087750329454792</v>
      </c>
    </row>
    <row r="15" spans="1:17" ht="12" customHeight="1" x14ac:dyDescent="0.25">
      <c r="A15" s="105" t="s">
        <v>108</v>
      </c>
      <c r="B15" s="104">
        <f>IF(SER_hh_tesh!B15=0,0,SER_hh_tesh!B15/SER_summary!B$26)</f>
        <v>0.98788206906978215</v>
      </c>
      <c r="C15" s="104">
        <f>IF(SER_hh_tesh!C15=0,0,SER_hh_tesh!C15/SER_summary!C$26)</f>
        <v>1.1834251028023726</v>
      </c>
      <c r="D15" s="104">
        <f>IF(SER_hh_tesh!D15=0,0,SER_hh_tesh!D15/SER_summary!D$26)</f>
        <v>1.3398513185150687</v>
      </c>
      <c r="E15" s="104">
        <f>IF(SER_hh_tesh!E15=0,0,SER_hh_tesh!E15/SER_summary!E$26)</f>
        <v>1.389171440384334</v>
      </c>
      <c r="F15" s="104">
        <f>IF(SER_hh_tesh!F15=0,0,SER_hh_tesh!F15/SER_summary!F$26)</f>
        <v>1.3898953456961787</v>
      </c>
      <c r="G15" s="104">
        <f>IF(SER_hh_tesh!G15=0,0,SER_hh_tesh!G15/SER_summary!G$26)</f>
        <v>1.3458380194324684</v>
      </c>
      <c r="H15" s="104">
        <f>IF(SER_hh_tesh!H15=0,0,SER_hh_tesh!H15/SER_summary!H$26)</f>
        <v>1.4530597949753308</v>
      </c>
      <c r="I15" s="104">
        <f>IF(SER_hh_tesh!I15=0,0,SER_hh_tesh!I15/SER_summary!I$26)</f>
        <v>1.3459297080863595</v>
      </c>
      <c r="J15" s="104">
        <f>IF(SER_hh_tesh!J15=0,0,SER_hh_tesh!J15/SER_summary!J$26)</f>
        <v>1.4765218646015958</v>
      </c>
      <c r="K15" s="104">
        <f>IF(SER_hh_tesh!K15=0,0,SER_hh_tesh!K15/SER_summary!K$26)</f>
        <v>1.4399083118988654</v>
      </c>
      <c r="L15" s="104">
        <f>IF(SER_hh_tesh!L15=0,0,SER_hh_tesh!L15/SER_summary!L$26)</f>
        <v>1.7134433787349967</v>
      </c>
      <c r="M15" s="104">
        <f>IF(SER_hh_tesh!M15=0,0,SER_hh_tesh!M15/SER_summary!M$26)</f>
        <v>1.5719394622270717</v>
      </c>
      <c r="N15" s="104">
        <f>IF(SER_hh_tesh!N15=0,0,SER_hh_tesh!N15/SER_summary!N$26)</f>
        <v>1.5059586782509293</v>
      </c>
      <c r="O15" s="104">
        <f>IF(SER_hh_tesh!O15=0,0,SER_hh_tesh!O15/SER_summary!O$26)</f>
        <v>1.364473003498343</v>
      </c>
      <c r="P15" s="104">
        <f>IF(SER_hh_tesh!P15=0,0,SER_hh_tesh!P15/SER_summary!P$26)</f>
        <v>1.2631544232463918</v>
      </c>
      <c r="Q15" s="104">
        <f>IF(SER_hh_tesh!Q15=0,0,SER_hh_tesh!Q15/SER_summary!Q$26)</f>
        <v>1.3120150950900273</v>
      </c>
    </row>
    <row r="16" spans="1:17" ht="12.95" customHeight="1" x14ac:dyDescent="0.25">
      <c r="A16" s="90" t="s">
        <v>102</v>
      </c>
      <c r="B16" s="101">
        <f>IF(SER_hh_tesh!B16=0,0,SER_hh_tesh!B16/SER_summary!B$26)</f>
        <v>28.891109630742971</v>
      </c>
      <c r="C16" s="101">
        <f>IF(SER_hh_tesh!C16=0,0,SER_hh_tesh!C16/SER_summary!C$26)</f>
        <v>28.996743736158486</v>
      </c>
      <c r="D16" s="101">
        <f>IF(SER_hh_tesh!D16=0,0,SER_hh_tesh!D16/SER_summary!D$26)</f>
        <v>29.122133886805145</v>
      </c>
      <c r="E16" s="101">
        <f>IF(SER_hh_tesh!E16=0,0,SER_hh_tesh!E16/SER_summary!E$26)</f>
        <v>29.309292764875917</v>
      </c>
      <c r="F16" s="101">
        <f>IF(SER_hh_tesh!F16=0,0,SER_hh_tesh!F16/SER_summary!F$26)</f>
        <v>29.545168747335087</v>
      </c>
      <c r="G16" s="101">
        <f>IF(SER_hh_tesh!G16=0,0,SER_hh_tesh!G16/SER_summary!G$26)</f>
        <v>29.769232208207484</v>
      </c>
      <c r="H16" s="101">
        <f>IF(SER_hh_tesh!H16=0,0,SER_hh_tesh!H16/SER_summary!H$26)</f>
        <v>30.081263383414388</v>
      </c>
      <c r="I16" s="101">
        <f>IF(SER_hh_tesh!I16=0,0,SER_hh_tesh!I16/SER_summary!I$26)</f>
        <v>30.441871903404785</v>
      </c>
      <c r="J16" s="101">
        <f>IF(SER_hh_tesh!J16=0,0,SER_hh_tesh!J16/SER_summary!J$26)</f>
        <v>30.77313690439335</v>
      </c>
      <c r="K16" s="101">
        <f>IF(SER_hh_tesh!K16=0,0,SER_hh_tesh!K16/SER_summary!K$26)</f>
        <v>30.644262698719302</v>
      </c>
      <c r="L16" s="101">
        <f>IF(SER_hh_tesh!L16=0,0,SER_hh_tesh!L16/SER_summary!L$26)</f>
        <v>30.795268749557291</v>
      </c>
      <c r="M16" s="101">
        <f>IF(SER_hh_tesh!M16=0,0,SER_hh_tesh!M16/SER_summary!M$26)</f>
        <v>31.023856845135125</v>
      </c>
      <c r="N16" s="101">
        <f>IF(SER_hh_tesh!N16=0,0,SER_hh_tesh!N16/SER_summary!N$26)</f>
        <v>31.360789402645924</v>
      </c>
      <c r="O16" s="101">
        <f>IF(SER_hh_tesh!O16=0,0,SER_hh_tesh!O16/SER_summary!O$26)</f>
        <v>31.424855988275908</v>
      </c>
      <c r="P16" s="101">
        <f>IF(SER_hh_tesh!P16=0,0,SER_hh_tesh!P16/SER_summary!P$26)</f>
        <v>32.269857088033199</v>
      </c>
      <c r="Q16" s="101">
        <f>IF(SER_hh_tesh!Q16=0,0,SER_hh_tesh!Q16/SER_summary!Q$26)</f>
        <v>33.191475599049816</v>
      </c>
    </row>
    <row r="17" spans="1:17" ht="12.95" customHeight="1" x14ac:dyDescent="0.25">
      <c r="A17" s="88" t="s">
        <v>101</v>
      </c>
      <c r="B17" s="103">
        <f>IF(SER_hh_tesh!B17=0,0,SER_hh_tesh!B17/SER_summary!B$26)</f>
        <v>2.051052196180521</v>
      </c>
      <c r="C17" s="103">
        <f>IF(SER_hh_tesh!C17=0,0,SER_hh_tesh!C17/SER_summary!C$26)</f>
        <v>2.1438368374698835</v>
      </c>
      <c r="D17" s="103">
        <f>IF(SER_hh_tesh!D17=0,0,SER_hh_tesh!D17/SER_summary!D$26)</f>
        <v>2.3376927864441841</v>
      </c>
      <c r="E17" s="103">
        <f>IF(SER_hh_tesh!E17=0,0,SER_hh_tesh!E17/SER_summary!E$26)</f>
        <v>2.5260210447878739</v>
      </c>
      <c r="F17" s="103">
        <f>IF(SER_hh_tesh!F17=0,0,SER_hh_tesh!F17/SER_summary!F$26)</f>
        <v>2.8196483099393213</v>
      </c>
      <c r="G17" s="103">
        <f>IF(SER_hh_tesh!G17=0,0,SER_hh_tesh!G17/SER_summary!G$26)</f>
        <v>3.147454157752076</v>
      </c>
      <c r="H17" s="103">
        <f>IF(SER_hh_tesh!H17=0,0,SER_hh_tesh!H17/SER_summary!H$26)</f>
        <v>3.543066604405626</v>
      </c>
      <c r="I17" s="103">
        <f>IF(SER_hh_tesh!I17=0,0,SER_hh_tesh!I17/SER_summary!I$26)</f>
        <v>4.0499817144380295</v>
      </c>
      <c r="J17" s="103">
        <f>IF(SER_hh_tesh!J17=0,0,SER_hh_tesh!J17/SER_summary!J$26)</f>
        <v>4.4499724016672859</v>
      </c>
      <c r="K17" s="103">
        <f>IF(SER_hh_tesh!K17=0,0,SER_hh_tesh!K17/SER_summary!K$26)</f>
        <v>4.8219951426884649</v>
      </c>
      <c r="L17" s="103">
        <f>IF(SER_hh_tesh!L17=0,0,SER_hh_tesh!L17/SER_summary!L$26)</f>
        <v>5.22766404282227</v>
      </c>
      <c r="M17" s="103">
        <f>IF(SER_hh_tesh!M17=0,0,SER_hh_tesh!M17/SER_summary!M$26)</f>
        <v>5.7233456209914975</v>
      </c>
      <c r="N17" s="103">
        <f>IF(SER_hh_tesh!N17=0,0,SER_hh_tesh!N17/SER_summary!N$26)</f>
        <v>6.3716977692207601</v>
      </c>
      <c r="O17" s="103">
        <f>IF(SER_hh_tesh!O17=0,0,SER_hh_tesh!O17/SER_summary!O$26)</f>
        <v>6.9688899031332587</v>
      </c>
      <c r="P17" s="103">
        <f>IF(SER_hh_tesh!P17=0,0,SER_hh_tesh!P17/SER_summary!P$26)</f>
        <v>7.9065985277760831</v>
      </c>
      <c r="Q17" s="103">
        <f>IF(SER_hh_tesh!Q17=0,0,SER_hh_tesh!Q17/SER_summary!Q$26)</f>
        <v>9.0864533153635652</v>
      </c>
    </row>
    <row r="18" spans="1:17" ht="12" customHeight="1" x14ac:dyDescent="0.25">
      <c r="A18" s="88" t="s">
        <v>100</v>
      </c>
      <c r="B18" s="103">
        <f>IF(SER_hh_tesh!B18=0,0,SER_hh_tesh!B18/SER_summary!B$26)</f>
        <v>29.583058654054149</v>
      </c>
      <c r="C18" s="103">
        <f>IF(SER_hh_tesh!C18=0,0,SER_hh_tesh!C18/SER_summary!C$26)</f>
        <v>29.695251391555122</v>
      </c>
      <c r="D18" s="103">
        <f>IF(SER_hh_tesh!D18=0,0,SER_hh_tesh!D18/SER_summary!D$26)</f>
        <v>29.822610711714873</v>
      </c>
      <c r="E18" s="103">
        <f>IF(SER_hh_tesh!E18=0,0,SER_hh_tesh!E18/SER_summary!E$26)</f>
        <v>29.981806938096252</v>
      </c>
      <c r="F18" s="103">
        <f>IF(SER_hh_tesh!F18=0,0,SER_hh_tesh!F18/SER_summary!F$26)</f>
        <v>30.218150931785495</v>
      </c>
      <c r="G18" s="103">
        <f>IF(SER_hh_tesh!G18=0,0,SER_hh_tesh!G18/SER_summary!G$26)</f>
        <v>30.428413638189657</v>
      </c>
      <c r="H18" s="103">
        <f>IF(SER_hh_tesh!H18=0,0,SER_hh_tesh!H18/SER_summary!H$26)</f>
        <v>30.711076706727351</v>
      </c>
      <c r="I18" s="103">
        <f>IF(SER_hh_tesh!I18=0,0,SER_hh_tesh!I18/SER_summary!I$26)</f>
        <v>31.010794765153232</v>
      </c>
      <c r="J18" s="103">
        <f>IF(SER_hh_tesh!J18=0,0,SER_hh_tesh!J18/SER_summary!J$26)</f>
        <v>31.290714347661652</v>
      </c>
      <c r="K18" s="103">
        <f>IF(SER_hh_tesh!K18=0,0,SER_hh_tesh!K18/SER_summary!K$26)</f>
        <v>31.130326046076419</v>
      </c>
      <c r="L18" s="103">
        <f>IF(SER_hh_tesh!L18=0,0,SER_hh_tesh!L18/SER_summary!L$26)</f>
        <v>31.25098105832565</v>
      </c>
      <c r="M18" s="103">
        <f>IF(SER_hh_tesh!M18=0,0,SER_hh_tesh!M18/SER_summary!M$26)</f>
        <v>31.473004111506299</v>
      </c>
      <c r="N18" s="103">
        <f>IF(SER_hh_tesh!N18=0,0,SER_hh_tesh!N18/SER_summary!N$26)</f>
        <v>31.832877225844051</v>
      </c>
      <c r="O18" s="103">
        <f>IF(SER_hh_tesh!O18=0,0,SER_hh_tesh!O18/SER_summary!O$26)</f>
        <v>31.953894067857526</v>
      </c>
      <c r="P18" s="103">
        <f>IF(SER_hh_tesh!P18=0,0,SER_hh_tesh!P18/SER_summary!P$26)</f>
        <v>32.915073908475527</v>
      </c>
      <c r="Q18" s="103">
        <f>IF(SER_hh_tesh!Q18=0,0,SER_hh_tesh!Q18/SER_summary!Q$26)</f>
        <v>34.002791538725702</v>
      </c>
    </row>
    <row r="19" spans="1:17" ht="12.95" customHeight="1" x14ac:dyDescent="0.25">
      <c r="A19" s="90" t="s">
        <v>47</v>
      </c>
      <c r="B19" s="101">
        <f>IF(SER_hh_tesh!B19=0,0,SER_hh_tesh!B19/SER_summary!B$26)</f>
        <v>7.8004471493534648</v>
      </c>
      <c r="C19" s="101">
        <f>IF(SER_hh_tesh!C19=0,0,SER_hh_tesh!C19/SER_summary!C$26)</f>
        <v>8.6864828623896191</v>
      </c>
      <c r="D19" s="101">
        <f>IF(SER_hh_tesh!D19=0,0,SER_hh_tesh!D19/SER_summary!D$26)</f>
        <v>10.505473831560099</v>
      </c>
      <c r="E19" s="101">
        <f>IF(SER_hh_tesh!E19=0,0,SER_hh_tesh!E19/SER_summary!E$26)</f>
        <v>11.489418057423746</v>
      </c>
      <c r="F19" s="101">
        <f>IF(SER_hh_tesh!F19=0,0,SER_hh_tesh!F19/SER_summary!F$26)</f>
        <v>12.41084507024876</v>
      </c>
      <c r="G19" s="101">
        <f>IF(SER_hh_tesh!G19=0,0,SER_hh_tesh!G19/SER_summary!G$26)</f>
        <v>12.637552137017995</v>
      </c>
      <c r="H19" s="101">
        <f>IF(SER_hh_tesh!H19=0,0,SER_hh_tesh!H19/SER_summary!H$26)</f>
        <v>13.427561348567437</v>
      </c>
      <c r="I19" s="101">
        <f>IF(SER_hh_tesh!I19=0,0,SER_hh_tesh!I19/SER_summary!I$26)</f>
        <v>14.201513107297865</v>
      </c>
      <c r="J19" s="101">
        <f>IF(SER_hh_tesh!J19=0,0,SER_hh_tesh!J19/SER_summary!J$26)</f>
        <v>14.732102768062285</v>
      </c>
      <c r="K19" s="101">
        <f>IF(SER_hh_tesh!K19=0,0,SER_hh_tesh!K19/SER_summary!K$26)</f>
        <v>15.067015604826553</v>
      </c>
      <c r="L19" s="101">
        <f>IF(SER_hh_tesh!L19=0,0,SER_hh_tesh!L19/SER_summary!L$26)</f>
        <v>14.959046960298581</v>
      </c>
      <c r="M19" s="101">
        <f>IF(SER_hh_tesh!M19=0,0,SER_hh_tesh!M19/SER_summary!M$26)</f>
        <v>14.962292383232596</v>
      </c>
      <c r="N19" s="101">
        <f>IF(SER_hh_tesh!N19=0,0,SER_hh_tesh!N19/SER_summary!N$26)</f>
        <v>15.179669358062416</v>
      </c>
      <c r="O19" s="101">
        <f>IF(SER_hh_tesh!O19=0,0,SER_hh_tesh!O19/SER_summary!O$26)</f>
        <v>15.47796218596468</v>
      </c>
      <c r="P19" s="101">
        <f>IF(SER_hh_tesh!P19=0,0,SER_hh_tesh!P19/SER_summary!P$26)</f>
        <v>15.54921154287832</v>
      </c>
      <c r="Q19" s="101">
        <f>IF(SER_hh_tesh!Q19=0,0,SER_hh_tesh!Q19/SER_summary!Q$26)</f>
        <v>15.928874309894816</v>
      </c>
    </row>
    <row r="20" spans="1:17" ht="12" customHeight="1" x14ac:dyDescent="0.25">
      <c r="A20" s="88" t="s">
        <v>38</v>
      </c>
      <c r="B20" s="100">
        <f>IF(SER_hh_tesh!B20=0,0,SER_hh_tesh!B20/SER_summary!B$26)</f>
        <v>7.8001768556846907</v>
      </c>
      <c r="C20" s="100">
        <f>IF(SER_hh_tesh!C20=0,0,SER_hh_tesh!C20/SER_summary!C$26)</f>
        <v>8.7837589929196138</v>
      </c>
      <c r="D20" s="100">
        <f>IF(SER_hh_tesh!D20=0,0,SER_hh_tesh!D20/SER_summary!D$26)</f>
        <v>10.597712580903298</v>
      </c>
      <c r="E20" s="100">
        <f>IF(SER_hh_tesh!E20=0,0,SER_hh_tesh!E20/SER_summary!E$26)</f>
        <v>11.386312726595364</v>
      </c>
      <c r="F20" s="100">
        <f>IF(SER_hh_tesh!F20=0,0,SER_hh_tesh!F20/SER_summary!F$26)</f>
        <v>12.245147982404152</v>
      </c>
      <c r="G20" s="100">
        <f>IF(SER_hh_tesh!G20=0,0,SER_hh_tesh!G20/SER_summary!G$26)</f>
        <v>12.425195425324658</v>
      </c>
      <c r="H20" s="100">
        <f>IF(SER_hh_tesh!H20=0,0,SER_hh_tesh!H20/SER_summary!H$26)</f>
        <v>13.131588605892491</v>
      </c>
      <c r="I20" s="100">
        <f>IF(SER_hh_tesh!I20=0,0,SER_hh_tesh!I20/SER_summary!I$26)</f>
        <v>13.885310948387714</v>
      </c>
      <c r="J20" s="100">
        <f>IF(SER_hh_tesh!J20=0,0,SER_hh_tesh!J20/SER_summary!J$26)</f>
        <v>14.300749832583746</v>
      </c>
      <c r="K20" s="100">
        <f>IF(SER_hh_tesh!K20=0,0,SER_hh_tesh!K20/SER_summary!K$26)</f>
        <v>14.560089944232377</v>
      </c>
      <c r="L20" s="100">
        <f>IF(SER_hh_tesh!L20=0,0,SER_hh_tesh!L20/SER_summary!L$26)</f>
        <v>14.4557080088498</v>
      </c>
      <c r="M20" s="100">
        <f>IF(SER_hh_tesh!M20=0,0,SER_hh_tesh!M20/SER_summary!M$26)</f>
        <v>14.404139974812132</v>
      </c>
      <c r="N20" s="100">
        <f>IF(SER_hh_tesh!N20=0,0,SER_hh_tesh!N20/SER_summary!N$26)</f>
        <v>14.44344750447461</v>
      </c>
      <c r="O20" s="100">
        <f>IF(SER_hh_tesh!O20=0,0,SER_hh_tesh!O20/SER_summary!O$26)</f>
        <v>14.640029213531326</v>
      </c>
      <c r="P20" s="100">
        <f>IF(SER_hh_tesh!P20=0,0,SER_hh_tesh!P20/SER_summary!P$26)</f>
        <v>14.552371479312104</v>
      </c>
      <c r="Q20" s="100">
        <f>IF(SER_hh_tesh!Q20=0,0,SER_hh_tesh!Q20/SER_summary!Q$26)</f>
        <v>14.716962708375828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7.8001768556846907</v>
      </c>
      <c r="C21" s="100">
        <f>IF(SER_hh_tesh!C21=0,0,SER_hh_tesh!C21/SER_summary!C$26)</f>
        <v>8.8013504841268873</v>
      </c>
      <c r="D21" s="100">
        <f>IF(SER_hh_tesh!D21=0,0,SER_hh_tesh!D21/SER_summary!D$26)</f>
        <v>10.626470903149633</v>
      </c>
      <c r="E21" s="100">
        <f>IF(SER_hh_tesh!E21=0,0,SER_hh_tesh!E21/SER_summary!E$26)</f>
        <v>11.925402914298541</v>
      </c>
      <c r="F21" s="100">
        <f>IF(SER_hh_tesh!F21=0,0,SER_hh_tesh!F21/SER_summary!F$26)</f>
        <v>12.959157388834061</v>
      </c>
      <c r="G21" s="100">
        <f>IF(SER_hh_tesh!G21=0,0,SER_hh_tesh!G21/SER_summary!G$26)</f>
        <v>13.26840311134295</v>
      </c>
      <c r="H21" s="100">
        <f>IF(SER_hh_tesh!H21=0,0,SER_hh_tesh!H21/SER_summary!H$26)</f>
        <v>14.14829964618786</v>
      </c>
      <c r="I21" s="100">
        <f>IF(SER_hh_tesh!I21=0,0,SER_hh_tesh!I21/SER_summary!I$26)</f>
        <v>15.084880007620153</v>
      </c>
      <c r="J21" s="100">
        <f>IF(SER_hh_tesh!J21=0,0,SER_hh_tesh!J21/SER_summary!J$26)</f>
        <v>15.612600946895355</v>
      </c>
      <c r="K21" s="100">
        <f>IF(SER_hh_tesh!K21=0,0,SER_hh_tesh!K21/SER_summary!K$26)</f>
        <v>15.854947800688054</v>
      </c>
      <c r="L21" s="100">
        <f>IF(SER_hh_tesh!L21=0,0,SER_hh_tesh!L21/SER_summary!L$26)</f>
        <v>15.709401187666625</v>
      </c>
      <c r="M21" s="100">
        <f>IF(SER_hh_tesh!M21=0,0,SER_hh_tesh!M21/SER_summary!M$26)</f>
        <v>15.623824069884241</v>
      </c>
      <c r="N21" s="100">
        <f>IF(SER_hh_tesh!N21=0,0,SER_hh_tesh!N21/SER_summary!N$26)</f>
        <v>15.786163916587219</v>
      </c>
      <c r="O21" s="100">
        <f>IF(SER_hh_tesh!O21=0,0,SER_hh_tesh!O21/SER_summary!O$26)</f>
        <v>16.171230591201081</v>
      </c>
      <c r="P21" s="100">
        <f>IF(SER_hh_tesh!P21=0,0,SER_hh_tesh!P21/SER_summary!P$26)</f>
        <v>16.066062570570256</v>
      </c>
      <c r="Q21" s="100">
        <f>IF(SER_hh_tesh!Q21=0,0,SER_hh_tesh!Q21/SER_summary!Q$26)</f>
        <v>16.188875639006763</v>
      </c>
    </row>
    <row r="22" spans="1:17" ht="12" customHeight="1" x14ac:dyDescent="0.25">
      <c r="A22" s="88" t="s">
        <v>99</v>
      </c>
      <c r="B22" s="100">
        <f>IF(SER_hh_tesh!B22=0,0,SER_hh_tesh!B22/SER_summary!B$26)</f>
        <v>7.8001768556846924</v>
      </c>
      <c r="C22" s="100">
        <f>IF(SER_hh_tesh!C22=0,0,SER_hh_tesh!C22/SER_summary!C$26)</f>
        <v>8.6345955966975314</v>
      </c>
      <c r="D22" s="100">
        <f>IF(SER_hh_tesh!D22=0,0,SER_hh_tesh!D22/SER_summary!D$26)</f>
        <v>10.455402108692601</v>
      </c>
      <c r="E22" s="100">
        <f>IF(SER_hh_tesh!E22=0,0,SER_hh_tesh!E22/SER_summary!E$26)</f>
        <v>11.367021912558799</v>
      </c>
      <c r="F22" s="100">
        <f>IF(SER_hh_tesh!F22=0,0,SER_hh_tesh!F22/SER_summary!F$26)</f>
        <v>12.267046363816117</v>
      </c>
      <c r="G22" s="100">
        <f>IF(SER_hh_tesh!G22=0,0,SER_hh_tesh!G22/SER_summary!G$26)</f>
        <v>12.471055947652758</v>
      </c>
      <c r="H22" s="100">
        <f>IF(SER_hh_tesh!H22=0,0,SER_hh_tesh!H22/SER_summary!H$26)</f>
        <v>13.306276982908772</v>
      </c>
      <c r="I22" s="100">
        <f>IF(SER_hh_tesh!I22=0,0,SER_hh_tesh!I22/SER_summary!I$26)</f>
        <v>14.146182652046967</v>
      </c>
      <c r="J22" s="100">
        <f>IF(SER_hh_tesh!J22=0,0,SER_hh_tesh!J22/SER_summary!J$26)</f>
        <v>14.726246533316449</v>
      </c>
      <c r="K22" s="100">
        <f>IF(SER_hh_tesh!K22=0,0,SER_hh_tesh!K22/SER_summary!K$26)</f>
        <v>15.095597361735788</v>
      </c>
      <c r="L22" s="100">
        <f>IF(SER_hh_tesh!L22=0,0,SER_hh_tesh!L22/SER_summary!L$26)</f>
        <v>15.116900266409464</v>
      </c>
      <c r="M22" s="100">
        <f>IF(SER_hh_tesh!M22=0,0,SER_hh_tesh!M22/SER_summary!M$26)</f>
        <v>15.10667652352349</v>
      </c>
      <c r="N22" s="100">
        <f>IF(SER_hh_tesh!N22=0,0,SER_hh_tesh!N22/SER_summary!N$26)</f>
        <v>15.187980166493428</v>
      </c>
      <c r="O22" s="100">
        <f>IF(SER_hh_tesh!O22=0,0,SER_hh_tesh!O22/SER_summary!O$26)</f>
        <v>15.430667200021817</v>
      </c>
      <c r="P22" s="100">
        <f>IF(SER_hh_tesh!P22=0,0,SER_hh_tesh!P22/SER_summary!P$26)</f>
        <v>15.374785281241587</v>
      </c>
      <c r="Q22" s="100">
        <f>IF(SER_hh_tesh!Q22=0,0,SER_hh_tesh!Q22/SER_summary!Q$26)</f>
        <v>15.589126490667516</v>
      </c>
    </row>
    <row r="23" spans="1:17" ht="12" customHeight="1" x14ac:dyDescent="0.25">
      <c r="A23" s="88" t="s">
        <v>98</v>
      </c>
      <c r="B23" s="100">
        <f>IF(SER_hh_tesh!B23=0,0,SER_hh_tesh!B23/SER_summary!B$26)</f>
        <v>7.8001768556846924</v>
      </c>
      <c r="C23" s="100">
        <f>IF(SER_hh_tesh!C23=0,0,SER_hh_tesh!C23/SER_summary!C$26)</f>
        <v>8.7520220099813315</v>
      </c>
      <c r="D23" s="100">
        <f>IF(SER_hh_tesh!D23=0,0,SER_hh_tesh!D23/SER_summary!D$26)</f>
        <v>10.599382374969279</v>
      </c>
      <c r="E23" s="100">
        <f>IF(SER_hh_tesh!E23=0,0,SER_hh_tesh!E23/SER_summary!E$26)</f>
        <v>11.613599313301689</v>
      </c>
      <c r="F23" s="100">
        <f>IF(SER_hh_tesh!F23=0,0,SER_hh_tesh!F23/SER_summary!F$26)</f>
        <v>12.481782737989009</v>
      </c>
      <c r="G23" s="100">
        <f>IF(SER_hh_tesh!G23=0,0,SER_hh_tesh!G23/SER_summary!G$26)</f>
        <v>12.692729251400159</v>
      </c>
      <c r="H23" s="100">
        <f>IF(SER_hh_tesh!H23=0,0,SER_hh_tesh!H23/SER_summary!H$26)</f>
        <v>13.410904361254691</v>
      </c>
      <c r="I23" s="100">
        <f>IF(SER_hh_tesh!I23=0,0,SER_hh_tesh!I23/SER_summary!I$26)</f>
        <v>14.128735752115007</v>
      </c>
      <c r="J23" s="100">
        <f>IF(SER_hh_tesh!J23=0,0,SER_hh_tesh!J23/SER_summary!J$26)</f>
        <v>14.621373840756858</v>
      </c>
      <c r="K23" s="100">
        <f>IF(SER_hh_tesh!K23=0,0,SER_hh_tesh!K23/SER_summary!K$26)</f>
        <v>14.893350453691328</v>
      </c>
      <c r="L23" s="100">
        <f>IF(SER_hh_tesh!L23=0,0,SER_hh_tesh!L23/SER_summary!L$26)</f>
        <v>14.832485391121145</v>
      </c>
      <c r="M23" s="100">
        <f>IF(SER_hh_tesh!M23=0,0,SER_hh_tesh!M23/SER_summary!M$26)</f>
        <v>14.768475256089053</v>
      </c>
      <c r="N23" s="100">
        <f>IF(SER_hh_tesh!N23=0,0,SER_hh_tesh!N23/SER_summary!N$26)</f>
        <v>14.787397545213146</v>
      </c>
      <c r="O23" s="100">
        <f>IF(SER_hh_tesh!O23=0,0,SER_hh_tesh!O23/SER_summary!O$26)</f>
        <v>14.974816868930631</v>
      </c>
      <c r="P23" s="100">
        <f>IF(SER_hh_tesh!P23=0,0,SER_hh_tesh!P23/SER_summary!P$26)</f>
        <v>14.87543484763772</v>
      </c>
      <c r="Q23" s="100">
        <f>IF(SER_hh_tesh!Q23=0,0,SER_hh_tesh!Q23/SER_summary!Q$26)</f>
        <v>15.030847067510191</v>
      </c>
    </row>
    <row r="24" spans="1:17" ht="12" customHeight="1" x14ac:dyDescent="0.25">
      <c r="A24" s="88" t="s">
        <v>34</v>
      </c>
      <c r="B24" s="100">
        <f>IF(SER_hh_tesh!B24=0,0,SER_hh_tesh!B24/SER_summary!B$26)</f>
        <v>7.8001768556846907</v>
      </c>
      <c r="C24" s="100">
        <f>IF(SER_hh_tesh!C24=0,0,SER_hh_tesh!C24/SER_summary!C$26)</f>
        <v>8.6345955966975314</v>
      </c>
      <c r="D24" s="100">
        <f>IF(SER_hh_tesh!D24=0,0,SER_hh_tesh!D24/SER_summary!D$26)</f>
        <v>10.486171531359561</v>
      </c>
      <c r="E24" s="100">
        <f>IF(SER_hh_tesh!E24=0,0,SER_hh_tesh!E24/SER_summary!E$26)</f>
        <v>11.34575623826648</v>
      </c>
      <c r="F24" s="100">
        <f>IF(SER_hh_tesh!F24=0,0,SER_hh_tesh!F24/SER_summary!F$26)</f>
        <v>12.210715730695524</v>
      </c>
      <c r="G24" s="100">
        <f>IF(SER_hh_tesh!G24=0,0,SER_hh_tesh!G24/SER_summary!G$26)</f>
        <v>12.492077072903825</v>
      </c>
      <c r="H24" s="100">
        <f>IF(SER_hh_tesh!H24=0,0,SER_hh_tesh!H24/SER_summary!H$26)</f>
        <v>13.467678158470809</v>
      </c>
      <c r="I24" s="100">
        <f>IF(SER_hh_tesh!I24=0,0,SER_hh_tesh!I24/SER_summary!I$26)</f>
        <v>14.492347268804622</v>
      </c>
      <c r="J24" s="100">
        <f>IF(SER_hh_tesh!J24=0,0,SER_hh_tesh!J24/SER_summary!J$26)</f>
        <v>15.139907869112355</v>
      </c>
      <c r="K24" s="100">
        <f>IF(SER_hh_tesh!K24=0,0,SER_hh_tesh!K24/SER_summary!K$26)</f>
        <v>15.540693084159217</v>
      </c>
      <c r="L24" s="100">
        <f>IF(SER_hh_tesh!L24=0,0,SER_hh_tesh!L24/SER_summary!L$26)</f>
        <v>15.519433815735024</v>
      </c>
      <c r="M24" s="100">
        <f>IF(SER_hh_tesh!M24=0,0,SER_hh_tesh!M24/SER_summary!M$26)</f>
        <v>15.524976914806432</v>
      </c>
      <c r="N24" s="100">
        <f>IF(SER_hh_tesh!N24=0,0,SER_hh_tesh!N24/SER_summary!N$26)</f>
        <v>15.602539267520712</v>
      </c>
      <c r="O24" s="100">
        <f>IF(SER_hh_tesh!O24=0,0,SER_hh_tesh!O24/SER_summary!O$26)</f>
        <v>15.826170728604859</v>
      </c>
      <c r="P24" s="100">
        <f>IF(SER_hh_tesh!P24=0,0,SER_hh_tesh!P24/SER_summary!P$26)</f>
        <v>15.731253223303087</v>
      </c>
      <c r="Q24" s="100">
        <f>IF(SER_hh_tesh!Q24=0,0,SER_hh_tesh!Q24/SER_summary!Q$26)</f>
        <v>15.829166750770726</v>
      </c>
    </row>
    <row r="25" spans="1:17" ht="12" customHeight="1" x14ac:dyDescent="0.25">
      <c r="A25" s="88" t="s">
        <v>42</v>
      </c>
      <c r="B25" s="100">
        <f>IF(SER_hh_tesh!B25=0,0,SER_hh_tesh!B25/SER_summary!B$26)</f>
        <v>7.8001768556846907</v>
      </c>
      <c r="C25" s="100">
        <f>IF(SER_hh_tesh!C25=0,0,SER_hh_tesh!C25/SER_summary!C$26)</f>
        <v>8.6623517563780421</v>
      </c>
      <c r="D25" s="100">
        <f>IF(SER_hh_tesh!D25=0,0,SER_hh_tesh!D25/SER_summary!D$26)</f>
        <v>10.447175367082856</v>
      </c>
      <c r="E25" s="100">
        <f>IF(SER_hh_tesh!E25=0,0,SER_hh_tesh!E25/SER_summary!E$26)</f>
        <v>11.333457892944153</v>
      </c>
      <c r="F25" s="100">
        <f>IF(SER_hh_tesh!F25=0,0,SER_hh_tesh!F25/SER_summary!F$26)</f>
        <v>12.25638060217444</v>
      </c>
      <c r="G25" s="100">
        <f>IF(SER_hh_tesh!G25=0,0,SER_hh_tesh!G25/SER_summary!G$26)</f>
        <v>12.443723187619272</v>
      </c>
      <c r="H25" s="100">
        <f>IF(SER_hh_tesh!H25=0,0,SER_hh_tesh!H25/SER_summary!H$26)</f>
        <v>13.144296872859034</v>
      </c>
      <c r="I25" s="100">
        <f>IF(SER_hh_tesh!I25=0,0,SER_hh_tesh!I25/SER_summary!I$26)</f>
        <v>13.824940246947708</v>
      </c>
      <c r="J25" s="100">
        <f>IF(SER_hh_tesh!J25=0,0,SER_hh_tesh!J25/SER_summary!J$26)</f>
        <v>14.270156649332643</v>
      </c>
      <c r="K25" s="100">
        <f>IF(SER_hh_tesh!K25=0,0,SER_hh_tesh!K25/SER_summary!K$26)</f>
        <v>14.529565173507853</v>
      </c>
      <c r="L25" s="100">
        <f>IF(SER_hh_tesh!L25=0,0,SER_hh_tesh!L25/SER_summary!L$26)</f>
        <v>14.387994034020911</v>
      </c>
      <c r="M25" s="100">
        <f>IF(SER_hh_tesh!M25=0,0,SER_hh_tesh!M25/SER_summary!M$26)</f>
        <v>14.33903271777797</v>
      </c>
      <c r="N25" s="100">
        <f>IF(SER_hh_tesh!N25=0,0,SER_hh_tesh!N25/SER_summary!N$26)</f>
        <v>14.398781884676232</v>
      </c>
      <c r="O25" s="100">
        <f>IF(SER_hh_tesh!O25=0,0,SER_hh_tesh!O25/SER_summary!O$26)</f>
        <v>14.622823907995878</v>
      </c>
      <c r="P25" s="100">
        <f>IF(SER_hh_tesh!P25=0,0,SER_hh_tesh!P25/SER_summary!P$26)</f>
        <v>14.53793812675644</v>
      </c>
      <c r="Q25" s="100">
        <f>IF(SER_hh_tesh!Q25=0,0,SER_hh_tesh!Q25/SER_summary!Q$26)</f>
        <v>14.725311542215586</v>
      </c>
    </row>
    <row r="26" spans="1:17" ht="12" customHeight="1" x14ac:dyDescent="0.25">
      <c r="A26" s="88" t="s">
        <v>30</v>
      </c>
      <c r="B26" s="22">
        <f>IF(SER_hh_tesh!B26=0,0,SER_hh_tesh!B26/SER_summary!B$26)</f>
        <v>7.8007192294135379</v>
      </c>
      <c r="C26" s="22">
        <f>IF(SER_hh_tesh!C26=0,0,SER_hh_tesh!C26/SER_summary!C$26)</f>
        <v>8.6352586848325021</v>
      </c>
      <c r="D26" s="22">
        <f>IF(SER_hh_tesh!D26=0,0,SER_hh_tesh!D26/SER_summary!D$26)</f>
        <v>10.463728413255707</v>
      </c>
      <c r="E26" s="22">
        <f>IF(SER_hh_tesh!E26=0,0,SER_hh_tesh!E26/SER_summary!E$26)</f>
        <v>11.331214867170496</v>
      </c>
      <c r="F26" s="22">
        <f>IF(SER_hh_tesh!F26=0,0,SER_hh_tesh!F26/SER_summary!F$26)</f>
        <v>12.296552851431901</v>
      </c>
      <c r="G26" s="22">
        <f>IF(SER_hh_tesh!G26=0,0,SER_hh_tesh!G26/SER_summary!G$26)</f>
        <v>12.566134714181747</v>
      </c>
      <c r="H26" s="22">
        <f>IF(SER_hh_tesh!H26=0,0,SER_hh_tesh!H26/SER_summary!H$26)</f>
        <v>13.380279476001995</v>
      </c>
      <c r="I26" s="22">
        <f>IF(SER_hh_tesh!I26=0,0,SER_hh_tesh!I26/SER_summary!I$26)</f>
        <v>14.204441803683862</v>
      </c>
      <c r="J26" s="22">
        <f>IF(SER_hh_tesh!J26=0,0,SER_hh_tesh!J26/SER_summary!J$26)</f>
        <v>14.747686702254816</v>
      </c>
      <c r="K26" s="22">
        <f>IF(SER_hh_tesh!K26=0,0,SER_hh_tesh!K26/SER_summary!K$26)</f>
        <v>15.122892107034309</v>
      </c>
      <c r="L26" s="22">
        <f>IF(SER_hh_tesh!L26=0,0,SER_hh_tesh!L26/SER_summary!L$26)</f>
        <v>14.991323535914209</v>
      </c>
      <c r="M26" s="22">
        <f>IF(SER_hh_tesh!M26=0,0,SER_hh_tesh!M26/SER_summary!M$26)</f>
        <v>15.013083302238039</v>
      </c>
      <c r="N26" s="22">
        <f>IF(SER_hh_tesh!N26=0,0,SER_hh_tesh!N26/SER_summary!N$26)</f>
        <v>15.359565328606507</v>
      </c>
      <c r="O26" s="22">
        <f>IF(SER_hh_tesh!O26=0,0,SER_hh_tesh!O26/SER_summary!O$26)</f>
        <v>15.759820428331022</v>
      </c>
      <c r="P26" s="22">
        <f>IF(SER_hh_tesh!P26=0,0,SER_hh_tesh!P26/SER_summary!P$26)</f>
        <v>15.965408753673467</v>
      </c>
      <c r="Q26" s="22">
        <f>IF(SER_hh_tesh!Q26=0,0,SER_hh_tesh!Q26/SER_summary!Q$26)</f>
        <v>16.526290387412207</v>
      </c>
    </row>
    <row r="27" spans="1:17" ht="12" customHeight="1" x14ac:dyDescent="0.25">
      <c r="A27" s="93" t="s">
        <v>114</v>
      </c>
      <c r="B27" s="116">
        <f>IF(SER_hh_tesh!B27=0,0,SER_hh_tesh!B27/SER_summary!B$26)</f>
        <v>0</v>
      </c>
      <c r="C27" s="116">
        <f>IF(SER_hh_tesh!C27=0,0,SER_hh_tesh!C27/SER_summary!C$26)</f>
        <v>0</v>
      </c>
      <c r="D27" s="116">
        <f>IF(SER_hh_tesh!D27=0,0,SER_hh_tesh!D27/SER_summary!D$26)</f>
        <v>0</v>
      </c>
      <c r="E27" s="116">
        <f>IF(SER_hh_tesh!E27=0,0,SER_hh_tesh!E27/SER_summary!E$26)</f>
        <v>0</v>
      </c>
      <c r="F27" s="116">
        <f>IF(SER_hh_tesh!F27=0,0,SER_hh_tesh!F27/SER_summary!F$26)</f>
        <v>3.8306660161701428E-3</v>
      </c>
      <c r="G27" s="116">
        <f>IF(SER_hh_tesh!G27=0,0,SER_hh_tesh!G27/SER_summary!G$26)</f>
        <v>5.3702802487160398E-3</v>
      </c>
      <c r="H27" s="116">
        <f>IF(SER_hh_tesh!H27=0,0,SER_hh_tesh!H27/SER_summary!H$26)</f>
        <v>1.0826426481951298E-2</v>
      </c>
      <c r="I27" s="116">
        <f>IF(SER_hh_tesh!I27=0,0,SER_hh_tesh!I27/SER_summary!I$26)</f>
        <v>1.3863799357696752E-2</v>
      </c>
      <c r="J27" s="116">
        <f>IF(SER_hh_tesh!J27=0,0,SER_hh_tesh!J27/SER_summary!J$26)</f>
        <v>4.3400169594508875E-2</v>
      </c>
      <c r="K27" s="116">
        <f>IF(SER_hh_tesh!K27=0,0,SER_hh_tesh!K27/SER_summary!K$26)</f>
        <v>6.4815815944502739E-2</v>
      </c>
      <c r="L27" s="116">
        <f>IF(SER_hh_tesh!L27=0,0,SER_hh_tesh!L27/SER_summary!L$26)</f>
        <v>7.7289571090363884E-2</v>
      </c>
      <c r="M27" s="116">
        <f>IF(SER_hh_tesh!M27=0,0,SER_hh_tesh!M27/SER_summary!M$26)</f>
        <v>0.10096649801923342</v>
      </c>
      <c r="N27" s="116">
        <f>IF(SER_hh_tesh!N27=0,0,SER_hh_tesh!N27/SER_summary!N$26)</f>
        <v>0.12112863460619244</v>
      </c>
      <c r="O27" s="116">
        <f>IF(SER_hh_tesh!O27=0,0,SER_hh_tesh!O27/SER_summary!O$26)</f>
        <v>0.13139149177367906</v>
      </c>
      <c r="P27" s="116">
        <f>IF(SER_hh_tesh!P27=0,0,SER_hh_tesh!P27/SER_summary!P$26)</f>
        <v>0.14364449546082919</v>
      </c>
      <c r="Q27" s="116">
        <f>IF(SER_hh_tesh!Q27=0,0,SER_hh_tesh!Q27/SER_summary!Q$26)</f>
        <v>0.16317419484578358</v>
      </c>
    </row>
    <row r="28" spans="1:17" ht="12" customHeight="1" x14ac:dyDescent="0.25">
      <c r="A28" s="91" t="s">
        <v>113</v>
      </c>
      <c r="B28" s="117">
        <f>IF(SER_hh_tesh!B28=0,0,SER_hh_tesh!B28/SER_summary!B$26)</f>
        <v>0</v>
      </c>
      <c r="C28" s="117">
        <f>IF(SER_hh_tesh!C28=0,0,SER_hh_tesh!C28/SER_summary!C$26)</f>
        <v>0</v>
      </c>
      <c r="D28" s="117">
        <f>IF(SER_hh_tesh!D28=0,0,SER_hh_tesh!D28/SER_summary!D$26)</f>
        <v>0</v>
      </c>
      <c r="E28" s="117">
        <f>IF(SER_hh_tesh!E28=0,0,SER_hh_tesh!E28/SER_summary!E$26)</f>
        <v>0</v>
      </c>
      <c r="F28" s="117">
        <f>IF(SER_hh_tesh!F28=0,0,SER_hh_tesh!F28/SER_summary!F$26)</f>
        <v>3.9104218002981477</v>
      </c>
      <c r="G28" s="117">
        <f>IF(SER_hh_tesh!G28=0,0,SER_hh_tesh!G28/SER_summary!G$26)</f>
        <v>3.9901383563622823</v>
      </c>
      <c r="H28" s="117">
        <f>IF(SER_hh_tesh!H28=0,0,SER_hh_tesh!H28/SER_summary!H$26)</f>
        <v>4.2517375485013957</v>
      </c>
      <c r="I28" s="117">
        <f>IF(SER_hh_tesh!I28=0,0,SER_hh_tesh!I28/SER_summary!I$26)</f>
        <v>4.5111273398635312</v>
      </c>
      <c r="J28" s="117">
        <f>IF(SER_hh_tesh!J28=0,0,SER_hh_tesh!J28/SER_summary!J$26)</f>
        <v>4.6953009560019909</v>
      </c>
      <c r="K28" s="117">
        <f>IF(SER_hh_tesh!K28=0,0,SER_hh_tesh!K28/SER_summary!K$26)</f>
        <v>4.8074797098362971</v>
      </c>
      <c r="L28" s="117">
        <f>IF(SER_hh_tesh!L28=0,0,SER_hh_tesh!L28/SER_summary!L$26)</f>
        <v>4.7913276943474603</v>
      </c>
      <c r="M28" s="117">
        <f>IF(SER_hh_tesh!M28=0,0,SER_hh_tesh!M28/SER_summary!M$26)</f>
        <v>4.7633197384286765</v>
      </c>
      <c r="N28" s="117">
        <f>IF(SER_hh_tesh!N28=0,0,SER_hh_tesh!N28/SER_summary!N$26)</f>
        <v>4.7708322643732295</v>
      </c>
      <c r="O28" s="117">
        <f>IF(SER_hh_tesh!O28=0,0,SER_hh_tesh!O28/SER_summary!O$26)</f>
        <v>4.8295315074323177</v>
      </c>
      <c r="P28" s="117">
        <f>IF(SER_hh_tesh!P28=0,0,SER_hh_tesh!P28/SER_summary!P$26)</f>
        <v>4.7965211330150366</v>
      </c>
      <c r="Q28" s="117">
        <f>IF(SER_hh_tesh!Q28=0,0,SER_hh_tesh!Q28/SER_summary!Q$26)</f>
        <v>4.8534346216172981</v>
      </c>
    </row>
    <row r="29" spans="1:17" ht="12.95" customHeight="1" x14ac:dyDescent="0.25">
      <c r="A29" s="90" t="s">
        <v>46</v>
      </c>
      <c r="B29" s="101">
        <f>IF(SER_hh_tesh!B29=0,0,SER_hh_tesh!B29/SER_summary!B$26)</f>
        <v>7.8229246979335239</v>
      </c>
      <c r="C29" s="101">
        <f>IF(SER_hh_tesh!C29=0,0,SER_hh_tesh!C29/SER_summary!C$26)</f>
        <v>9.2774011510815839</v>
      </c>
      <c r="D29" s="101">
        <f>IF(SER_hh_tesh!D29=0,0,SER_hh_tesh!D29/SER_summary!D$26)</f>
        <v>10.584503234105314</v>
      </c>
      <c r="E29" s="101">
        <f>IF(SER_hh_tesh!E29=0,0,SER_hh_tesh!E29/SER_summary!E$26)</f>
        <v>11.898829381826205</v>
      </c>
      <c r="F29" s="101">
        <f>IF(SER_hh_tesh!F29=0,0,SER_hh_tesh!F29/SER_summary!F$26)</f>
        <v>12.189676357452885</v>
      </c>
      <c r="G29" s="101">
        <f>IF(SER_hh_tesh!G29=0,0,SER_hh_tesh!G29/SER_summary!G$26)</f>
        <v>12.566431711670518</v>
      </c>
      <c r="H29" s="101">
        <f>IF(SER_hh_tesh!H29=0,0,SER_hh_tesh!H29/SER_summary!H$26)</f>
        <v>12.918335009377364</v>
      </c>
      <c r="I29" s="101">
        <f>IF(SER_hh_tesh!I29=0,0,SER_hh_tesh!I29/SER_summary!I$26)</f>
        <v>13.362615615397623</v>
      </c>
      <c r="J29" s="101">
        <f>IF(SER_hh_tesh!J29=0,0,SER_hh_tesh!J29/SER_summary!J$26)</f>
        <v>13.803225350945791</v>
      </c>
      <c r="K29" s="101">
        <f>IF(SER_hh_tesh!K29=0,0,SER_hh_tesh!K29/SER_summary!K$26)</f>
        <v>14.234183882917362</v>
      </c>
      <c r="L29" s="101">
        <f>IF(SER_hh_tesh!L29=0,0,SER_hh_tesh!L29/SER_summary!L$26)</f>
        <v>14.330214879172852</v>
      </c>
      <c r="M29" s="101">
        <f>IF(SER_hh_tesh!M29=0,0,SER_hh_tesh!M29/SER_summary!M$26)</f>
        <v>13.946356940097411</v>
      </c>
      <c r="N29" s="101">
        <f>IF(SER_hh_tesh!N29=0,0,SER_hh_tesh!N29/SER_summary!N$26)</f>
        <v>13.90088551449689</v>
      </c>
      <c r="O29" s="101">
        <f>IF(SER_hh_tesh!O29=0,0,SER_hh_tesh!O29/SER_summary!O$26)</f>
        <v>13.880152966397134</v>
      </c>
      <c r="P29" s="101">
        <f>IF(SER_hh_tesh!P29=0,0,SER_hh_tesh!P29/SER_summary!P$26)</f>
        <v>13.841184571495166</v>
      </c>
      <c r="Q29" s="101">
        <f>IF(SER_hh_tesh!Q29=0,0,SER_hh_tesh!Q29/SER_summary!Q$26)</f>
        <v>13.881693956528355</v>
      </c>
    </row>
    <row r="30" spans="1:17" ht="12" customHeight="1" x14ac:dyDescent="0.25">
      <c r="A30" s="88" t="s">
        <v>66</v>
      </c>
      <c r="B30" s="100">
        <f>IF(SER_hh_tesh!B30=0,0,SER_hh_tesh!B30/SER_summary!B$26)</f>
        <v>7.8550990740276596</v>
      </c>
      <c r="C30" s="100">
        <f>IF(SER_hh_tesh!C30=0,0,SER_hh_tesh!C30/SER_summary!C$26)</f>
        <v>10.674472653434467</v>
      </c>
      <c r="D30" s="100">
        <f>IF(SER_hh_tesh!D30=0,0,SER_hh_tesh!D30/SER_summary!D$26)</f>
        <v>10.546238650370707</v>
      </c>
      <c r="E30" s="100">
        <f>IF(SER_hh_tesh!E30=0,0,SER_hh_tesh!E30/SER_summary!E$26)</f>
        <v>12.665962117182444</v>
      </c>
      <c r="F30" s="100">
        <f>IF(SER_hh_tesh!F30=0,0,SER_hh_tesh!F30/SER_summary!F$26)</f>
        <v>12.902375656778197</v>
      </c>
      <c r="G30" s="100">
        <f>IF(SER_hh_tesh!G30=0,0,SER_hh_tesh!G30/SER_summary!G$26)</f>
        <v>13.346665417379574</v>
      </c>
      <c r="H30" s="100">
        <f>IF(SER_hh_tesh!H30=0,0,SER_hh_tesh!H30/SER_summary!H$26)</f>
        <v>13.656482068671663</v>
      </c>
      <c r="I30" s="100">
        <f>IF(SER_hh_tesh!I30=0,0,SER_hh_tesh!I30/SER_summary!I$26)</f>
        <v>14.0094053991879</v>
      </c>
      <c r="J30" s="100">
        <f>IF(SER_hh_tesh!J30=0,0,SER_hh_tesh!J30/SER_summary!J$26)</f>
        <v>14.40380587527768</v>
      </c>
      <c r="K30" s="100">
        <f>IF(SER_hh_tesh!K30=0,0,SER_hh_tesh!K30/SER_summary!K$26)</f>
        <v>14.786794530134415</v>
      </c>
      <c r="L30" s="100">
        <f>IF(SER_hh_tesh!L30=0,0,SER_hh_tesh!L30/SER_summary!L$26)</f>
        <v>14.811024215223643</v>
      </c>
      <c r="M30" s="100">
        <f>IF(SER_hh_tesh!M30=0,0,SER_hh_tesh!M30/SER_summary!M$26)</f>
        <v>14.258858522339095</v>
      </c>
      <c r="N30" s="100">
        <f>IF(SER_hh_tesh!N30=0,0,SER_hh_tesh!N30/SER_summary!N$26)</f>
        <v>13.899217996826767</v>
      </c>
      <c r="O30" s="100">
        <f>IF(SER_hh_tesh!O30=0,0,SER_hh_tesh!O30/SER_summary!O$26)</f>
        <v>13.866623632732724</v>
      </c>
      <c r="P30" s="100">
        <f>IF(SER_hh_tesh!P30=0,0,SER_hh_tesh!P30/SER_summary!P$26)</f>
        <v>13.878343873221032</v>
      </c>
      <c r="Q30" s="100">
        <f>IF(SER_hh_tesh!Q30=0,0,SER_hh_tesh!Q30/SER_summary!Q$26)</f>
        <v>13.756206141743483</v>
      </c>
    </row>
    <row r="31" spans="1:17" ht="12" customHeight="1" x14ac:dyDescent="0.25">
      <c r="A31" s="88" t="s">
        <v>98</v>
      </c>
      <c r="B31" s="100">
        <f>IF(SER_hh_tesh!B31=0,0,SER_hh_tesh!B31/SER_summary!B$26)</f>
        <v>7.8550990740276587</v>
      </c>
      <c r="C31" s="100">
        <f>IF(SER_hh_tesh!C31=0,0,SER_hh_tesh!C31/SER_summary!C$26)</f>
        <v>9.3569184070865834</v>
      </c>
      <c r="D31" s="100">
        <f>IF(SER_hh_tesh!D31=0,0,SER_hh_tesh!D31/SER_summary!D$26)</f>
        <v>10.7214147856049</v>
      </c>
      <c r="E31" s="100">
        <f>IF(SER_hh_tesh!E31=0,0,SER_hh_tesh!E31/SER_summary!E$26)</f>
        <v>12.049042634944444</v>
      </c>
      <c r="F31" s="100">
        <f>IF(SER_hh_tesh!F31=0,0,SER_hh_tesh!F31/SER_summary!F$26)</f>
        <v>12.383710971345959</v>
      </c>
      <c r="G31" s="100">
        <f>IF(SER_hh_tesh!G31=0,0,SER_hh_tesh!G31/SER_summary!G$26)</f>
        <v>12.962498202581783</v>
      </c>
      <c r="H31" s="100">
        <f>IF(SER_hh_tesh!H31=0,0,SER_hh_tesh!H31/SER_summary!H$26)</f>
        <v>13.355897374216278</v>
      </c>
      <c r="I31" s="100">
        <f>IF(SER_hh_tesh!I31=0,0,SER_hh_tesh!I31/SER_summary!I$26)</f>
        <v>13.823509499563295</v>
      </c>
      <c r="J31" s="100">
        <f>IF(SER_hh_tesh!J31=0,0,SER_hh_tesh!J31/SER_summary!J$26)</f>
        <v>14.282768169357995</v>
      </c>
      <c r="K31" s="100">
        <f>IF(SER_hh_tesh!K31=0,0,SER_hh_tesh!K31/SER_summary!K$26)</f>
        <v>14.740957721355233</v>
      </c>
      <c r="L31" s="100">
        <f>IF(SER_hh_tesh!L31=0,0,SER_hh_tesh!L31/SER_summary!L$26)</f>
        <v>14.882644918242022</v>
      </c>
      <c r="M31" s="100">
        <f>IF(SER_hh_tesh!M31=0,0,SER_hh_tesh!M31/SER_summary!M$26)</f>
        <v>14.551436982798304</v>
      </c>
      <c r="N31" s="100">
        <f>IF(SER_hh_tesh!N31=0,0,SER_hh_tesh!N31/SER_summary!N$26)</f>
        <v>14.301281161844958</v>
      </c>
      <c r="O31" s="100">
        <f>IF(SER_hh_tesh!O31=0,0,SER_hh_tesh!O31/SER_summary!O$26)</f>
        <v>14.204703169109131</v>
      </c>
      <c r="P31" s="100">
        <f>IF(SER_hh_tesh!P31=0,0,SER_hh_tesh!P31/SER_summary!P$26)</f>
        <v>13.916352624742776</v>
      </c>
      <c r="Q31" s="100">
        <f>IF(SER_hh_tesh!Q31=0,0,SER_hh_tesh!Q31/SER_summary!Q$26)</f>
        <v>13.686332155575244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0</v>
      </c>
      <c r="I32" s="100">
        <f>IF(SER_hh_tesh!I32=0,0,SER_hh_tesh!I32/SER_summary!I$26)</f>
        <v>0</v>
      </c>
      <c r="J32" s="100">
        <f>IF(SER_hh_tesh!J32=0,0,SER_hh_tesh!J32/SER_summary!J$26)</f>
        <v>0</v>
      </c>
      <c r="K32" s="100">
        <f>IF(SER_hh_tesh!K32=0,0,SER_hh_tesh!K32/SER_summary!K$26)</f>
        <v>0</v>
      </c>
      <c r="L32" s="100">
        <f>IF(SER_hh_tesh!L32=0,0,SER_hh_tesh!L32/SER_summary!L$26)</f>
        <v>0</v>
      </c>
      <c r="M32" s="100">
        <f>IF(SER_hh_tesh!M32=0,0,SER_hh_tesh!M32/SER_summary!M$26)</f>
        <v>0</v>
      </c>
      <c r="N32" s="100">
        <f>IF(SER_hh_tesh!N32=0,0,SER_hh_tesh!N32/SER_summary!N$26)</f>
        <v>0</v>
      </c>
      <c r="O32" s="100">
        <f>IF(SER_hh_tesh!O32=0,0,SER_hh_tesh!O32/SER_summary!O$26)</f>
        <v>0</v>
      </c>
      <c r="P32" s="100">
        <f>IF(SER_hh_tesh!P32=0,0,SER_hh_tesh!P32/SER_summary!P$26)</f>
        <v>0</v>
      </c>
      <c r="Q32" s="100">
        <f>IF(SER_hh_tesh!Q32=0,0,SER_hh_tesh!Q32/SER_summary!Q$26)</f>
        <v>0</v>
      </c>
    </row>
    <row r="33" spans="1:17" ht="12" customHeight="1" x14ac:dyDescent="0.25">
      <c r="A33" s="49" t="s">
        <v>30</v>
      </c>
      <c r="B33" s="18">
        <f>IF(SER_hh_tesh!B33=0,0,SER_hh_tesh!B33/SER_summary!B$26)</f>
        <v>7.8143161301247224</v>
      </c>
      <c r="C33" s="18">
        <f>IF(SER_hh_tesh!C33=0,0,SER_hh_tesh!C33/SER_summary!C$26)</f>
        <v>9.2140852952996326</v>
      </c>
      <c r="D33" s="18">
        <f>IF(SER_hh_tesh!D33=0,0,SER_hh_tesh!D33/SER_summary!D$26)</f>
        <v>10.547392252705707</v>
      </c>
      <c r="E33" s="18">
        <f>IF(SER_hh_tesh!E33=0,0,SER_hh_tesh!E33/SER_summary!E$26)</f>
        <v>11.804991394943938</v>
      </c>
      <c r="F33" s="18">
        <f>IF(SER_hh_tesh!F33=0,0,SER_hh_tesh!F33/SER_summary!F$26)</f>
        <v>12.087757852644033</v>
      </c>
      <c r="G33" s="18">
        <f>IF(SER_hh_tesh!G33=0,0,SER_hh_tesh!G33/SER_summary!G$26)</f>
        <v>12.394937786730305</v>
      </c>
      <c r="H33" s="18">
        <f>IF(SER_hh_tesh!H33=0,0,SER_hh_tesh!H33/SER_summary!H$26)</f>
        <v>12.727669544304456</v>
      </c>
      <c r="I33" s="18">
        <f>IF(SER_hh_tesh!I33=0,0,SER_hh_tesh!I33/SER_summary!I$26)</f>
        <v>13.178385700041961</v>
      </c>
      <c r="J33" s="18">
        <f>IF(SER_hh_tesh!J33=0,0,SER_hh_tesh!J33/SER_summary!J$26)</f>
        <v>13.633762846296761</v>
      </c>
      <c r="K33" s="18">
        <f>IF(SER_hh_tesh!K33=0,0,SER_hh_tesh!K33/SER_summary!K$26)</f>
        <v>14.076806805076474</v>
      </c>
      <c r="L33" s="18">
        <f>IF(SER_hh_tesh!L33=0,0,SER_hh_tesh!L33/SER_summary!L$26)</f>
        <v>14.168012263613429</v>
      </c>
      <c r="M33" s="18">
        <f>IF(SER_hh_tesh!M33=0,0,SER_hh_tesh!M33/SER_summary!M$26)</f>
        <v>13.737600786005141</v>
      </c>
      <c r="N33" s="18">
        <f>IF(SER_hh_tesh!N33=0,0,SER_hh_tesh!N33/SER_summary!N$26)</f>
        <v>13.747214507353727</v>
      </c>
      <c r="O33" s="18">
        <f>IF(SER_hh_tesh!O33=0,0,SER_hh_tesh!O33/SER_summary!O$26)</f>
        <v>13.750701029466663</v>
      </c>
      <c r="P33" s="18">
        <f>IF(SER_hh_tesh!P33=0,0,SER_hh_tesh!P33/SER_summary!P$26)</f>
        <v>13.809354570754627</v>
      </c>
      <c r="Q33" s="18">
        <f>IF(SER_hh_tesh!Q33=0,0,SER_hh_tesh!Q33/SER_summary!Q$26)</f>
        <v>13.970193622824651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19.138821484658401</v>
      </c>
      <c r="C3" s="106">
        <f>IF(SER_hh_emih!C3=0,0,SER_hh_emih!C3/SER_summary!C$26)</f>
        <v>20.865641602857767</v>
      </c>
      <c r="D3" s="106">
        <f>IF(SER_hh_emih!D3=0,0,SER_hh_emih!D3/SER_summary!D$26)</f>
        <v>27.611579573396003</v>
      </c>
      <c r="E3" s="106">
        <f>IF(SER_hh_emih!E3=0,0,SER_hh_emih!E3/SER_summary!E$26)</f>
        <v>28.459551304764005</v>
      </c>
      <c r="F3" s="106">
        <f>IF(SER_hh_emih!F3=0,0,SER_hh_emih!F3/SER_summary!F$26)</f>
        <v>26.971212438541258</v>
      </c>
      <c r="G3" s="106">
        <f>IF(SER_hh_emih!G3=0,0,SER_hh_emih!G3/SER_summary!G$26)</f>
        <v>25.138716915486977</v>
      </c>
      <c r="H3" s="106">
        <f>IF(SER_hh_emih!H3=0,0,SER_hh_emih!H3/SER_summary!H$26)</f>
        <v>26.998153364665271</v>
      </c>
      <c r="I3" s="106">
        <f>IF(SER_hh_emih!I3=0,0,SER_hh_emih!I3/SER_summary!I$26)</f>
        <v>24.88786182271361</v>
      </c>
      <c r="J3" s="106">
        <f>IF(SER_hh_emih!J3=0,0,SER_hh_emih!J3/SER_summary!J$26)</f>
        <v>25.613754849790286</v>
      </c>
      <c r="K3" s="106">
        <f>IF(SER_hh_emih!K3=0,0,SER_hh_emih!K3/SER_summary!K$26)</f>
        <v>25.993018609751644</v>
      </c>
      <c r="L3" s="106">
        <f>IF(SER_hh_emih!L3=0,0,SER_hh_emih!L3/SER_summary!L$26)</f>
        <v>29.44329074422166</v>
      </c>
      <c r="M3" s="106">
        <f>IF(SER_hh_emih!M3=0,0,SER_hh_emih!M3/SER_summary!M$26)</f>
        <v>26.366529878171434</v>
      </c>
      <c r="N3" s="106">
        <f>IF(SER_hh_emih!N3=0,0,SER_hh_emih!N3/SER_summary!N$26)</f>
        <v>25.004615900741744</v>
      </c>
      <c r="O3" s="106">
        <f>IF(SER_hh_emih!O3=0,0,SER_hh_emih!O3/SER_summary!O$26)</f>
        <v>22.915940909684092</v>
      </c>
      <c r="P3" s="106">
        <f>IF(SER_hh_emih!P3=0,0,SER_hh_emih!P3/SER_summary!P$26)</f>
        <v>20.161916077697125</v>
      </c>
      <c r="Q3" s="106">
        <f>IF(SER_hh_emih!Q3=0,0,SER_hh_emih!Q3/SER_summary!Q$26)</f>
        <v>20.157204890518535</v>
      </c>
    </row>
    <row r="4" spans="1:17" ht="12.95" customHeight="1" x14ac:dyDescent="0.25">
      <c r="A4" s="90" t="s">
        <v>44</v>
      </c>
      <c r="B4" s="101">
        <f>IF(SER_hh_emih!B4=0,0,SER_hh_emih!B4/SER_summary!B$26)</f>
        <v>17.293257886361086</v>
      </c>
      <c r="C4" s="101">
        <f>IF(SER_hh_emih!C4=0,0,SER_hh_emih!C4/SER_summary!C$26)</f>
        <v>18.420851306702545</v>
      </c>
      <c r="D4" s="101">
        <f>IF(SER_hh_emih!D4=0,0,SER_hh_emih!D4/SER_summary!D$26)</f>
        <v>24.752246342359481</v>
      </c>
      <c r="E4" s="101">
        <f>IF(SER_hh_emih!E4=0,0,SER_hh_emih!E4/SER_summary!E$26)</f>
        <v>24.845971044598926</v>
      </c>
      <c r="F4" s="101">
        <f>IF(SER_hh_emih!F4=0,0,SER_hh_emih!F4/SER_summary!F$26)</f>
        <v>23.462902924640439</v>
      </c>
      <c r="G4" s="101">
        <f>IF(SER_hh_emih!G4=0,0,SER_hh_emih!G4/SER_summary!G$26)</f>
        <v>21.655279185571189</v>
      </c>
      <c r="H4" s="101">
        <f>IF(SER_hh_emih!H4=0,0,SER_hh_emih!H4/SER_summary!H$26)</f>
        <v>23.407371290299924</v>
      </c>
      <c r="I4" s="101">
        <f>IF(SER_hh_emih!I4=0,0,SER_hh_emih!I4/SER_summary!I$26)</f>
        <v>21.279209342071756</v>
      </c>
      <c r="J4" s="101">
        <f>IF(SER_hh_emih!J4=0,0,SER_hh_emih!J4/SER_summary!J$26)</f>
        <v>22.082197350222458</v>
      </c>
      <c r="K4" s="101">
        <f>IF(SER_hh_emih!K4=0,0,SER_hh_emih!K4/SER_summary!K$26)</f>
        <v>22.593149089651071</v>
      </c>
      <c r="L4" s="101">
        <f>IF(SER_hh_emih!L4=0,0,SER_hh_emih!L4/SER_summary!L$26)</f>
        <v>25.95935867385699</v>
      </c>
      <c r="M4" s="101">
        <f>IF(SER_hh_emih!M4=0,0,SER_hh_emih!M4/SER_summary!M$26)</f>
        <v>22.794067924517726</v>
      </c>
      <c r="N4" s="101">
        <f>IF(SER_hh_emih!N4=0,0,SER_hh_emih!N4/SER_summary!N$26)</f>
        <v>21.235901527533482</v>
      </c>
      <c r="O4" s="101">
        <f>IF(SER_hh_emih!O4=0,0,SER_hh_emih!O4/SER_summary!O$26)</f>
        <v>19.294665259775332</v>
      </c>
      <c r="P4" s="101">
        <f>IF(SER_hh_emih!P4=0,0,SER_hh_emih!P4/SER_summary!P$26)</f>
        <v>16.472022124270342</v>
      </c>
      <c r="Q4" s="101">
        <f>IF(SER_hh_emih!Q4=0,0,SER_hh_emih!Q4/SER_summary!Q$26)</f>
        <v>16.566588852399203</v>
      </c>
    </row>
    <row r="5" spans="1:17" ht="12" customHeight="1" x14ac:dyDescent="0.25">
      <c r="A5" s="88" t="s">
        <v>38</v>
      </c>
      <c r="B5" s="100">
        <f>IF(SER_hh_emih!B5=0,0,SER_hh_emih!B5/SER_summary!B$26)</f>
        <v>64.702877612629052</v>
      </c>
      <c r="C5" s="100">
        <f>IF(SER_hh_emih!C5=0,0,SER_hh_emih!C5/SER_summary!C$26)</f>
        <v>42.265599217169232</v>
      </c>
      <c r="D5" s="100">
        <f>IF(SER_hh_emih!D5=0,0,SER_hh_emih!D5/SER_summary!D$26)</f>
        <v>79.32525393491882</v>
      </c>
      <c r="E5" s="100">
        <f>IF(SER_hh_emih!E5=0,0,SER_hh_emih!E5/SER_summary!E$26)</f>
        <v>77.879226126869483</v>
      </c>
      <c r="F5" s="100">
        <f>IF(SER_hh_emih!F5=0,0,SER_hh_emih!F5/SER_summary!F$26)</f>
        <v>68.430243153943394</v>
      </c>
      <c r="G5" s="100">
        <f>IF(SER_hh_emih!G5=0,0,SER_hh_emih!G5/SER_summary!G$26)</f>
        <v>64.305332895865902</v>
      </c>
      <c r="H5" s="100">
        <f>IF(SER_hh_emih!H5=0,0,SER_hh_emih!H5/SER_summary!H$26)</f>
        <v>71.136879532552271</v>
      </c>
      <c r="I5" s="100">
        <f>IF(SER_hh_emih!I5=0,0,SER_hh_emih!I5/SER_summary!I$26)</f>
        <v>62.555312498682319</v>
      </c>
      <c r="J5" s="100">
        <f>IF(SER_hh_emih!J5=0,0,SER_hh_emih!J5/SER_summary!J$26)</f>
        <v>65.176989906805773</v>
      </c>
      <c r="K5" s="100">
        <f>IF(SER_hh_emih!K5=0,0,SER_hh_emih!K5/SER_summary!K$26)</f>
        <v>66.874524741257716</v>
      </c>
      <c r="L5" s="100">
        <f>IF(SER_hh_emih!L5=0,0,SER_hh_emih!L5/SER_summary!L$26)</f>
        <v>72.97465076363838</v>
      </c>
      <c r="M5" s="100">
        <f>IF(SER_hh_emih!M5=0,0,SER_hh_emih!M5/SER_summary!M$26)</f>
        <v>64.751560052510527</v>
      </c>
      <c r="N5" s="100">
        <f>IF(SER_hh_emih!N5=0,0,SER_hh_emih!N5/SER_summary!N$26)</f>
        <v>65.107533882202048</v>
      </c>
      <c r="O5" s="100">
        <f>IF(SER_hh_emih!O5=0,0,SER_hh_emih!O5/SER_summary!O$26)</f>
        <v>61.210705618324418</v>
      </c>
      <c r="P5" s="100">
        <f>IF(SER_hh_emih!P5=0,0,SER_hh_emih!P5/SER_summary!P$26)</f>
        <v>56.45182337417571</v>
      </c>
      <c r="Q5" s="100">
        <f>IF(SER_hh_emih!Q5=0,0,SER_hh_emih!Q5/SER_summary!Q$26)</f>
        <v>56.682201178294946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32.55950636820063</v>
      </c>
      <c r="C7" s="100">
        <f>IF(SER_hh_emih!C7=0,0,SER_hh_emih!C7/SER_summary!C$26)</f>
        <v>36.455721287354457</v>
      </c>
      <c r="D7" s="100">
        <f>IF(SER_hh_emih!D7=0,0,SER_hh_emih!D7/SER_summary!D$26)</f>
        <v>42.096825973223488</v>
      </c>
      <c r="E7" s="100">
        <f>IF(SER_hh_emih!E7=0,0,SER_hh_emih!E7/SER_summary!E$26)</f>
        <v>42.027092861464219</v>
      </c>
      <c r="F7" s="100">
        <f>IF(SER_hh_emih!F7=0,0,SER_hh_emih!F7/SER_summary!F$26)</f>
        <v>44.712552554417698</v>
      </c>
      <c r="G7" s="100">
        <f>IF(SER_hh_emih!G7=0,0,SER_hh_emih!G7/SER_summary!G$26)</f>
        <v>42.689678226493179</v>
      </c>
      <c r="H7" s="100">
        <f>IF(SER_hh_emih!H7=0,0,SER_hh_emih!H7/SER_summary!H$26)</f>
        <v>47.259733226818639</v>
      </c>
      <c r="I7" s="100">
        <f>IF(SER_hh_emih!I7=0,0,SER_hh_emih!I7/SER_summary!I$26)</f>
        <v>39.564682148005303</v>
      </c>
      <c r="J7" s="100">
        <f>IF(SER_hh_emih!J7=0,0,SER_hh_emih!J7/SER_summary!J$26)</f>
        <v>45.559405650519516</v>
      </c>
      <c r="K7" s="100">
        <f>IF(SER_hh_emih!K7=0,0,SER_hh_emih!K7/SER_summary!K$26)</f>
        <v>43.090236322192517</v>
      </c>
      <c r="L7" s="100">
        <f>IF(SER_hh_emih!L7=0,0,SER_hh_emih!L7/SER_summary!L$26)</f>
        <v>50.370889215999071</v>
      </c>
      <c r="M7" s="100">
        <f>IF(SER_hh_emih!M7=0,0,SER_hh_emih!M7/SER_summary!M$26)</f>
        <v>45.00168844987877</v>
      </c>
      <c r="N7" s="100">
        <f>IF(SER_hh_emih!N7=0,0,SER_hh_emih!N7/SER_summary!N$26)</f>
        <v>43.338618995935832</v>
      </c>
      <c r="O7" s="100">
        <f>IF(SER_hh_emih!O7=0,0,SER_hh_emih!O7/SER_summary!O$26)</f>
        <v>40.507355217302205</v>
      </c>
      <c r="P7" s="100">
        <f>IF(SER_hh_emih!P7=0,0,SER_hh_emih!P7/SER_summary!P$26)</f>
        <v>37.91438881445729</v>
      </c>
      <c r="Q7" s="100">
        <f>IF(SER_hh_emih!Q7=0,0,SER_hh_emih!Q7/SER_summary!Q$26)</f>
        <v>37.143366802656899</v>
      </c>
    </row>
    <row r="8" spans="1:17" ht="12" customHeight="1" x14ac:dyDescent="0.25">
      <c r="A8" s="88" t="s">
        <v>101</v>
      </c>
      <c r="B8" s="100">
        <f>IF(SER_hh_emih!B8=0,0,SER_hh_emih!B8/SER_summary!B$26)</f>
        <v>15.13589419423564</v>
      </c>
      <c r="C8" s="100">
        <f>IF(SER_hh_emih!C8=0,0,SER_hh_emih!C8/SER_summary!C$26)</f>
        <v>16.975626855381737</v>
      </c>
      <c r="D8" s="100">
        <f>IF(SER_hh_emih!D8=0,0,SER_hh_emih!D8/SER_summary!D$26)</f>
        <v>19.687402386950197</v>
      </c>
      <c r="E8" s="100">
        <f>IF(SER_hh_emih!E8=0,0,SER_hh_emih!E8/SER_summary!E$26)</f>
        <v>19.685787650643086</v>
      </c>
      <c r="F8" s="100">
        <f>IF(SER_hh_emih!F8=0,0,SER_hh_emih!F8/SER_summary!F$26)</f>
        <v>20.772295806861393</v>
      </c>
      <c r="G8" s="100">
        <f>IF(SER_hh_emih!G8=0,0,SER_hh_emih!G8/SER_summary!G$26)</f>
        <v>19.720899491555755</v>
      </c>
      <c r="H8" s="100">
        <f>IF(SER_hh_emih!H8=0,0,SER_hh_emih!H8/SER_summary!H$26)</f>
        <v>21.801117999947568</v>
      </c>
      <c r="I8" s="100">
        <f>IF(SER_hh_emih!I8=0,0,SER_hh_emih!I8/SER_summary!I$26)</f>
        <v>18.305381920269195</v>
      </c>
      <c r="J8" s="100">
        <f>IF(SER_hh_emih!J8=0,0,SER_hh_emih!J8/SER_summary!J$26)</f>
        <v>21.011671284062032</v>
      </c>
      <c r="K8" s="100">
        <f>IF(SER_hh_emih!K8=0,0,SER_hh_emih!K8/SER_summary!K$26)</f>
        <v>19.934488464909414</v>
      </c>
      <c r="L8" s="100">
        <f>IF(SER_hh_emih!L8=0,0,SER_hh_emih!L8/SER_summary!L$26)</f>
        <v>23.303236504023442</v>
      </c>
      <c r="M8" s="100">
        <f>IF(SER_hh_emih!M8=0,0,SER_hh_emih!M8/SER_summary!M$26)</f>
        <v>20.76570702738158</v>
      </c>
      <c r="N8" s="100">
        <f>IF(SER_hh_emih!N8=0,0,SER_hh_emih!N8/SER_summary!N$26)</f>
        <v>19.917767366852296</v>
      </c>
      <c r="O8" s="100">
        <f>IF(SER_hh_emih!O8=0,0,SER_hh_emih!O8/SER_summary!O$26)</f>
        <v>18.570990171342981</v>
      </c>
      <c r="P8" s="100">
        <f>IF(SER_hh_emih!P8=0,0,SER_hh_emih!P8/SER_summary!P$26)</f>
        <v>16.94515816470097</v>
      </c>
      <c r="Q8" s="100">
        <f>IF(SER_hh_emih!Q8=0,0,SER_hh_emih!Q8/SER_summary!Q$26)</f>
        <v>16.800087085759262</v>
      </c>
    </row>
    <row r="9" spans="1:17" ht="12" customHeight="1" x14ac:dyDescent="0.25">
      <c r="A9" s="88" t="s">
        <v>106</v>
      </c>
      <c r="B9" s="100">
        <f>IF(SER_hh_emih!B9=0,0,SER_hh_emih!B9/SER_summary!B$26)</f>
        <v>20.465214842420927</v>
      </c>
      <c r="C9" s="100">
        <f>IF(SER_hh_emih!C9=0,0,SER_hh_emih!C9/SER_summary!C$26)</f>
        <v>28.137975314549418</v>
      </c>
      <c r="D9" s="100">
        <f>IF(SER_hh_emih!D9=0,0,SER_hh_emih!D9/SER_summary!D$26)</f>
        <v>26.410240049920567</v>
      </c>
      <c r="E9" s="100">
        <f>IF(SER_hh_emih!E9=0,0,SER_hh_emih!E9/SER_summary!E$26)</f>
        <v>28.682475056713365</v>
      </c>
      <c r="F9" s="100">
        <f>IF(SER_hh_emih!F9=0,0,SER_hh_emih!F9/SER_summary!F$26)</f>
        <v>30.47765572841092</v>
      </c>
      <c r="G9" s="100">
        <f>IF(SER_hh_emih!G9=0,0,SER_hh_emih!G9/SER_summary!G$26)</f>
        <v>30.237633179837015</v>
      </c>
      <c r="H9" s="100">
        <f>IF(SER_hh_emih!H9=0,0,SER_hh_emih!H9/SER_summary!H$26)</f>
        <v>33.284319744818475</v>
      </c>
      <c r="I9" s="100">
        <f>IF(SER_hh_emih!I9=0,0,SER_hh_emih!I9/SER_summary!I$26)</f>
        <v>32.322825849389361</v>
      </c>
      <c r="J9" s="100">
        <f>IF(SER_hh_emih!J9=0,0,SER_hh_emih!J9/SER_summary!J$26)</f>
        <v>31.832167471491577</v>
      </c>
      <c r="K9" s="100">
        <f>IF(SER_hh_emih!K9=0,0,SER_hh_emih!K9/SER_summary!K$26)</f>
        <v>29.369891491648424</v>
      </c>
      <c r="L9" s="100">
        <f>IF(SER_hh_emih!L9=0,0,SER_hh_emih!L9/SER_summary!L$26)</f>
        <v>35.609351930070829</v>
      </c>
      <c r="M9" s="100">
        <f>IF(SER_hh_emih!M9=0,0,SER_hh_emih!M9/SER_summary!M$26)</f>
        <v>31.580347192304163</v>
      </c>
      <c r="N9" s="100">
        <f>IF(SER_hh_emih!N9=0,0,SER_hh_emih!N9/SER_summary!N$26)</f>
        <v>30.104094685778662</v>
      </c>
      <c r="O9" s="100">
        <f>IF(SER_hh_emih!O9=0,0,SER_hh_emih!O9/SER_summary!O$26)</f>
        <v>27.896680467267917</v>
      </c>
      <c r="P9" s="100">
        <f>IF(SER_hh_emih!P9=0,0,SER_hh_emih!P9/SER_summary!P$26)</f>
        <v>25.639340587352169</v>
      </c>
      <c r="Q9" s="100">
        <f>IF(SER_hh_emih!Q9=0,0,SER_hh_emih!Q9/SER_summary!Q$26)</f>
        <v>25.687566429945747</v>
      </c>
    </row>
    <row r="10" spans="1:17" ht="12" customHeight="1" x14ac:dyDescent="0.25">
      <c r="A10" s="88" t="s">
        <v>34</v>
      </c>
      <c r="B10" s="100">
        <f>IF(SER_hh_emih!B10=0,0,SER_hh_emih!B10/SER_summary!B$26)</f>
        <v>0.15103378115506974</v>
      </c>
      <c r="C10" s="100">
        <f>IF(SER_hh_emih!C10=0,0,SER_hh_emih!C10/SER_summary!C$26)</f>
        <v>1.3071186279992579</v>
      </c>
      <c r="D10" s="100">
        <f>IF(SER_hh_emih!D10=0,0,SER_hh_emih!D10/SER_summary!D$26)</f>
        <v>1.651191559795131</v>
      </c>
      <c r="E10" s="100">
        <f>IF(SER_hh_emih!E10=0,0,SER_hh_emih!E10/SER_summary!E$26)</f>
        <v>1.1003339767075861</v>
      </c>
      <c r="F10" s="100">
        <f>IF(SER_hh_emih!F10=0,0,SER_hh_emih!F10/SER_summary!F$26)</f>
        <v>0</v>
      </c>
      <c r="G10" s="100">
        <f>IF(SER_hh_emih!G10=0,0,SER_hh_emih!G10/SER_summary!G$26)</f>
        <v>0.37598344814105311</v>
      </c>
      <c r="H10" s="100">
        <f>IF(SER_hh_emih!H10=0,0,SER_hh_emih!H10/SER_summary!H$26)</f>
        <v>0</v>
      </c>
      <c r="I10" s="100">
        <f>IF(SER_hh_emih!I10=0,0,SER_hh_emih!I10/SER_summary!I$26)</f>
        <v>0</v>
      </c>
      <c r="J10" s="100">
        <f>IF(SER_hh_emih!J10=0,0,SER_hh_emih!J10/SER_summary!J$26)</f>
        <v>0.51268569493814642</v>
      </c>
      <c r="K10" s="100">
        <f>IF(SER_hh_emih!K10=0,0,SER_hh_emih!K10/SER_summary!K$26)</f>
        <v>1.6369092152768412</v>
      </c>
      <c r="L10" s="100">
        <f>IF(SER_hh_emih!L10=0,0,SER_hh_emih!L10/SER_summary!L$26)</f>
        <v>0.34006586466855226</v>
      </c>
      <c r="M10" s="100">
        <f>IF(SER_hh_emih!M10=0,0,SER_hh_emih!M10/SER_summary!M$26)</f>
        <v>0.47610355179254632</v>
      </c>
      <c r="N10" s="100">
        <f>IF(SER_hh_emih!N10=0,0,SER_hh_emih!N10/SER_summary!N$26)</f>
        <v>0.37247024918957117</v>
      </c>
      <c r="O10" s="100">
        <f>IF(SER_hh_emih!O10=0,0,SER_hh_emih!O10/SER_summary!O$26)</f>
        <v>5.2068245243155573</v>
      </c>
      <c r="P10" s="100">
        <f>IF(SER_hh_emih!P10=0,0,SER_hh_emih!P10/SER_summary!P$26)</f>
        <v>2.230932213647649</v>
      </c>
      <c r="Q10" s="100">
        <f>IF(SER_hh_emih!Q10=0,0,SER_hh_emih!Q10/SER_summary!Q$26)</f>
        <v>2.2402732202127082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6.1471088511474399E-3</v>
      </c>
      <c r="C16" s="101">
        <f>IF(SER_hh_emih!C16=0,0,SER_hh_emih!C16/SER_summary!C$26)</f>
        <v>6.3437823903977654E-3</v>
      </c>
      <c r="D16" s="101">
        <f>IF(SER_hh_emih!D16=0,0,SER_hh_emih!D16/SER_summary!D$26)</f>
        <v>6.8149390208253917E-3</v>
      </c>
      <c r="E16" s="101">
        <f>IF(SER_hh_emih!E16=0,0,SER_hh_emih!E16/SER_summary!E$26)</f>
        <v>6.9415068342608332E-3</v>
      </c>
      <c r="F16" s="101">
        <f>IF(SER_hh_emih!F16=0,0,SER_hh_emih!F16/SER_summary!F$26)</f>
        <v>7.5032626360570474E-3</v>
      </c>
      <c r="G16" s="101">
        <f>IF(SER_hh_emih!G16=0,0,SER_hh_emih!G16/SER_summary!G$26)</f>
        <v>8.0245924545277823E-3</v>
      </c>
      <c r="H16" s="101">
        <f>IF(SER_hh_emih!H16=0,0,SER_hh_emih!H16/SER_summary!H$26)</f>
        <v>8.4765236973930926E-3</v>
      </c>
      <c r="I16" s="101">
        <f>IF(SER_hh_emih!I16=0,0,SER_hh_emih!I16/SER_summary!I$26)</f>
        <v>8.6881431936414351E-3</v>
      </c>
      <c r="J16" s="101">
        <f>IF(SER_hh_emih!J16=0,0,SER_hh_emih!J16/SER_summary!J$26)</f>
        <v>8.5625808831011601E-3</v>
      </c>
      <c r="K16" s="101">
        <f>IF(SER_hh_emih!K16=0,0,SER_hh_emih!K16/SER_summary!K$26)</f>
        <v>8.7427644747760172E-3</v>
      </c>
      <c r="L16" s="101">
        <f>IF(SER_hh_emih!L16=0,0,SER_hh_emih!L16/SER_summary!L$26)</f>
        <v>8.8383495830217981E-3</v>
      </c>
      <c r="M16" s="101">
        <f>IF(SER_hh_emih!M16=0,0,SER_hh_emih!M16/SER_summary!M$26)</f>
        <v>9.355220907096921E-3</v>
      </c>
      <c r="N16" s="101">
        <f>IF(SER_hh_emih!N16=0,0,SER_hh_emih!N16/SER_summary!N$26)</f>
        <v>1.0532567863248875E-2</v>
      </c>
      <c r="O16" s="101">
        <f>IF(SER_hh_emih!O16=0,0,SER_hh_emih!O16/SER_summary!O$26)</f>
        <v>1.2514606082738057E-2</v>
      </c>
      <c r="P16" s="101">
        <f>IF(SER_hh_emih!P16=0,0,SER_hh_emih!P16/SER_summary!P$26)</f>
        <v>1.5781247541639717E-2</v>
      </c>
      <c r="Q16" s="101">
        <f>IF(SER_hh_emih!Q16=0,0,SER_hh_emih!Q16/SER_summary!Q$26)</f>
        <v>2.0732285950949836E-2</v>
      </c>
    </row>
    <row r="17" spans="1:17" ht="12.95" customHeight="1" x14ac:dyDescent="0.25">
      <c r="A17" s="88" t="s">
        <v>101</v>
      </c>
      <c r="B17" s="103">
        <f>IF(SER_hh_emih!B17=0,0,SER_hh_emih!B17/SER_summary!B$26)</f>
        <v>0.24458772956593106</v>
      </c>
      <c r="C17" s="103">
        <f>IF(SER_hh_emih!C17=0,0,SER_hh_emih!C17/SER_summary!C$26)</f>
        <v>0.25021941725106223</v>
      </c>
      <c r="D17" s="103">
        <f>IF(SER_hh_emih!D17=0,0,SER_hh_emih!D17/SER_summary!D$26)</f>
        <v>0.26740076615275266</v>
      </c>
      <c r="E17" s="103">
        <f>IF(SER_hh_emih!E17=0,0,SER_hh_emih!E17/SER_summary!E$26)</f>
        <v>0.28339109123274964</v>
      </c>
      <c r="F17" s="103">
        <f>IF(SER_hh_emih!F17=0,0,SER_hh_emih!F17/SER_summary!F$26)</f>
        <v>0.30547340740423218</v>
      </c>
      <c r="G17" s="103">
        <f>IF(SER_hh_emih!G17=0,0,SER_hh_emih!G17/SER_summary!G$26)</f>
        <v>0.33210671848707662</v>
      </c>
      <c r="H17" s="103">
        <f>IF(SER_hh_emih!H17=0,0,SER_hh_emih!H17/SER_summary!H$26)</f>
        <v>0.3656484753799184</v>
      </c>
      <c r="I17" s="103">
        <f>IF(SER_hh_emih!I17=0,0,SER_hh_emih!I17/SER_summary!I$26)</f>
        <v>0.41172436572813276</v>
      </c>
      <c r="J17" s="103">
        <f>IF(SER_hh_emih!J17=0,0,SER_hh_emih!J17/SER_summary!J$26)</f>
        <v>0.44404180835964746</v>
      </c>
      <c r="K17" s="103">
        <f>IF(SER_hh_emih!K17=0,0,SER_hh_emih!K17/SER_summary!K$26)</f>
        <v>0.47320486529876687</v>
      </c>
      <c r="L17" s="103">
        <f>IF(SER_hh_emih!L17=0,0,SER_hh_emih!L17/SER_summary!L$26)</f>
        <v>0.50471134675831553</v>
      </c>
      <c r="M17" s="103">
        <f>IF(SER_hh_emih!M17=0,0,SER_hh_emih!M17/SER_summary!M$26)</f>
        <v>0.53633576667925087</v>
      </c>
      <c r="N17" s="103">
        <f>IF(SER_hh_emih!N17=0,0,SER_hh_emih!N17/SER_summary!N$26)</f>
        <v>0.5680544748825207</v>
      </c>
      <c r="O17" s="103">
        <f>IF(SER_hh_emih!O17=0,0,SER_hh_emih!O17/SER_summary!O$26)</f>
        <v>0.59103020588682653</v>
      </c>
      <c r="P17" s="103">
        <f>IF(SER_hh_emih!P17=0,0,SER_hh_emih!P17/SER_summary!P$26)</f>
        <v>0.61167800980647424</v>
      </c>
      <c r="Q17" s="103">
        <f>IF(SER_hh_emih!Q17=0,0,SER_hh_emih!Q17/SER_summary!Q$26)</f>
        <v>0.63670960181516245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1.121633097561608</v>
      </c>
      <c r="C19" s="101">
        <f>IF(SER_hh_emih!C19=0,0,SER_hh_emih!C19/SER_summary!C$26)</f>
        <v>1.4758509575007062</v>
      </c>
      <c r="D19" s="101">
        <f>IF(SER_hh_emih!D19=0,0,SER_hh_emih!D19/SER_summary!D$26)</f>
        <v>1.7252650853622544</v>
      </c>
      <c r="E19" s="101">
        <f>IF(SER_hh_emih!E19=0,0,SER_hh_emih!E19/SER_summary!E$26)</f>
        <v>2.2195665379889995</v>
      </c>
      <c r="F19" s="101">
        <f>IF(SER_hh_emih!F19=0,0,SER_hh_emih!F19/SER_summary!F$26)</f>
        <v>2.1101824030070251</v>
      </c>
      <c r="G19" s="101">
        <f>IF(SER_hh_emih!G19=0,0,SER_hh_emih!G19/SER_summary!G$26)</f>
        <v>1.9926493530599634</v>
      </c>
      <c r="H19" s="101">
        <f>IF(SER_hh_emih!H19=0,0,SER_hh_emih!H19/SER_summary!H$26)</f>
        <v>2.0227531631882378</v>
      </c>
      <c r="I19" s="101">
        <f>IF(SER_hh_emih!I19=0,0,SER_hh_emih!I19/SER_summary!I$26)</f>
        <v>2.0397118340994034</v>
      </c>
      <c r="J19" s="101">
        <f>IF(SER_hh_emih!J19=0,0,SER_hh_emih!J19/SER_summary!J$26)</f>
        <v>2.0408810924481777</v>
      </c>
      <c r="K19" s="101">
        <f>IF(SER_hh_emih!K19=0,0,SER_hh_emih!K19/SER_summary!K$26)</f>
        <v>1.9971224030922601</v>
      </c>
      <c r="L19" s="101">
        <f>IF(SER_hh_emih!L19=0,0,SER_hh_emih!L19/SER_summary!L$26)</f>
        <v>2.1239859043792744</v>
      </c>
      <c r="M19" s="101">
        <f>IF(SER_hh_emih!M19=0,0,SER_hh_emih!M19/SER_summary!M$26)</f>
        <v>2.0734697060054934</v>
      </c>
      <c r="N19" s="101">
        <f>IF(SER_hh_emih!N19=0,0,SER_hh_emih!N19/SER_summary!N$26)</f>
        <v>2.1570490082976046</v>
      </c>
      <c r="O19" s="101">
        <f>IF(SER_hh_emih!O19=0,0,SER_hh_emih!O19/SER_summary!O$26)</f>
        <v>1.9776468208046007</v>
      </c>
      <c r="P19" s="101">
        <f>IF(SER_hh_emih!P19=0,0,SER_hh_emih!P19/SER_summary!P$26)</f>
        <v>2.06841170810769</v>
      </c>
      <c r="Q19" s="101">
        <f>IF(SER_hh_emih!Q19=0,0,SER_hh_emih!Q19/SER_summary!Q$26)</f>
        <v>1.9467589010314241</v>
      </c>
    </row>
    <row r="20" spans="1:17" ht="12" customHeight="1" x14ac:dyDescent="0.25">
      <c r="A20" s="88" t="s">
        <v>38</v>
      </c>
      <c r="B20" s="100">
        <f>IF(SER_hh_emih!B20=0,0,SER_hh_emih!B20/SER_summary!B$26)</f>
        <v>6.0730737868784939</v>
      </c>
      <c r="C20" s="100">
        <f>IF(SER_hh_emih!C20=0,0,SER_hh_emih!C20/SER_summary!C$26)</f>
        <v>6.5894845301838281</v>
      </c>
      <c r="D20" s="100">
        <f>IF(SER_hh_emih!D20=0,0,SER_hh_emih!D20/SER_summary!D$26)</f>
        <v>7.9739856140222543</v>
      </c>
      <c r="E20" s="100">
        <f>IF(SER_hh_emih!E20=0,0,SER_hh_emih!E20/SER_summary!E$26)</f>
        <v>8.5621498753555176</v>
      </c>
      <c r="F20" s="100">
        <f>IF(SER_hh_emih!F20=0,0,SER_hh_emih!F20/SER_summary!F$26)</f>
        <v>9.120910308233988</v>
      </c>
      <c r="G20" s="100">
        <f>IF(SER_hh_emih!G20=0,0,SER_hh_emih!G20/SER_summary!G$26)</f>
        <v>9.1124352966568765</v>
      </c>
      <c r="H20" s="100">
        <f>IF(SER_hh_emih!H20=0,0,SER_hh_emih!H20/SER_summary!H$26)</f>
        <v>9.5799148195026174</v>
      </c>
      <c r="I20" s="100">
        <f>IF(SER_hh_emih!I20=0,0,SER_hh_emih!I20/SER_summary!I$26)</f>
        <v>10.038322058599181</v>
      </c>
      <c r="J20" s="100">
        <f>IF(SER_hh_emih!J20=0,0,SER_hh_emih!J20/SER_summary!J$26)</f>
        <v>10.276128166928034</v>
      </c>
      <c r="K20" s="100">
        <f>IF(SER_hh_emih!K20=0,0,SER_hh_emih!K20/SER_summary!K$26)</f>
        <v>10.415488212301538</v>
      </c>
      <c r="L20" s="100">
        <f>IF(SER_hh_emih!L20=0,0,SER_hh_emih!L20/SER_summary!L$26)</f>
        <v>10.282993569729623</v>
      </c>
      <c r="M20" s="100">
        <f>IF(SER_hh_emih!M20=0,0,SER_hh_emih!M20/SER_summary!M$26)</f>
        <v>10.191563772672689</v>
      </c>
      <c r="N20" s="100">
        <f>IF(SER_hh_emih!N20=0,0,SER_hh_emih!N20/SER_summary!N$26)</f>
        <v>10.140809757026412</v>
      </c>
      <c r="O20" s="100">
        <f>IF(SER_hh_emih!O20=0,0,SER_hh_emih!O20/SER_summary!O$26)</f>
        <v>10.266261725149535</v>
      </c>
      <c r="P20" s="100">
        <f>IF(SER_hh_emih!P20=0,0,SER_hh_emih!P20/SER_summary!P$26)</f>
        <v>10.155033904337909</v>
      </c>
      <c r="Q20" s="100">
        <f>IF(SER_hh_emih!Q20=0,0,SER_hh_emih!Q20/SER_summary!Q$26)</f>
        <v>10.261007432116269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3.3228459395201595</v>
      </c>
      <c r="C21" s="100">
        <f>IF(SER_hh_emih!C21=0,0,SER_hh_emih!C21/SER_summary!C$26)</f>
        <v>3.6783051780390097</v>
      </c>
      <c r="D21" s="100">
        <f>IF(SER_hh_emih!D21=0,0,SER_hh_emih!D21/SER_summary!D$26)</f>
        <v>4.4220955086300222</v>
      </c>
      <c r="E21" s="100">
        <f>IF(SER_hh_emih!E21=0,0,SER_hh_emih!E21/SER_summary!E$26)</f>
        <v>4.7768862719329679</v>
      </c>
      <c r="F21" s="100">
        <f>IF(SER_hh_emih!F21=0,0,SER_hh_emih!F21/SER_summary!F$26)</f>
        <v>5.1163881298374205</v>
      </c>
      <c r="G21" s="100">
        <f>IF(SER_hh_emih!G21=0,0,SER_hh_emih!G21/SER_summary!G$26)</f>
        <v>5.1693336989915268</v>
      </c>
      <c r="H21" s="100">
        <f>IF(SER_hh_emih!H21=0,0,SER_hh_emih!H21/SER_summary!H$26)</f>
        <v>5.438709694805123</v>
      </c>
      <c r="I21" s="100">
        <f>IF(SER_hh_emih!I21=0,0,SER_hh_emih!I21/SER_summary!I$26)</f>
        <v>5.6963383910249989</v>
      </c>
      <c r="J21" s="100">
        <f>IF(SER_hh_emih!J21=0,0,SER_hh_emih!J21/SER_summary!J$26)</f>
        <v>5.8505897735410421</v>
      </c>
      <c r="K21" s="100">
        <f>IF(SER_hh_emih!K21=0,0,SER_hh_emih!K21/SER_summary!K$26)</f>
        <v>5.9328065250086954</v>
      </c>
      <c r="L21" s="100">
        <f>IF(SER_hh_emih!L21=0,0,SER_hh_emih!L21/SER_summary!L$26)</f>
        <v>5.8485429246484104</v>
      </c>
      <c r="M21" s="100">
        <f>IF(SER_hh_emih!M21=0,0,SER_hh_emih!M21/SER_summary!M$26)</f>
        <v>5.7871301339328589</v>
      </c>
      <c r="N21" s="100">
        <f>IF(SER_hh_emih!N21=0,0,SER_hh_emih!N21/SER_summary!N$26)</f>
        <v>5.7598153877297964</v>
      </c>
      <c r="O21" s="100">
        <f>IF(SER_hh_emih!O21=0,0,SER_hh_emih!O21/SER_summary!O$26)</f>
        <v>5.7925550893680402</v>
      </c>
      <c r="P21" s="100">
        <f>IF(SER_hh_emih!P21=0,0,SER_hh_emih!P21/SER_summary!P$26)</f>
        <v>5.7115385903121911</v>
      </c>
      <c r="Q21" s="100">
        <f>IF(SER_hh_emih!Q21=0,0,SER_hh_emih!Q21/SER_summary!Q$26)</f>
        <v>5.7304738563624529</v>
      </c>
    </row>
    <row r="22" spans="1:17" ht="12" customHeight="1" x14ac:dyDescent="0.25">
      <c r="A22" s="88" t="s">
        <v>99</v>
      </c>
      <c r="B22" s="100">
        <f>IF(SER_hh_emih!B22=0,0,SER_hh_emih!B22/SER_summary!B$26)</f>
        <v>4.0109134843425478</v>
      </c>
      <c r="C22" s="100">
        <f>IF(SER_hh_emih!C22=0,0,SER_hh_emih!C22/SER_summary!C$26)</f>
        <v>4.4349562194118146</v>
      </c>
      <c r="D22" s="100">
        <f>IF(SER_hh_emih!D22=0,0,SER_hh_emih!D22/SER_summary!D$26)</f>
        <v>5.3402875046722551</v>
      </c>
      <c r="E22" s="100">
        <f>IF(SER_hh_emih!E22=0,0,SER_hh_emih!E22/SER_summary!E$26)</f>
        <v>5.7641033825500489</v>
      </c>
      <c r="F22" s="100">
        <f>IF(SER_hh_emih!F22=0,0,SER_hh_emih!F22/SER_summary!F$26)</f>
        <v>6.1717747023406666</v>
      </c>
      <c r="G22" s="100">
        <f>IF(SER_hh_emih!G22=0,0,SER_hh_emih!G22/SER_summary!G$26)</f>
        <v>6.2439278131898517</v>
      </c>
      <c r="H22" s="100">
        <f>IF(SER_hh_emih!H22=0,0,SER_hh_emih!H22/SER_summary!H$26)</f>
        <v>6.5693013275354977</v>
      </c>
      <c r="I22" s="100">
        <f>IF(SER_hh_emih!I22=0,0,SER_hh_emih!I22/SER_summary!I$26)</f>
        <v>6.8804855294988831</v>
      </c>
      <c r="J22" s="100">
        <f>IF(SER_hh_emih!J22=0,0,SER_hh_emih!J22/SER_summary!J$26)</f>
        <v>7.0668024812760191</v>
      </c>
      <c r="K22" s="100">
        <f>IF(SER_hh_emih!K22=0,0,SER_hh_emih!K22/SER_summary!K$26)</f>
        <v>7.1661103401010635</v>
      </c>
      <c r="L22" s="100">
        <f>IF(SER_hh_emih!L22=0,0,SER_hh_emih!L22/SER_summary!L$26)</f>
        <v>7.0650776101674397</v>
      </c>
      <c r="M22" s="100">
        <f>IF(SER_hh_emih!M22=0,0,SER_hh_emih!M22/SER_summary!M$26)</f>
        <v>6.9946216462211543</v>
      </c>
      <c r="N22" s="100">
        <f>IF(SER_hh_emih!N22=0,0,SER_hh_emih!N22/SER_summary!N$26)</f>
        <v>6.9664040006182057</v>
      </c>
      <c r="O22" s="100">
        <f>IF(SER_hh_emih!O22=0,0,SER_hh_emih!O22/SER_summary!O$26)</f>
        <v>7.0129375465776072</v>
      </c>
      <c r="P22" s="100">
        <f>IF(SER_hh_emih!P22=0,0,SER_hh_emih!P22/SER_summary!P$26)</f>
        <v>6.9222427867146648</v>
      </c>
      <c r="Q22" s="100">
        <f>IF(SER_hh_emih!Q22=0,0,SER_hh_emih!Q22/SER_summary!Q$26)</f>
        <v>6.9536724981761546</v>
      </c>
    </row>
    <row r="23" spans="1:17" ht="12" customHeight="1" x14ac:dyDescent="0.25">
      <c r="A23" s="88" t="s">
        <v>98</v>
      </c>
      <c r="B23" s="100">
        <f>IF(SER_hh_emih!B23=0,0,SER_hh_emih!B23/SER_summary!B$26)</f>
        <v>2.786991469028941</v>
      </c>
      <c r="C23" s="100">
        <f>IF(SER_hh_emih!C23=0,0,SER_hh_emih!C23/SER_summary!C$26)</f>
        <v>3.0863788280917279</v>
      </c>
      <c r="D23" s="100">
        <f>IF(SER_hh_emih!D23=0,0,SER_hh_emih!D23/SER_summary!D$26)</f>
        <v>3.7324609816572316</v>
      </c>
      <c r="E23" s="100">
        <f>IF(SER_hh_emih!E23=0,0,SER_hh_emih!E23/SER_summary!E$26)</f>
        <v>4.0349627759547273</v>
      </c>
      <c r="F23" s="100">
        <f>IF(SER_hh_emih!F23=0,0,SER_hh_emih!F23/SER_summary!F$26)</f>
        <v>4.2852938891791208</v>
      </c>
      <c r="G23" s="100">
        <f>IF(SER_hh_emih!G23=0,0,SER_hh_emih!G23/SER_summary!G$26)</f>
        <v>4.3110476732842207</v>
      </c>
      <c r="H23" s="100">
        <f>IF(SER_hh_emih!H23=0,0,SER_hh_emih!H23/SER_summary!H$26)</f>
        <v>4.5290525735247797</v>
      </c>
      <c r="I23" s="100">
        <f>IF(SER_hh_emih!I23=0,0,SER_hh_emih!I23/SER_summary!I$26)</f>
        <v>4.7570642693108729</v>
      </c>
      <c r="J23" s="100">
        <f>IF(SER_hh_emih!J23=0,0,SER_hh_emih!J23/SER_summary!J$26)</f>
        <v>4.8705051168891211</v>
      </c>
      <c r="K23" s="100">
        <f>IF(SER_hh_emih!K23=0,0,SER_hh_emih!K23/SER_summary!K$26)</f>
        <v>4.9539356075125065</v>
      </c>
      <c r="L23" s="100">
        <f>IF(SER_hh_emih!L23=0,0,SER_hh_emih!L23/SER_summary!L$26)</f>
        <v>4.8844101756679459</v>
      </c>
      <c r="M23" s="100">
        <f>IF(SER_hh_emih!M23=0,0,SER_hh_emih!M23/SER_summary!M$26)</f>
        <v>4.8273623423766212</v>
      </c>
      <c r="N23" s="100">
        <f>IF(SER_hh_emih!N23=0,0,SER_hh_emih!N23/SER_summary!N$26)</f>
        <v>4.8030818116491076</v>
      </c>
      <c r="O23" s="100">
        <f>IF(SER_hh_emih!O23=0,0,SER_hh_emih!O23/SER_summary!O$26)</f>
        <v>4.8483878154777118</v>
      </c>
      <c r="P23" s="100">
        <f>IF(SER_hh_emih!P23=0,0,SER_hh_emih!P23/SER_summary!P$26)</f>
        <v>4.7789610475026336</v>
      </c>
      <c r="Q23" s="100">
        <f>IF(SER_hh_emih!Q23=0,0,SER_hh_emih!Q23/SER_summary!Q$26)</f>
        <v>4.8062989639057427</v>
      </c>
    </row>
    <row r="24" spans="1:17" ht="12" customHeight="1" x14ac:dyDescent="0.25">
      <c r="A24" s="88" t="s">
        <v>34</v>
      </c>
      <c r="B24" s="100">
        <f>IF(SER_hh_emih!B24=0,0,SER_hh_emih!B24/SER_summary!B$26)</f>
        <v>1.7767977487487752E-2</v>
      </c>
      <c r="C24" s="100">
        <f>IF(SER_hh_emih!C24=0,0,SER_hh_emih!C24/SER_summary!C$26)</f>
        <v>0.15184333490373936</v>
      </c>
      <c r="D24" s="100">
        <f>IF(SER_hh_emih!D24=0,0,SER_hh_emih!D24/SER_summary!D$26)</f>
        <v>0.20001584309323653</v>
      </c>
      <c r="E24" s="100">
        <f>IF(SER_hh_emih!E24=0,0,SER_hh_emih!E24/SER_summary!E$26)</f>
        <v>0.14410325094563037</v>
      </c>
      <c r="F24" s="100">
        <f>IF(SER_hh_emih!F24=0,0,SER_hh_emih!F24/SER_summary!F$26)</f>
        <v>0</v>
      </c>
      <c r="G24" s="100">
        <f>IF(SER_hh_emih!G24=0,0,SER_hh_emih!G24/SER_summary!G$26)</f>
        <v>4.9698752465531612E-2</v>
      </c>
      <c r="H24" s="100">
        <f>IF(SER_hh_emih!H24=0,0,SER_hh_emih!H24/SER_summary!H$26)</f>
        <v>0</v>
      </c>
      <c r="I24" s="100">
        <f>IF(SER_hh_emih!I24=0,0,SER_hh_emih!I24/SER_summary!I$26)</f>
        <v>0</v>
      </c>
      <c r="J24" s="100">
        <f>IF(SER_hh_emih!J24=0,0,SER_hh_emih!J24/SER_summary!J$26)</f>
        <v>7.5933330912118596E-2</v>
      </c>
      <c r="K24" s="100">
        <f>IF(SER_hh_emih!K24=0,0,SER_hh_emih!K24/SER_summary!K$26)</f>
        <v>0.24757502372526477</v>
      </c>
      <c r="L24" s="100">
        <f>IF(SER_hh_emih!L24=0,0,SER_hh_emih!L24/SER_summary!L$26)</f>
        <v>4.7796685835899078E-2</v>
      </c>
      <c r="M24" s="100">
        <f>IF(SER_hh_emih!M24=0,0,SER_hh_emih!M24/SER_summary!M$26)</f>
        <v>6.6793219559229358E-2</v>
      </c>
      <c r="N24" s="100">
        <f>IF(SER_hh_emih!N24=0,0,SER_hh_emih!N24/SER_summary!N$26)</f>
        <v>6.1167998699312338E-2</v>
      </c>
      <c r="O24" s="100">
        <f>IF(SER_hh_emih!O24=0,0,SER_hh_emih!O24/SER_summary!O$26)</f>
        <v>0.81484828412760579</v>
      </c>
      <c r="P24" s="100">
        <f>IF(SER_hh_emih!P24=0,0,SER_hh_emih!P24/SER_summary!P$26)</f>
        <v>0.40017576417422113</v>
      </c>
      <c r="Q24" s="100">
        <f>IF(SER_hh_emih!Q24=0,0,SER_hh_emih!Q24/SER_summary!Q$26)</f>
        <v>0.40616240462810244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0.72357572168649942</v>
      </c>
      <c r="C29" s="101">
        <f>IF(SER_hh_emih!C29=0,0,SER_hh_emih!C29/SER_summary!C$26)</f>
        <v>0.96855848735643657</v>
      </c>
      <c r="D29" s="101">
        <f>IF(SER_hh_emih!D29=0,0,SER_hh_emih!D29/SER_summary!D$26)</f>
        <v>1.1336240754476461</v>
      </c>
      <c r="E29" s="101">
        <f>IF(SER_hh_emih!E29=0,0,SER_hh_emih!E29/SER_summary!E$26)</f>
        <v>1.3935259678822411</v>
      </c>
      <c r="F29" s="101">
        <f>IF(SER_hh_emih!F29=0,0,SER_hh_emih!F29/SER_summary!F$26)</f>
        <v>1.3975438361026529</v>
      </c>
      <c r="G29" s="101">
        <f>IF(SER_hh_emih!G29=0,0,SER_hh_emih!G29/SER_summary!G$26)</f>
        <v>1.4900967807580536</v>
      </c>
      <c r="H29" s="101">
        <f>IF(SER_hh_emih!H29=0,0,SER_hh_emih!H29/SER_summary!H$26)</f>
        <v>1.5672134127718191</v>
      </c>
      <c r="I29" s="101">
        <f>IF(SER_hh_emih!I29=0,0,SER_hh_emih!I29/SER_summary!I$26)</f>
        <v>1.567992058876114</v>
      </c>
      <c r="J29" s="101">
        <f>IF(SER_hh_emih!J29=0,0,SER_hh_emih!J29/SER_summary!J$26)</f>
        <v>1.4896566015032757</v>
      </c>
      <c r="K29" s="101">
        <f>IF(SER_hh_emih!K29=0,0,SER_hh_emih!K29/SER_summary!K$26)</f>
        <v>1.4016150803178777</v>
      </c>
      <c r="L29" s="101">
        <f>IF(SER_hh_emih!L29=0,0,SER_hh_emih!L29/SER_summary!L$26)</f>
        <v>1.3587107927648019</v>
      </c>
      <c r="M29" s="101">
        <f>IF(SER_hh_emih!M29=0,0,SER_hh_emih!M29/SER_summary!M$26)</f>
        <v>1.4976153532571763</v>
      </c>
      <c r="N29" s="101">
        <f>IF(SER_hh_emih!N29=0,0,SER_hh_emih!N29/SER_summary!N$26)</f>
        <v>1.6100471767709765</v>
      </c>
      <c r="O29" s="101">
        <f>IF(SER_hh_emih!O29=0,0,SER_hh_emih!O29/SER_summary!O$26)</f>
        <v>1.6416495818262062</v>
      </c>
      <c r="P29" s="101">
        <f>IF(SER_hh_emih!P29=0,0,SER_hh_emih!P29/SER_summary!P$26)</f>
        <v>1.6189351659149644</v>
      </c>
      <c r="Q29" s="101">
        <f>IF(SER_hh_emih!Q29=0,0,SER_hh_emih!Q29/SER_summary!Q$26)</f>
        <v>1.640372837189831</v>
      </c>
    </row>
    <row r="30" spans="1:17" ht="12" customHeight="1" x14ac:dyDescent="0.25">
      <c r="A30" s="88" t="s">
        <v>66</v>
      </c>
      <c r="B30" s="100">
        <f>IF(SER_hh_emih!B30=0,0,SER_hh_emih!B30/SER_summary!B$26)</f>
        <v>4.2004473549270918</v>
      </c>
      <c r="C30" s="100">
        <f>IF(SER_hh_emih!C30=0,0,SER_hh_emih!C30/SER_summary!C$26)</f>
        <v>5.3619527270362459</v>
      </c>
      <c r="D30" s="100">
        <f>IF(SER_hh_emih!D30=0,0,SER_hh_emih!D30/SER_summary!D$26)</f>
        <v>5.2658570744220548</v>
      </c>
      <c r="E30" s="100">
        <f>IF(SER_hh_emih!E30=0,0,SER_hh_emih!E30/SER_summary!E$26)</f>
        <v>6.2626771452103158</v>
      </c>
      <c r="F30" s="100">
        <f>IF(SER_hh_emih!F30=0,0,SER_hh_emih!F30/SER_summary!F$26)</f>
        <v>6.3712796087019488</v>
      </c>
      <c r="G30" s="100">
        <f>IF(SER_hh_emih!G30=0,0,SER_hh_emih!G30/SER_summary!G$26)</f>
        <v>6.57971837297859</v>
      </c>
      <c r="H30" s="100">
        <f>IF(SER_hh_emih!H30=0,0,SER_hh_emih!H30/SER_summary!H$26)</f>
        <v>6.6970221826297962</v>
      </c>
      <c r="I30" s="100">
        <f>IF(SER_hh_emih!I30=0,0,SER_hh_emih!I30/SER_summary!I$26)</f>
        <v>6.8614108823944218</v>
      </c>
      <c r="J30" s="100">
        <f>IF(SER_hh_emih!J30=0,0,SER_hh_emih!J30/SER_summary!J$26)</f>
        <v>7.0206388487599725</v>
      </c>
      <c r="K30" s="100">
        <f>IF(SER_hh_emih!K30=0,0,SER_hh_emih!K30/SER_summary!K$26)</f>
        <v>7.171785023405473</v>
      </c>
      <c r="L30" s="100">
        <f>IF(SER_hh_emih!L30=0,0,SER_hh_emih!L30/SER_summary!L$26)</f>
        <v>7.1650926593882742</v>
      </c>
      <c r="M30" s="100">
        <f>IF(SER_hh_emih!M30=0,0,SER_hh_emih!M30/SER_summary!M$26)</f>
        <v>6.88837326614488</v>
      </c>
      <c r="N30" s="100">
        <f>IF(SER_hh_emih!N30=0,0,SER_hh_emih!N30/SER_summary!N$26)</f>
        <v>6.6940221148821841</v>
      </c>
      <c r="O30" s="100">
        <f>IF(SER_hh_emih!O30=0,0,SER_hh_emih!O30/SER_summary!O$26)</f>
        <v>6.6169508745702608</v>
      </c>
      <c r="P30" s="100">
        <f>IF(SER_hh_emih!P30=0,0,SER_hh_emih!P30/SER_summary!P$26)</f>
        <v>6.459287991897761</v>
      </c>
      <c r="Q30" s="100">
        <f>IF(SER_hh_emih!Q30=0,0,SER_hh_emih!Q30/SER_summary!Q$26)</f>
        <v>6.3324282210750029</v>
      </c>
    </row>
    <row r="31" spans="1:17" ht="12" customHeight="1" x14ac:dyDescent="0.25">
      <c r="A31" s="88" t="s">
        <v>98</v>
      </c>
      <c r="B31" s="100">
        <f>IF(SER_hh_emih!B31=0,0,SER_hh_emih!B31/SER_summary!B$26)</f>
        <v>3.4077290992048694</v>
      </c>
      <c r="C31" s="100">
        <f>IF(SER_hh_emih!C31=0,0,SER_hh_emih!C31/SER_summary!C$26)</f>
        <v>4.0221312945875818</v>
      </c>
      <c r="D31" s="100">
        <f>IF(SER_hh_emih!D31=0,0,SER_hh_emih!D31/SER_summary!D$26)</f>
        <v>4.5927199239301908</v>
      </c>
      <c r="E31" s="100">
        <f>IF(SER_hh_emih!E31=0,0,SER_hh_emih!E31/SER_summary!E$26)</f>
        <v>5.1168034848987984</v>
      </c>
      <c r="F31" s="100">
        <f>IF(SER_hh_emih!F31=0,0,SER_hh_emih!F31/SER_summary!F$26)</f>
        <v>5.1616419736184627</v>
      </c>
      <c r="G31" s="100">
        <f>IF(SER_hh_emih!G31=0,0,SER_hh_emih!G31/SER_summary!G$26)</f>
        <v>5.3076178494715665</v>
      </c>
      <c r="H31" s="100">
        <f>IF(SER_hh_emih!H31=0,0,SER_hh_emih!H31/SER_summary!H$26)</f>
        <v>5.3943274436430295</v>
      </c>
      <c r="I31" s="100">
        <f>IF(SER_hh_emih!I31=0,0,SER_hh_emih!I31/SER_summary!I$26)</f>
        <v>5.5424367902815774</v>
      </c>
      <c r="J31" s="100">
        <f>IF(SER_hh_emih!J31=0,0,SER_hh_emih!J31/SER_summary!J$26)</f>
        <v>5.6532094041790346</v>
      </c>
      <c r="K31" s="100">
        <f>IF(SER_hh_emih!K31=0,0,SER_hh_emih!K31/SER_summary!K$26)</f>
        <v>5.7924396542978771</v>
      </c>
      <c r="L31" s="100">
        <f>IF(SER_hh_emih!L31=0,0,SER_hh_emih!L31/SER_summary!L$26)</f>
        <v>5.788024227356769</v>
      </c>
      <c r="M31" s="100">
        <f>IF(SER_hh_emih!M31=0,0,SER_hh_emih!M31/SER_summary!M$26)</f>
        <v>5.543794391335596</v>
      </c>
      <c r="N31" s="100">
        <f>IF(SER_hh_emih!N31=0,0,SER_hh_emih!N31/SER_summary!N$26)</f>
        <v>5.3669972434309869</v>
      </c>
      <c r="O31" s="100">
        <f>IF(SER_hh_emih!O31=0,0,SER_hh_emih!O31/SER_summary!O$26)</f>
        <v>5.3026648530467986</v>
      </c>
      <c r="P31" s="100">
        <f>IF(SER_hh_emih!P31=0,0,SER_hh_emih!P31/SER_summary!P$26)</f>
        <v>5.1528990426786008</v>
      </c>
      <c r="Q31" s="100">
        <f>IF(SER_hh_emih!Q31=0,0,SER_hh_emih!Q31/SER_summary!Q$26)</f>
        <v>5.0399615214590394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16956.168137318095</v>
      </c>
      <c r="D3" s="98">
        <f t="shared" si="0"/>
        <v>18723.405087691797</v>
      </c>
      <c r="E3" s="98">
        <f t="shared" si="0"/>
        <v>28267.558599801687</v>
      </c>
      <c r="F3" s="98">
        <f t="shared" si="0"/>
        <v>35794.996480170928</v>
      </c>
      <c r="G3" s="98">
        <f t="shared" si="0"/>
        <v>32743.037362089752</v>
      </c>
      <c r="H3" s="98">
        <f t="shared" si="0"/>
        <v>44623.239176623007</v>
      </c>
      <c r="I3" s="98">
        <f t="shared" si="0"/>
        <v>48355.434503545737</v>
      </c>
      <c r="J3" s="98">
        <f t="shared" si="0"/>
        <v>48086.473052070556</v>
      </c>
      <c r="K3" s="98">
        <f t="shared" si="0"/>
        <v>48033.756864550502</v>
      </c>
      <c r="L3" s="98">
        <f t="shared" si="0"/>
        <v>39474.894373776006</v>
      </c>
      <c r="M3" s="98">
        <f t="shared" si="0"/>
        <v>41588.55581948797</v>
      </c>
      <c r="N3" s="98">
        <f t="shared" si="0"/>
        <v>38070.45787146331</v>
      </c>
      <c r="O3" s="98">
        <f t="shared" si="0"/>
        <v>32588.500910914194</v>
      </c>
      <c r="P3" s="98">
        <f t="shared" si="0"/>
        <v>40632.462623778323</v>
      </c>
      <c r="Q3" s="98">
        <f t="shared" si="0"/>
        <v>38645.408700349799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16956.168137318095</v>
      </c>
      <c r="D4" s="89">
        <f t="shared" ref="D4:Q4" si="2">SUM(D5:D14)</f>
        <v>18723.405087691797</v>
      </c>
      <c r="E4" s="89">
        <f t="shared" si="2"/>
        <v>28267.558599801687</v>
      </c>
      <c r="F4" s="89">
        <f t="shared" si="2"/>
        <v>35794.996480170928</v>
      </c>
      <c r="G4" s="89">
        <f t="shared" si="2"/>
        <v>32743.037362089752</v>
      </c>
      <c r="H4" s="89">
        <f t="shared" si="2"/>
        <v>44623.239176623007</v>
      </c>
      <c r="I4" s="89">
        <f t="shared" si="2"/>
        <v>48355.434503545737</v>
      </c>
      <c r="J4" s="89">
        <f t="shared" si="2"/>
        <v>48086.473052070556</v>
      </c>
      <c r="K4" s="89">
        <f t="shared" si="2"/>
        <v>48033.756864550502</v>
      </c>
      <c r="L4" s="89">
        <f t="shared" si="2"/>
        <v>39474.894373776006</v>
      </c>
      <c r="M4" s="89">
        <f t="shared" si="2"/>
        <v>41588.55581948797</v>
      </c>
      <c r="N4" s="89">
        <f t="shared" si="2"/>
        <v>38070.45787146331</v>
      </c>
      <c r="O4" s="89">
        <f t="shared" si="2"/>
        <v>32588.500910914194</v>
      </c>
      <c r="P4" s="89">
        <f t="shared" si="2"/>
        <v>40632.462623778323</v>
      </c>
      <c r="Q4" s="89">
        <f t="shared" si="2"/>
        <v>38645.408700349799</v>
      </c>
    </row>
    <row r="5" spans="1:17" ht="12" customHeight="1" x14ac:dyDescent="0.25">
      <c r="A5" s="88" t="s">
        <v>38</v>
      </c>
      <c r="B5" s="87"/>
      <c r="C5" s="87">
        <v>5040.916102791025</v>
      </c>
      <c r="D5" s="87">
        <v>0</v>
      </c>
      <c r="E5" s="87">
        <v>3080.414747424707</v>
      </c>
      <c r="F5" s="87">
        <v>5646.3503148508635</v>
      </c>
      <c r="G5" s="87">
        <v>4227.1726658925454</v>
      </c>
      <c r="H5" s="87">
        <v>4022.3075051378287</v>
      </c>
      <c r="I5" s="87">
        <v>1331.60318409566</v>
      </c>
      <c r="J5" s="87">
        <v>6395.9324130918185</v>
      </c>
      <c r="K5" s="87">
        <v>6091.8599247511256</v>
      </c>
      <c r="L5" s="87">
        <v>7190.3071671106463</v>
      </c>
      <c r="M5" s="87">
        <v>2536.6097592212232</v>
      </c>
      <c r="N5" s="87">
        <v>2876.8228489290132</v>
      </c>
      <c r="O5" s="87">
        <v>1676.5546629661733</v>
      </c>
      <c r="P5" s="87">
        <v>0</v>
      </c>
      <c r="Q5" s="87">
        <v>542.08253731891591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4716.5132870817479</v>
      </c>
      <c r="D7" s="87">
        <v>0</v>
      </c>
      <c r="E7" s="87">
        <v>131.70538908563378</v>
      </c>
      <c r="F7" s="87">
        <v>0</v>
      </c>
      <c r="G7" s="87">
        <v>0</v>
      </c>
      <c r="H7" s="87">
        <v>15786.856828147042</v>
      </c>
      <c r="I7" s="87">
        <v>11664.592163236806</v>
      </c>
      <c r="J7" s="87">
        <v>0</v>
      </c>
      <c r="K7" s="87">
        <v>2777.6096360103097</v>
      </c>
      <c r="L7" s="87">
        <v>8662.9984775711255</v>
      </c>
      <c r="M7" s="87">
        <v>4791.0273013469077</v>
      </c>
      <c r="N7" s="87">
        <v>0</v>
      </c>
      <c r="O7" s="87">
        <v>0</v>
      </c>
      <c r="P7" s="87">
        <v>1136.1655928364692</v>
      </c>
      <c r="Q7" s="87">
        <v>0</v>
      </c>
    </row>
    <row r="8" spans="1:17" ht="12" customHeight="1" x14ac:dyDescent="0.25">
      <c r="A8" s="88" t="s">
        <v>101</v>
      </c>
      <c r="B8" s="87"/>
      <c r="C8" s="87">
        <v>18.139281300425004</v>
      </c>
      <c r="D8" s="87">
        <v>8.0961771957986901</v>
      </c>
      <c r="E8" s="87">
        <v>24.367746519574947</v>
      </c>
      <c r="F8" s="87">
        <v>8.8929659796124625</v>
      </c>
      <c r="G8" s="87">
        <v>14.241090605313216</v>
      </c>
      <c r="H8" s="87">
        <v>7.5863213534848768</v>
      </c>
      <c r="I8" s="87">
        <v>20.535482861921032</v>
      </c>
      <c r="J8" s="87">
        <v>17.8616713144764</v>
      </c>
      <c r="K8" s="87">
        <v>18.570951350740462</v>
      </c>
      <c r="L8" s="87">
        <v>15.617486815217418</v>
      </c>
      <c r="M8" s="87">
        <v>18.188642803306596</v>
      </c>
      <c r="N8" s="87">
        <v>28.287544175391279</v>
      </c>
      <c r="O8" s="87">
        <v>14.13821142643511</v>
      </c>
      <c r="P8" s="87">
        <v>36.7218616078069</v>
      </c>
      <c r="Q8" s="87">
        <v>61.08649190728989</v>
      </c>
    </row>
    <row r="9" spans="1:17" ht="12" customHeight="1" x14ac:dyDescent="0.25">
      <c r="A9" s="88" t="s">
        <v>106</v>
      </c>
      <c r="B9" s="87"/>
      <c r="C9" s="87">
        <v>758.90734596092443</v>
      </c>
      <c r="D9" s="87">
        <v>16198.044888844421</v>
      </c>
      <c r="E9" s="87">
        <v>6667.0753277421845</v>
      </c>
      <c r="F9" s="87">
        <v>3440.0835811456918</v>
      </c>
      <c r="G9" s="87">
        <v>3474.4683227457749</v>
      </c>
      <c r="H9" s="87">
        <v>0</v>
      </c>
      <c r="I9" s="87">
        <v>16277.839563288459</v>
      </c>
      <c r="J9" s="87">
        <v>22555.629790982912</v>
      </c>
      <c r="K9" s="87">
        <v>28679.479068811615</v>
      </c>
      <c r="L9" s="87">
        <v>0</v>
      </c>
      <c r="M9" s="87">
        <v>14305.553120849612</v>
      </c>
      <c r="N9" s="87">
        <v>18409.712123450896</v>
      </c>
      <c r="O9" s="87">
        <v>6519.9740044569407</v>
      </c>
      <c r="P9" s="87">
        <v>5970.4555753579452</v>
      </c>
      <c r="Q9" s="87">
        <v>20236.26216814412</v>
      </c>
    </row>
    <row r="10" spans="1:17" ht="12" customHeight="1" x14ac:dyDescent="0.25">
      <c r="A10" s="88" t="s">
        <v>34</v>
      </c>
      <c r="B10" s="87"/>
      <c r="C10" s="87">
        <v>0</v>
      </c>
      <c r="D10" s="87">
        <v>0</v>
      </c>
      <c r="E10" s="87">
        <v>1130.5067652748376</v>
      </c>
      <c r="F10" s="87">
        <v>1423.4255057300379</v>
      </c>
      <c r="G10" s="87">
        <v>843.27020799373258</v>
      </c>
      <c r="H10" s="87">
        <v>108.14553048396441</v>
      </c>
      <c r="I10" s="87">
        <v>35.086585961157674</v>
      </c>
      <c r="J10" s="87">
        <v>1265.7873055219718</v>
      </c>
      <c r="K10" s="87">
        <v>5025.1579761770136</v>
      </c>
      <c r="L10" s="87">
        <v>2584.3640043918763</v>
      </c>
      <c r="M10" s="87">
        <v>510.87862483631307</v>
      </c>
      <c r="N10" s="87">
        <v>218.48650763625022</v>
      </c>
      <c r="O10" s="87">
        <v>1147.8441073552908</v>
      </c>
      <c r="P10" s="87">
        <v>0</v>
      </c>
      <c r="Q10" s="87">
        <v>0</v>
      </c>
    </row>
    <row r="11" spans="1:17" ht="12" customHeight="1" x14ac:dyDescent="0.25">
      <c r="A11" s="88" t="s">
        <v>61</v>
      </c>
      <c r="B11" s="87"/>
      <c r="C11" s="87">
        <v>9.3875126037501211</v>
      </c>
      <c r="D11" s="87">
        <v>23.196684009324841</v>
      </c>
      <c r="E11" s="87">
        <v>46.825341079679006</v>
      </c>
      <c r="F11" s="87">
        <v>12.095330831683937</v>
      </c>
      <c r="G11" s="87">
        <v>45.121437885607335</v>
      </c>
      <c r="H11" s="87">
        <v>12.273403884999309</v>
      </c>
      <c r="I11" s="87">
        <v>0</v>
      </c>
      <c r="J11" s="87">
        <v>94.425921105842917</v>
      </c>
      <c r="K11" s="87">
        <v>45.116101377868446</v>
      </c>
      <c r="L11" s="87">
        <v>0</v>
      </c>
      <c r="M11" s="87">
        <v>0</v>
      </c>
      <c r="N11" s="87">
        <v>139.7842567433427</v>
      </c>
      <c r="O11" s="87">
        <v>205.21469485023158</v>
      </c>
      <c r="P11" s="87">
        <v>123.88435564645739</v>
      </c>
      <c r="Q11" s="87">
        <v>0</v>
      </c>
    </row>
    <row r="12" spans="1:17" ht="12" customHeight="1" x14ac:dyDescent="0.25">
      <c r="A12" s="88" t="s">
        <v>42</v>
      </c>
      <c r="B12" s="87"/>
      <c r="C12" s="87">
        <v>4490.7584538508463</v>
      </c>
      <c r="D12" s="87">
        <v>2345.9937986459495</v>
      </c>
      <c r="E12" s="87">
        <v>6594.7211346149916</v>
      </c>
      <c r="F12" s="87">
        <v>24341.781661779169</v>
      </c>
      <c r="G12" s="87">
        <v>4864.0062063521918</v>
      </c>
      <c r="H12" s="87">
        <v>12909.290451294835</v>
      </c>
      <c r="I12" s="87">
        <v>11130.44003579608</v>
      </c>
      <c r="J12" s="87">
        <v>1229.3502215786721</v>
      </c>
      <c r="K12" s="87">
        <v>3221.3306373723512</v>
      </c>
      <c r="L12" s="87">
        <v>0</v>
      </c>
      <c r="M12" s="87">
        <v>0</v>
      </c>
      <c r="N12" s="87">
        <v>8939.8410181244071</v>
      </c>
      <c r="O12" s="87">
        <v>18255.95685177451</v>
      </c>
      <c r="P12" s="87">
        <v>0</v>
      </c>
      <c r="Q12" s="87">
        <v>0</v>
      </c>
    </row>
    <row r="13" spans="1:17" ht="12" customHeight="1" x14ac:dyDescent="0.25">
      <c r="A13" s="88" t="s">
        <v>105</v>
      </c>
      <c r="B13" s="87"/>
      <c r="C13" s="87">
        <v>636.36397014074021</v>
      </c>
      <c r="D13" s="87">
        <v>148.07353899630644</v>
      </c>
      <c r="E13" s="87">
        <v>1664.2312210531575</v>
      </c>
      <c r="F13" s="87">
        <v>922.36711985387194</v>
      </c>
      <c r="G13" s="87">
        <v>3153.1756899261518</v>
      </c>
      <c r="H13" s="87">
        <v>2476.4152280297835</v>
      </c>
      <c r="I13" s="87">
        <v>3508.6467538566094</v>
      </c>
      <c r="J13" s="87">
        <v>2531.8477355412924</v>
      </c>
      <c r="K13" s="87">
        <v>2174.6325686994765</v>
      </c>
      <c r="L13" s="87">
        <v>2312.163851802457</v>
      </c>
      <c r="M13" s="87">
        <v>7070.7801354164694</v>
      </c>
      <c r="N13" s="87">
        <v>6233.6172947602254</v>
      </c>
      <c r="O13" s="87">
        <v>4768.818378084612</v>
      </c>
      <c r="P13" s="87">
        <v>10813.930815689788</v>
      </c>
      <c r="Q13" s="87">
        <v>17805.977502979473</v>
      </c>
    </row>
    <row r="14" spans="1:17" ht="12" customHeight="1" x14ac:dyDescent="0.25">
      <c r="A14" s="51" t="s">
        <v>104</v>
      </c>
      <c r="B14" s="94"/>
      <c r="C14" s="94">
        <v>1285.1821835886337</v>
      </c>
      <c r="D14" s="94">
        <v>0</v>
      </c>
      <c r="E14" s="94">
        <v>8927.7109270069232</v>
      </c>
      <c r="F14" s="94">
        <v>0</v>
      </c>
      <c r="G14" s="94">
        <v>16121.581740688434</v>
      </c>
      <c r="H14" s="94">
        <v>9300.3639082910686</v>
      </c>
      <c r="I14" s="94">
        <v>4386.6907344490492</v>
      </c>
      <c r="J14" s="94">
        <v>13995.637992933573</v>
      </c>
      <c r="K14" s="94">
        <v>0</v>
      </c>
      <c r="L14" s="94">
        <v>18709.443386084684</v>
      </c>
      <c r="M14" s="94">
        <v>12355.518235014133</v>
      </c>
      <c r="N14" s="94">
        <v>1223.9062776437806</v>
      </c>
      <c r="O14" s="94">
        <v>0</v>
      </c>
      <c r="P14" s="94">
        <v>22551.30442263986</v>
      </c>
      <c r="Q14" s="94">
        <v>0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15034.62198358872</v>
      </c>
      <c r="D15" s="96">
        <f t="shared" ref="D15:Q15" si="4">SUM(D5:D12)</f>
        <v>18575.331548695493</v>
      </c>
      <c r="E15" s="96">
        <f t="shared" si="4"/>
        <v>17675.616451741607</v>
      </c>
      <c r="F15" s="96">
        <f t="shared" si="4"/>
        <v>34872.629360317056</v>
      </c>
      <c r="G15" s="96">
        <f t="shared" si="4"/>
        <v>13468.279931475165</v>
      </c>
      <c r="H15" s="96">
        <f t="shared" si="4"/>
        <v>32846.460040302154</v>
      </c>
      <c r="I15" s="96">
        <f t="shared" si="4"/>
        <v>40460.097015240084</v>
      </c>
      <c r="J15" s="96">
        <f t="shared" si="4"/>
        <v>31558.987323595691</v>
      </c>
      <c r="K15" s="96">
        <f t="shared" si="4"/>
        <v>45859.124295851027</v>
      </c>
      <c r="L15" s="96">
        <f t="shared" si="4"/>
        <v>18453.287135888866</v>
      </c>
      <c r="M15" s="96">
        <f t="shared" si="4"/>
        <v>22162.257449057364</v>
      </c>
      <c r="N15" s="96">
        <f t="shared" si="4"/>
        <v>30612.934299059303</v>
      </c>
      <c r="O15" s="96">
        <f t="shared" si="4"/>
        <v>27819.682532829582</v>
      </c>
      <c r="P15" s="96">
        <f t="shared" si="4"/>
        <v>7267.2273854486784</v>
      </c>
      <c r="Q15" s="96">
        <f t="shared" si="4"/>
        <v>20839.431197370326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1409.940203467024</v>
      </c>
      <c r="D16" s="89">
        <f t="shared" ref="D16:Q16" si="6">SUM(D17:D18)</f>
        <v>3413.119135584765</v>
      </c>
      <c r="E16" s="89">
        <f t="shared" si="6"/>
        <v>4085.4198846910276</v>
      </c>
      <c r="F16" s="89">
        <f t="shared" si="6"/>
        <v>6340.8978522068674</v>
      </c>
      <c r="G16" s="89">
        <f t="shared" si="6"/>
        <v>6990.9429178646997</v>
      </c>
      <c r="H16" s="89">
        <f t="shared" si="6"/>
        <v>9457.9859504857068</v>
      </c>
      <c r="I16" s="89">
        <f t="shared" si="6"/>
        <v>12512.736880024868</v>
      </c>
      <c r="J16" s="89">
        <f t="shared" si="6"/>
        <v>10784.940030286078</v>
      </c>
      <c r="K16" s="89">
        <f t="shared" si="6"/>
        <v>11057.850418626425</v>
      </c>
      <c r="L16" s="89">
        <f t="shared" si="6"/>
        <v>8371.0718458498177</v>
      </c>
      <c r="M16" s="89">
        <f t="shared" si="6"/>
        <v>8941.2769702779151</v>
      </c>
      <c r="N16" s="89">
        <f t="shared" si="6"/>
        <v>7826.5601624062028</v>
      </c>
      <c r="O16" s="89">
        <f t="shared" si="6"/>
        <v>4596.3167288451441</v>
      </c>
      <c r="P16" s="89">
        <f t="shared" si="6"/>
        <v>5714.5453416075206</v>
      </c>
      <c r="Q16" s="89">
        <f t="shared" si="6"/>
        <v>7510.3338845425433</v>
      </c>
    </row>
    <row r="17" spans="1:17" ht="12.95" customHeight="1" x14ac:dyDescent="0.25">
      <c r="A17" s="88" t="s">
        <v>101</v>
      </c>
      <c r="B17" s="87"/>
      <c r="C17" s="87">
        <v>43.940203467024972</v>
      </c>
      <c r="D17" s="87">
        <v>92.119135584767577</v>
      </c>
      <c r="E17" s="87">
        <v>58.41988469102666</v>
      </c>
      <c r="F17" s="87">
        <v>158.89785220686514</v>
      </c>
      <c r="G17" s="87">
        <v>147.94291786470379</v>
      </c>
      <c r="H17" s="87">
        <v>160.98595048570166</v>
      </c>
      <c r="I17" s="87">
        <v>120.73688002486765</v>
      </c>
      <c r="J17" s="87">
        <v>59.940030286067554</v>
      </c>
      <c r="K17" s="87">
        <v>129.85041862642757</v>
      </c>
      <c r="L17" s="87">
        <v>47.071845849817173</v>
      </c>
      <c r="M17" s="87">
        <v>148.27697027792144</v>
      </c>
      <c r="N17" s="87">
        <v>277.56016240619505</v>
      </c>
      <c r="O17" s="87">
        <v>435.31672884514228</v>
      </c>
      <c r="P17" s="87">
        <v>762.54534160752439</v>
      </c>
      <c r="Q17" s="87">
        <v>1182.3338845425403</v>
      </c>
    </row>
    <row r="18" spans="1:17" ht="12" customHeight="1" x14ac:dyDescent="0.25">
      <c r="A18" s="88" t="s">
        <v>100</v>
      </c>
      <c r="B18" s="87"/>
      <c r="C18" s="87">
        <v>1365.9999999999991</v>
      </c>
      <c r="D18" s="87">
        <v>3320.9999999999973</v>
      </c>
      <c r="E18" s="87">
        <v>4027.0000000000009</v>
      </c>
      <c r="F18" s="87">
        <v>6182.0000000000018</v>
      </c>
      <c r="G18" s="87">
        <v>6842.9999999999955</v>
      </c>
      <c r="H18" s="87">
        <v>9297.0000000000055</v>
      </c>
      <c r="I18" s="87">
        <v>12392</v>
      </c>
      <c r="J18" s="87">
        <v>10725.000000000011</v>
      </c>
      <c r="K18" s="87">
        <v>10927.999999999998</v>
      </c>
      <c r="L18" s="87">
        <v>8324</v>
      </c>
      <c r="M18" s="87">
        <v>8792.9999999999945</v>
      </c>
      <c r="N18" s="87">
        <v>7549.0000000000082</v>
      </c>
      <c r="O18" s="87">
        <v>4161.0000000000018</v>
      </c>
      <c r="P18" s="87">
        <v>4951.9999999999964</v>
      </c>
      <c r="Q18" s="87">
        <v>6328.0000000000027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16956.168137318098</v>
      </c>
      <c r="D19" s="89">
        <f t="shared" ref="D19:Q19" si="8">SUM(D20:D26)</f>
        <v>18723.405087691801</v>
      </c>
      <c r="E19" s="89">
        <f t="shared" si="8"/>
        <v>28267.558599801698</v>
      </c>
      <c r="F19" s="89">
        <f t="shared" si="8"/>
        <v>35794.996480170921</v>
      </c>
      <c r="G19" s="89">
        <f t="shared" si="8"/>
        <v>32743.037362089744</v>
      </c>
      <c r="H19" s="89">
        <f t="shared" si="8"/>
        <v>44623.239176623028</v>
      </c>
      <c r="I19" s="89">
        <f t="shared" si="8"/>
        <v>48355.434503545752</v>
      </c>
      <c r="J19" s="89">
        <f t="shared" si="8"/>
        <v>48086.473052070549</v>
      </c>
      <c r="K19" s="89">
        <f t="shared" si="8"/>
        <v>48033.75686455048</v>
      </c>
      <c r="L19" s="89">
        <f t="shared" si="8"/>
        <v>39474.894373776013</v>
      </c>
      <c r="M19" s="89">
        <f t="shared" si="8"/>
        <v>41588.555819487956</v>
      </c>
      <c r="N19" s="89">
        <f t="shared" si="8"/>
        <v>38070.457871463288</v>
      </c>
      <c r="O19" s="89">
        <f t="shared" si="8"/>
        <v>32588.50091091419</v>
      </c>
      <c r="P19" s="89">
        <f t="shared" si="8"/>
        <v>40632.462623778309</v>
      </c>
      <c r="Q19" s="89">
        <f t="shared" si="8"/>
        <v>38645.408700349806</v>
      </c>
    </row>
    <row r="20" spans="1:17" ht="12" customHeight="1" x14ac:dyDescent="0.25">
      <c r="A20" s="88" t="s">
        <v>38</v>
      </c>
      <c r="B20" s="87"/>
      <c r="C20" s="87">
        <v>4275.4625625092085</v>
      </c>
      <c r="D20" s="87">
        <v>1564.6832303382823</v>
      </c>
      <c r="E20" s="87">
        <v>151.02549246107861</v>
      </c>
      <c r="F20" s="87">
        <v>13.76052757393227</v>
      </c>
      <c r="G20" s="87">
        <v>4.7448620274467768</v>
      </c>
      <c r="H20" s="87">
        <v>14.548862617422806</v>
      </c>
      <c r="I20" s="87">
        <v>3090.0177010210341</v>
      </c>
      <c r="J20" s="87">
        <v>666.18545483491346</v>
      </c>
      <c r="K20" s="87">
        <v>1191.670691434211</v>
      </c>
      <c r="L20" s="87">
        <v>2980.646950584452</v>
      </c>
      <c r="M20" s="87">
        <v>1140.8756024165039</v>
      </c>
      <c r="N20" s="87">
        <v>1102.1220501516943</v>
      </c>
      <c r="O20" s="87">
        <v>752.01870909491799</v>
      </c>
      <c r="P20" s="87">
        <v>1223.6997783709467</v>
      </c>
      <c r="Q20" s="87">
        <v>648.07360825291767</v>
      </c>
    </row>
    <row r="21" spans="1:17" s="28" customFormat="1" ht="12" customHeight="1" x14ac:dyDescent="0.25">
      <c r="A21" s="88" t="s">
        <v>66</v>
      </c>
      <c r="B21" s="87"/>
      <c r="C21" s="87">
        <v>4847.0837853235571</v>
      </c>
      <c r="D21" s="87">
        <v>0</v>
      </c>
      <c r="E21" s="87">
        <v>14320.374049464153</v>
      </c>
      <c r="F21" s="87">
        <v>44.027164502077397</v>
      </c>
      <c r="G21" s="87">
        <v>7.7656235922354</v>
      </c>
      <c r="H21" s="87">
        <v>6961.7013826791954</v>
      </c>
      <c r="I21" s="87">
        <v>2.6932900210031629</v>
      </c>
      <c r="J21" s="87">
        <v>268.97336127279169</v>
      </c>
      <c r="K21" s="87">
        <v>149.07157215607597</v>
      </c>
      <c r="L21" s="87">
        <v>3796.3601478025598</v>
      </c>
      <c r="M21" s="87">
        <v>3304.941702347764</v>
      </c>
      <c r="N21" s="87">
        <v>15802.642112010386</v>
      </c>
      <c r="O21" s="87">
        <v>0</v>
      </c>
      <c r="P21" s="87">
        <v>17446.98956349957</v>
      </c>
      <c r="Q21" s="87">
        <v>0</v>
      </c>
    </row>
    <row r="22" spans="1:17" ht="12" customHeight="1" x14ac:dyDescent="0.25">
      <c r="A22" s="88" t="s">
        <v>99</v>
      </c>
      <c r="B22" s="87"/>
      <c r="C22" s="87">
        <v>0</v>
      </c>
      <c r="D22" s="87">
        <v>773.60265388002733</v>
      </c>
      <c r="E22" s="87">
        <v>642.59396991093388</v>
      </c>
      <c r="F22" s="87">
        <v>957.11221094518817</v>
      </c>
      <c r="G22" s="87">
        <v>722.92719490639695</v>
      </c>
      <c r="H22" s="87">
        <v>2403.4318365320678</v>
      </c>
      <c r="I22" s="87">
        <v>2654.3745646991947</v>
      </c>
      <c r="J22" s="87">
        <v>2742.4133048100557</v>
      </c>
      <c r="K22" s="87">
        <v>2188.5304934811707</v>
      </c>
      <c r="L22" s="87">
        <v>4908.8359631378516</v>
      </c>
      <c r="M22" s="87">
        <v>1663.6239555394568</v>
      </c>
      <c r="N22" s="87">
        <v>1627.2391495744014</v>
      </c>
      <c r="O22" s="87">
        <v>1064.8800504160481</v>
      </c>
      <c r="P22" s="87">
        <v>1769.9758468146197</v>
      </c>
      <c r="Q22" s="87">
        <v>1654.5578402424123</v>
      </c>
    </row>
    <row r="23" spans="1:17" ht="12" customHeight="1" x14ac:dyDescent="0.25">
      <c r="A23" s="88" t="s">
        <v>98</v>
      </c>
      <c r="B23" s="87"/>
      <c r="C23" s="87">
        <v>4769.8100802579165</v>
      </c>
      <c r="D23" s="87">
        <v>3417.2008016383961</v>
      </c>
      <c r="E23" s="87">
        <v>9110.8015480179602</v>
      </c>
      <c r="F23" s="87">
        <v>2319.4639987530336</v>
      </c>
      <c r="G23" s="87">
        <v>6014.524993874601</v>
      </c>
      <c r="H23" s="87">
        <v>3942.0751822295902</v>
      </c>
      <c r="I23" s="87">
        <v>5776.7620574414877</v>
      </c>
      <c r="J23" s="87">
        <v>9287.3906930997819</v>
      </c>
      <c r="K23" s="87">
        <v>4856.3659189572618</v>
      </c>
      <c r="L23" s="87">
        <v>19129.242703648721</v>
      </c>
      <c r="M23" s="87">
        <v>5139.0410291228936</v>
      </c>
      <c r="N23" s="87">
        <v>2895.6978299495831</v>
      </c>
      <c r="O23" s="87">
        <v>2495.8359168218221</v>
      </c>
      <c r="P23" s="87">
        <v>5550.1082393613251</v>
      </c>
      <c r="Q23" s="87">
        <v>2916.0338006246002</v>
      </c>
    </row>
    <row r="24" spans="1:17" ht="12" customHeight="1" x14ac:dyDescent="0.25">
      <c r="A24" s="88" t="s">
        <v>34</v>
      </c>
      <c r="B24" s="87"/>
      <c r="C24" s="87">
        <v>0</v>
      </c>
      <c r="D24" s="87">
        <v>215.29364331421928</v>
      </c>
      <c r="E24" s="87">
        <v>15.71292121687174</v>
      </c>
      <c r="F24" s="87">
        <v>95.652317623020821</v>
      </c>
      <c r="G24" s="87">
        <v>294.1233279866716</v>
      </c>
      <c r="H24" s="87">
        <v>841.79841431038562</v>
      </c>
      <c r="I24" s="87">
        <v>1173.7318670273332</v>
      </c>
      <c r="J24" s="87">
        <v>868.99040569736189</v>
      </c>
      <c r="K24" s="87">
        <v>563.20888201269372</v>
      </c>
      <c r="L24" s="87">
        <v>736.86815009555937</v>
      </c>
      <c r="M24" s="87">
        <v>631.73989886797722</v>
      </c>
      <c r="N24" s="87">
        <v>629.94430090952449</v>
      </c>
      <c r="O24" s="87">
        <v>306.5708532705172</v>
      </c>
      <c r="P24" s="87">
        <v>678.39852662864519</v>
      </c>
      <c r="Q24" s="87">
        <v>462.84494253295333</v>
      </c>
    </row>
    <row r="25" spans="1:17" ht="12" customHeight="1" x14ac:dyDescent="0.25">
      <c r="A25" s="88" t="s">
        <v>42</v>
      </c>
      <c r="B25" s="87"/>
      <c r="C25" s="87">
        <v>3063.8117092274138</v>
      </c>
      <c r="D25" s="87">
        <v>3190.8858587478599</v>
      </c>
      <c r="E25" s="87">
        <v>4027.0506187307005</v>
      </c>
      <c r="F25" s="87">
        <v>14268.491337580994</v>
      </c>
      <c r="G25" s="87">
        <v>7711.5587256585241</v>
      </c>
      <c r="H25" s="87">
        <v>6585.0975700580584</v>
      </c>
      <c r="I25" s="87">
        <v>6074.3104979098616</v>
      </c>
      <c r="J25" s="87">
        <v>7950.7855657028385</v>
      </c>
      <c r="K25" s="87">
        <v>5971.9953112883695</v>
      </c>
      <c r="L25" s="87">
        <v>7404.3180750406527</v>
      </c>
      <c r="M25" s="87">
        <v>4858.7656124187224</v>
      </c>
      <c r="N25" s="87">
        <v>5618.5170594648189</v>
      </c>
      <c r="O25" s="87">
        <v>4203.8066549683617</v>
      </c>
      <c r="P25" s="87">
        <v>2049.1507633529113</v>
      </c>
      <c r="Q25" s="87">
        <v>2745.7942880398086</v>
      </c>
    </row>
    <row r="26" spans="1:17" ht="12" customHeight="1" x14ac:dyDescent="0.25">
      <c r="A26" s="88" t="s">
        <v>30</v>
      </c>
      <c r="B26" s="94"/>
      <c r="C26" s="94">
        <v>0</v>
      </c>
      <c r="D26" s="94">
        <v>9561.7388997730159</v>
      </c>
      <c r="E26" s="94">
        <v>0</v>
      </c>
      <c r="F26" s="94">
        <v>18096.488923192675</v>
      </c>
      <c r="G26" s="94">
        <v>17987.39263404387</v>
      </c>
      <c r="H26" s="94">
        <v>23874.585928196302</v>
      </c>
      <c r="I26" s="94">
        <v>29583.544525425834</v>
      </c>
      <c r="J26" s="94">
        <v>26301.734266652809</v>
      </c>
      <c r="K26" s="94">
        <v>33112.913995220697</v>
      </c>
      <c r="L26" s="94">
        <v>518.62238346621439</v>
      </c>
      <c r="M26" s="94">
        <v>24849.568018774633</v>
      </c>
      <c r="N26" s="94">
        <v>10394.295369402882</v>
      </c>
      <c r="O26" s="94">
        <v>23765.388726342524</v>
      </c>
      <c r="P26" s="94">
        <v>11914.139905750293</v>
      </c>
      <c r="Q26" s="94">
        <v>30218.104220657115</v>
      </c>
    </row>
    <row r="27" spans="1:17" ht="12" customHeight="1" x14ac:dyDescent="0.25">
      <c r="A27" s="93" t="s">
        <v>33</v>
      </c>
      <c r="B27" s="119"/>
      <c r="C27" s="119">
        <v>0</v>
      </c>
      <c r="D27" s="119">
        <v>0</v>
      </c>
      <c r="E27" s="119">
        <v>0</v>
      </c>
      <c r="F27" s="119">
        <v>307.10343211719373</v>
      </c>
      <c r="G27" s="119">
        <v>135.19488564278322</v>
      </c>
      <c r="H27" s="119">
        <v>566.87219647363554</v>
      </c>
      <c r="I27" s="119">
        <v>291.96093047513546</v>
      </c>
      <c r="J27" s="119">
        <v>3339.8470976530384</v>
      </c>
      <c r="K27" s="119">
        <v>2688.789405452535</v>
      </c>
      <c r="L27" s="119">
        <v>1866.3830931804332</v>
      </c>
      <c r="M27" s="119">
        <v>3062.8290946471743</v>
      </c>
      <c r="N27" s="119">
        <v>2583.5017459471146</v>
      </c>
      <c r="O27" s="119">
        <v>1091.5899155165287</v>
      </c>
      <c r="P27" s="119">
        <v>1976.7782939029371</v>
      </c>
      <c r="Q27" s="119">
        <v>2378.6928875640133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16956.168137318095</v>
      </c>
      <c r="D29" s="89">
        <f t="shared" ref="D29:Q29" si="10">SUM(D30:D33)</f>
        <v>18723.405087691801</v>
      </c>
      <c r="E29" s="89">
        <f t="shared" si="10"/>
        <v>28267.558599801698</v>
      </c>
      <c r="F29" s="89">
        <f t="shared" si="10"/>
        <v>35794.996480170928</v>
      </c>
      <c r="G29" s="89">
        <f t="shared" si="10"/>
        <v>32743.037362089752</v>
      </c>
      <c r="H29" s="89">
        <f t="shared" si="10"/>
        <v>44623.239176623014</v>
      </c>
      <c r="I29" s="89">
        <f t="shared" si="10"/>
        <v>48355.434503545745</v>
      </c>
      <c r="J29" s="89">
        <f t="shared" si="10"/>
        <v>48086.473052070549</v>
      </c>
      <c r="K29" s="89">
        <f t="shared" si="10"/>
        <v>48033.756864550494</v>
      </c>
      <c r="L29" s="89">
        <f t="shared" si="10"/>
        <v>39474.894373775998</v>
      </c>
      <c r="M29" s="89">
        <f t="shared" si="10"/>
        <v>41588.555819487949</v>
      </c>
      <c r="N29" s="89">
        <f t="shared" si="10"/>
        <v>38070.457871463288</v>
      </c>
      <c r="O29" s="89">
        <f t="shared" si="10"/>
        <v>32588.500910914187</v>
      </c>
      <c r="P29" s="89">
        <f t="shared" si="10"/>
        <v>40632.462623778323</v>
      </c>
      <c r="Q29" s="89">
        <f t="shared" si="10"/>
        <v>38645.408700349792</v>
      </c>
    </row>
    <row r="30" spans="1:17" s="28" customFormat="1" ht="12" customHeight="1" x14ac:dyDescent="0.25">
      <c r="A30" s="88" t="s">
        <v>66</v>
      </c>
      <c r="B30" s="87"/>
      <c r="C30" s="87">
        <v>3718.6306289282052</v>
      </c>
      <c r="D30" s="87">
        <v>1491.0793580555869</v>
      </c>
      <c r="E30" s="87">
        <v>5851.0835749926273</v>
      </c>
      <c r="F30" s="87">
        <v>526.420786170567</v>
      </c>
      <c r="G30" s="87">
        <v>644.02460322566458</v>
      </c>
      <c r="H30" s="87">
        <v>3171.7317217559225</v>
      </c>
      <c r="I30" s="87">
        <v>420.0994174224133</v>
      </c>
      <c r="J30" s="87">
        <v>0</v>
      </c>
      <c r="K30" s="87">
        <v>0</v>
      </c>
      <c r="L30" s="87">
        <v>0</v>
      </c>
      <c r="M30" s="87">
        <v>271.45120441967578</v>
      </c>
      <c r="N30" s="87">
        <v>641.88998889986806</v>
      </c>
      <c r="O30" s="87">
        <v>3213.7281842136954</v>
      </c>
      <c r="P30" s="87">
        <v>6112.4681999566355</v>
      </c>
      <c r="Q30" s="87">
        <v>10928.240059040343</v>
      </c>
    </row>
    <row r="31" spans="1:17" ht="12" customHeight="1" x14ac:dyDescent="0.25">
      <c r="A31" s="88" t="s">
        <v>98</v>
      </c>
      <c r="B31" s="87"/>
      <c r="C31" s="87">
        <v>4477.4371539426529</v>
      </c>
      <c r="D31" s="87">
        <v>4506.4555138842516</v>
      </c>
      <c r="E31" s="87">
        <v>5656.502212831404</v>
      </c>
      <c r="F31" s="87">
        <v>6806.6621085006236</v>
      </c>
      <c r="G31" s="87">
        <v>9773.7238949750663</v>
      </c>
      <c r="H31" s="87">
        <v>10411.663835725334</v>
      </c>
      <c r="I31" s="87">
        <v>7866.6581145684067</v>
      </c>
      <c r="J31" s="87">
        <v>6314.9973000861237</v>
      </c>
      <c r="K31" s="87">
        <v>6839.2209377278023</v>
      </c>
      <c r="L31" s="87">
        <v>7981.5156711613927</v>
      </c>
      <c r="M31" s="87">
        <v>24941.370092877485</v>
      </c>
      <c r="N31" s="87">
        <v>21279.527270755345</v>
      </c>
      <c r="O31" s="87">
        <v>22480.988774279027</v>
      </c>
      <c r="P31" s="87">
        <v>11603.682353507427</v>
      </c>
      <c r="Q31" s="87">
        <v>12843.892232076074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/>
      <c r="C33" s="86">
        <v>8760.1003544472369</v>
      </c>
      <c r="D33" s="86">
        <v>12725.870215751962</v>
      </c>
      <c r="E33" s="86">
        <v>16759.972811977666</v>
      </c>
      <c r="F33" s="86">
        <v>28461.913585499737</v>
      </c>
      <c r="G33" s="86">
        <v>22325.288863889022</v>
      </c>
      <c r="H33" s="86">
        <v>31039.843619141753</v>
      </c>
      <c r="I33" s="86">
        <v>40068.676971554924</v>
      </c>
      <c r="J33" s="86">
        <v>41771.475751984428</v>
      </c>
      <c r="K33" s="86">
        <v>41194.535926822689</v>
      </c>
      <c r="L33" s="86">
        <v>31493.378702614602</v>
      </c>
      <c r="M33" s="86">
        <v>16375.734522190791</v>
      </c>
      <c r="N33" s="86">
        <v>16149.040611808077</v>
      </c>
      <c r="O33" s="86">
        <v>6893.7839524214642</v>
      </c>
      <c r="P33" s="86">
        <v>22916.312070314263</v>
      </c>
      <c r="Q33" s="86">
        <v>14873.276409233373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99.121652952954918</v>
      </c>
      <c r="D3" s="106">
        <f t="shared" si="0"/>
        <v>116.60399678349626</v>
      </c>
      <c r="E3" s="106">
        <f t="shared" si="0"/>
        <v>194.07788401890645</v>
      </c>
      <c r="F3" s="106">
        <f t="shared" si="0"/>
        <v>255.22366669022821</v>
      </c>
      <c r="G3" s="106">
        <f t="shared" si="0"/>
        <v>221.88724190987318</v>
      </c>
      <c r="H3" s="106">
        <f t="shared" si="0"/>
        <v>341.0262471275035</v>
      </c>
      <c r="I3" s="106">
        <f t="shared" si="0"/>
        <v>323.05191025409465</v>
      </c>
      <c r="J3" s="106">
        <f t="shared" si="0"/>
        <v>360.80355340313008</v>
      </c>
      <c r="K3" s="106">
        <f t="shared" si="0"/>
        <v>363.55073937406024</v>
      </c>
      <c r="L3" s="106">
        <f t="shared" si="0"/>
        <v>332.08840669729994</v>
      </c>
      <c r="M3" s="106">
        <f t="shared" si="0"/>
        <v>295.28755212653584</v>
      </c>
      <c r="N3" s="106">
        <f t="shared" si="0"/>
        <v>260.00457426223534</v>
      </c>
      <c r="O3" s="106">
        <f t="shared" si="0"/>
        <v>205.40503571642574</v>
      </c>
      <c r="P3" s="106">
        <f t="shared" si="0"/>
        <v>225.25454542696855</v>
      </c>
      <c r="Q3" s="106">
        <f t="shared" si="0"/>
        <v>196.24786209759753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76.702350262479996</v>
      </c>
      <c r="D4" s="101">
        <f t="shared" si="1"/>
        <v>89.699209600228897</v>
      </c>
      <c r="E4" s="101">
        <f t="shared" si="1"/>
        <v>147.43746094128073</v>
      </c>
      <c r="F4" s="101">
        <f t="shared" si="1"/>
        <v>200.64182058712092</v>
      </c>
      <c r="G4" s="101">
        <f t="shared" si="1"/>
        <v>168.88278496915618</v>
      </c>
      <c r="H4" s="101">
        <f t="shared" si="1"/>
        <v>265.62450448335164</v>
      </c>
      <c r="I4" s="101">
        <f t="shared" si="1"/>
        <v>239.46943030591072</v>
      </c>
      <c r="J4" s="101">
        <f t="shared" si="1"/>
        <v>277.86532605651348</v>
      </c>
      <c r="K4" s="101">
        <f t="shared" si="1"/>
        <v>279.62936547121257</v>
      </c>
      <c r="L4" s="101">
        <f t="shared" si="1"/>
        <v>258.50347088400582</v>
      </c>
      <c r="M4" s="101">
        <f t="shared" si="1"/>
        <v>218.51951522814716</v>
      </c>
      <c r="N4" s="101">
        <f t="shared" si="1"/>
        <v>188.0808706507004</v>
      </c>
      <c r="O4" s="101">
        <f t="shared" si="1"/>
        <v>145.51428789809438</v>
      </c>
      <c r="P4" s="101">
        <f t="shared" si="1"/>
        <v>150.22079091403012</v>
      </c>
      <c r="Q4" s="101">
        <f t="shared" si="1"/>
        <v>125.05991150427595</v>
      </c>
    </row>
    <row r="5" spans="1:17" ht="12" customHeight="1" x14ac:dyDescent="0.25">
      <c r="A5" s="88" t="s">
        <v>38</v>
      </c>
      <c r="B5" s="100"/>
      <c r="C5" s="100">
        <v>22.972824625722225</v>
      </c>
      <c r="D5" s="100">
        <v>0</v>
      </c>
      <c r="E5" s="100">
        <v>25.475086139884265</v>
      </c>
      <c r="F5" s="100">
        <v>41.27498167201923</v>
      </c>
      <c r="G5" s="100">
        <v>29.377953823999846</v>
      </c>
      <c r="H5" s="100">
        <v>30.822025686916767</v>
      </c>
      <c r="I5" s="100">
        <v>8.9046377560252132</v>
      </c>
      <c r="J5" s="100">
        <v>44.651298968047158</v>
      </c>
      <c r="K5" s="100">
        <v>43.689114905508347</v>
      </c>
      <c r="L5" s="100">
        <v>56.134167658654043</v>
      </c>
      <c r="M5" s="100">
        <v>17.59084514733679</v>
      </c>
      <c r="N5" s="100">
        <v>20.198980416646872</v>
      </c>
      <c r="O5" s="100">
        <v>11.075741059092255</v>
      </c>
      <c r="P5" s="100">
        <v>0</v>
      </c>
      <c r="Q5" s="100">
        <v>3.3346966676301113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23.68488799165565</v>
      </c>
      <c r="D7" s="100">
        <v>0</v>
      </c>
      <c r="E7" s="100">
        <v>0.75455787156346299</v>
      </c>
      <c r="F7" s="100">
        <v>0</v>
      </c>
      <c r="G7" s="100">
        <v>0</v>
      </c>
      <c r="H7" s="100">
        <v>103.52597052740438</v>
      </c>
      <c r="I7" s="100">
        <v>64.25071136418785</v>
      </c>
      <c r="J7" s="100">
        <v>0</v>
      </c>
      <c r="K7" s="100">
        <v>16.724051681953043</v>
      </c>
      <c r="L7" s="100">
        <v>61.144806594963178</v>
      </c>
      <c r="M7" s="100">
        <v>30.20239524611609</v>
      </c>
      <c r="N7" s="100">
        <v>0</v>
      </c>
      <c r="O7" s="100">
        <v>0</v>
      </c>
      <c r="P7" s="100">
        <v>6.0105161607523065</v>
      </c>
      <c r="Q7" s="100">
        <v>0</v>
      </c>
    </row>
    <row r="8" spans="1:17" ht="12" customHeight="1" x14ac:dyDescent="0.25">
      <c r="A8" s="88" t="s">
        <v>101</v>
      </c>
      <c r="B8" s="100"/>
      <c r="C8" s="100">
        <v>5.8484206875718259E-2</v>
      </c>
      <c r="D8" s="100">
        <v>3.008523770750644E-2</v>
      </c>
      <c r="E8" s="100">
        <v>9.0380741790872229E-2</v>
      </c>
      <c r="F8" s="100">
        <v>3.4920552886320996E-2</v>
      </c>
      <c r="G8" s="100">
        <v>5.3155340556696899E-2</v>
      </c>
      <c r="H8" s="100">
        <v>3.1161127385353031E-2</v>
      </c>
      <c r="I8" s="100">
        <v>7.0347388462704052E-2</v>
      </c>
      <c r="J8" s="100">
        <v>7.024332315656788E-2</v>
      </c>
      <c r="K8" s="100">
        <v>6.9043928556866627E-2</v>
      </c>
      <c r="L8" s="100">
        <v>6.7653674343514325E-2</v>
      </c>
      <c r="M8" s="100">
        <v>7.0117309715556186E-2</v>
      </c>
      <c r="N8" s="100">
        <v>0.10457449581531439</v>
      </c>
      <c r="O8" s="100">
        <v>4.8222779415641424E-2</v>
      </c>
      <c r="P8" s="100">
        <v>0.11376556108407619</v>
      </c>
      <c r="Q8" s="100">
        <v>0.18612781339318996</v>
      </c>
    </row>
    <row r="9" spans="1:17" ht="12" customHeight="1" x14ac:dyDescent="0.25">
      <c r="A9" s="88" t="s">
        <v>106</v>
      </c>
      <c r="B9" s="100"/>
      <c r="C9" s="100">
        <v>3.7275685930902589</v>
      </c>
      <c r="D9" s="100">
        <v>76.219175778115343</v>
      </c>
      <c r="E9" s="100">
        <v>34.022298723387912</v>
      </c>
      <c r="F9" s="100">
        <v>18.74693207749181</v>
      </c>
      <c r="G9" s="100">
        <v>18.82034612332615</v>
      </c>
      <c r="H9" s="100">
        <v>0</v>
      </c>
      <c r="I9" s="100">
        <v>94.733031526070874</v>
      </c>
      <c r="J9" s="100">
        <v>130.9379642470721</v>
      </c>
      <c r="K9" s="100">
        <v>155.08914584659794</v>
      </c>
      <c r="L9" s="100">
        <v>0</v>
      </c>
      <c r="M9" s="100">
        <v>83.996777051008692</v>
      </c>
      <c r="N9" s="100">
        <v>103.97902418368186</v>
      </c>
      <c r="O9" s="100">
        <v>34.145589210710497</v>
      </c>
      <c r="P9" s="100">
        <v>28.804120728601461</v>
      </c>
      <c r="Q9" s="100">
        <v>97.893881972672688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7.5412530740956427</v>
      </c>
      <c r="F10" s="100">
        <v>9.6514451586402821</v>
      </c>
      <c r="G10" s="100">
        <v>6.130234187766253</v>
      </c>
      <c r="H10" s="100">
        <v>0.63188059987419709</v>
      </c>
      <c r="I10" s="100">
        <v>0.28212485614151434</v>
      </c>
      <c r="J10" s="100">
        <v>9.4329675543963489</v>
      </c>
      <c r="K10" s="100">
        <v>38.707977695593733</v>
      </c>
      <c r="L10" s="100">
        <v>21.423632576562408</v>
      </c>
      <c r="M10" s="100">
        <v>4.1930053773982223</v>
      </c>
      <c r="N10" s="100">
        <v>1.5136188625070885</v>
      </c>
      <c r="O10" s="100">
        <v>8.3616907711569279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3.1247360891094009E-2</v>
      </c>
      <c r="D11" s="100">
        <v>0.11362712061614255</v>
      </c>
      <c r="E11" s="100">
        <v>0.24250060914403906</v>
      </c>
      <c r="F11" s="100">
        <v>6.0306716646827845E-2</v>
      </c>
      <c r="G11" s="100">
        <v>0.23209171146314092</v>
      </c>
      <c r="H11" s="100">
        <v>6.6908782203204065E-2</v>
      </c>
      <c r="I11" s="100">
        <v>0</v>
      </c>
      <c r="J11" s="100">
        <v>0.50375735345459671</v>
      </c>
      <c r="K11" s="100">
        <v>0.22783238078434945</v>
      </c>
      <c r="L11" s="100">
        <v>0</v>
      </c>
      <c r="M11" s="100">
        <v>0</v>
      </c>
      <c r="N11" s="100">
        <v>0.72049473060739311</v>
      </c>
      <c r="O11" s="100">
        <v>0.99512673981548327</v>
      </c>
      <c r="P11" s="100">
        <v>0.55298319634439874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18.469812193660861</v>
      </c>
      <c r="D12" s="100">
        <v>11.853471118105654</v>
      </c>
      <c r="E12" s="100">
        <v>29.043731200098591</v>
      </c>
      <c r="F12" s="100">
        <v>126.87014734189941</v>
      </c>
      <c r="G12" s="100">
        <v>22.386298719928046</v>
      </c>
      <c r="H12" s="100">
        <v>68.153807139773335</v>
      </c>
      <c r="I12" s="100">
        <v>38.210532823425787</v>
      </c>
      <c r="J12" s="100">
        <v>6.2495918765161083</v>
      </c>
      <c r="K12" s="100">
        <v>15.283063882006452</v>
      </c>
      <c r="L12" s="100">
        <v>0</v>
      </c>
      <c r="M12" s="100">
        <v>0</v>
      </c>
      <c r="N12" s="100">
        <v>42.865925944792963</v>
      </c>
      <c r="O12" s="100">
        <v>82.993751411337698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1.6637094306836795</v>
      </c>
      <c r="D13" s="100">
        <v>0.44808223501861205</v>
      </c>
      <c r="E13" s="100">
        <v>5.0838499101654433</v>
      </c>
      <c r="F13" s="100">
        <v>3.0092090679145138</v>
      </c>
      <c r="G13" s="100">
        <v>9.8661419248091526</v>
      </c>
      <c r="H13" s="100">
        <v>8.59945908865968</v>
      </c>
      <c r="I13" s="100">
        <v>10.216306135982048</v>
      </c>
      <c r="J13" s="100">
        <v>8.494344386887386</v>
      </c>
      <c r="K13" s="100">
        <v>6.903675037822099</v>
      </c>
      <c r="L13" s="100">
        <v>6.1594047746877454</v>
      </c>
      <c r="M13" s="100">
        <v>14.559463792282219</v>
      </c>
      <c r="N13" s="100">
        <v>10.603070367739344</v>
      </c>
      <c r="O13" s="100">
        <v>6.9539901271069944</v>
      </c>
      <c r="P13" s="100">
        <v>13.725815936209367</v>
      </c>
      <c r="Q13" s="100">
        <v>22.177631511193976</v>
      </c>
    </row>
    <row r="14" spans="1:17" ht="12" customHeight="1" x14ac:dyDescent="0.25">
      <c r="A14" s="51" t="s">
        <v>104</v>
      </c>
      <c r="B14" s="22"/>
      <c r="C14" s="22">
        <v>5.5725634738568788</v>
      </c>
      <c r="D14" s="22">
        <v>0</v>
      </c>
      <c r="E14" s="22">
        <v>44.449085684409837</v>
      </c>
      <c r="F14" s="22">
        <v>0</v>
      </c>
      <c r="G14" s="22">
        <v>81.494403041226889</v>
      </c>
      <c r="H14" s="22">
        <v>52.058490169244578</v>
      </c>
      <c r="I14" s="22">
        <v>20.469529621312088</v>
      </c>
      <c r="J14" s="22">
        <v>75.377844866797247</v>
      </c>
      <c r="K14" s="22">
        <v>0</v>
      </c>
      <c r="L14" s="22">
        <v>112.3475630146278</v>
      </c>
      <c r="M14" s="22">
        <v>66.174714974856869</v>
      </c>
      <c r="N14" s="22">
        <v>6.2871742736352383</v>
      </c>
      <c r="O14" s="22">
        <v>0</v>
      </c>
      <c r="P14" s="22">
        <v>100.50790485841281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0.5212523860436229</v>
      </c>
      <c r="D15" s="104">
        <v>1.0347681106656266</v>
      </c>
      <c r="E15" s="104">
        <v>0.73471698674067676</v>
      </c>
      <c r="F15" s="104">
        <v>0.99387799962252277</v>
      </c>
      <c r="G15" s="104">
        <v>0.52216009608001235</v>
      </c>
      <c r="H15" s="104">
        <v>1.7348013618901887</v>
      </c>
      <c r="I15" s="104">
        <v>2.3322088343026746</v>
      </c>
      <c r="J15" s="104">
        <v>2.147313480185943</v>
      </c>
      <c r="K15" s="104">
        <v>2.9354601123896797</v>
      </c>
      <c r="L15" s="104">
        <v>1.226242590167149</v>
      </c>
      <c r="M15" s="104">
        <v>1.7321963294327205</v>
      </c>
      <c r="N15" s="104">
        <v>1.8080073752743342</v>
      </c>
      <c r="O15" s="104">
        <v>0.94017579945888341</v>
      </c>
      <c r="P15" s="104">
        <v>0.50568447262568494</v>
      </c>
      <c r="Q15" s="104">
        <v>1.4675735393859834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1.0587752336246556</v>
      </c>
      <c r="D16" s="101">
        <f t="shared" si="2"/>
        <v>2.4509066063027922</v>
      </c>
      <c r="E16" s="101">
        <f t="shared" si="2"/>
        <v>2.8428047987957288</v>
      </c>
      <c r="F16" s="101">
        <f t="shared" si="2"/>
        <v>4.1942879004030758</v>
      </c>
      <c r="G16" s="101">
        <f t="shared" si="2"/>
        <v>4.4838764174291148</v>
      </c>
      <c r="H16" s="101">
        <f t="shared" si="2"/>
        <v>5.9120207321522882</v>
      </c>
      <c r="I16" s="101">
        <f t="shared" si="2"/>
        <v>7.6692367476978882</v>
      </c>
      <c r="J16" s="101">
        <f t="shared" si="2"/>
        <v>6.4940629832069421</v>
      </c>
      <c r="K16" s="101">
        <f t="shared" si="2"/>
        <v>6.4001698545612866</v>
      </c>
      <c r="L16" s="101">
        <f t="shared" si="2"/>
        <v>4.7556611445383989</v>
      </c>
      <c r="M16" s="101">
        <f t="shared" si="2"/>
        <v>4.9317313069467597</v>
      </c>
      <c r="N16" s="101">
        <f t="shared" si="2"/>
        <v>4.1295522207501048</v>
      </c>
      <c r="O16" s="101">
        <f t="shared" si="2"/>
        <v>2.1981230797305535</v>
      </c>
      <c r="P16" s="101">
        <f t="shared" si="2"/>
        <v>2.5202775430305246</v>
      </c>
      <c r="Q16" s="101">
        <f t="shared" si="2"/>
        <v>3.012253556297567</v>
      </c>
    </row>
    <row r="17" spans="1:17" ht="12.95" customHeight="1" x14ac:dyDescent="0.25">
      <c r="A17" s="88" t="s">
        <v>101</v>
      </c>
      <c r="B17" s="103"/>
      <c r="C17" s="103">
        <v>1.8872693377569693E-3</v>
      </c>
      <c r="D17" s="103">
        <v>4.2722418986474858E-3</v>
      </c>
      <c r="E17" s="103">
        <v>2.8981985528449199E-3</v>
      </c>
      <c r="F17" s="103">
        <v>8.6991615922722074E-3</v>
      </c>
      <c r="G17" s="103">
        <v>8.9262055815058344E-3</v>
      </c>
      <c r="H17" s="103">
        <v>1.0773362200578602E-2</v>
      </c>
      <c r="I17" s="103">
        <v>9.0767708843622098E-3</v>
      </c>
      <c r="J17" s="103">
        <v>4.8500787136434567E-3</v>
      </c>
      <c r="K17" s="103">
        <v>1.1107864107957194E-2</v>
      </c>
      <c r="L17" s="103">
        <v>4.2416786018804036E-3</v>
      </c>
      <c r="M17" s="103">
        <v>1.4041901246950114E-2</v>
      </c>
      <c r="N17" s="103">
        <v>2.772529796820487E-2</v>
      </c>
      <c r="O17" s="103">
        <v>4.4361788940598619E-2</v>
      </c>
      <c r="P17" s="103">
        <v>8.0560045918262824E-2</v>
      </c>
      <c r="Q17" s="103">
        <v>0.12786023341138536</v>
      </c>
    </row>
    <row r="18" spans="1:17" ht="12" customHeight="1" x14ac:dyDescent="0.25">
      <c r="A18" s="88" t="s">
        <v>100</v>
      </c>
      <c r="B18" s="103"/>
      <c r="C18" s="103">
        <v>1.0568879642868987</v>
      </c>
      <c r="D18" s="103">
        <v>2.4466343644041446</v>
      </c>
      <c r="E18" s="103">
        <v>2.8399066002428839</v>
      </c>
      <c r="F18" s="103">
        <v>4.1855887388108037</v>
      </c>
      <c r="G18" s="103">
        <v>4.4749502118476085</v>
      </c>
      <c r="H18" s="103">
        <v>5.9012473699517098</v>
      </c>
      <c r="I18" s="103">
        <v>7.6601599768135262</v>
      </c>
      <c r="J18" s="103">
        <v>6.4892129044932982</v>
      </c>
      <c r="K18" s="103">
        <v>6.389061990453329</v>
      </c>
      <c r="L18" s="103">
        <v>4.751419465936519</v>
      </c>
      <c r="M18" s="103">
        <v>4.9176894056998099</v>
      </c>
      <c r="N18" s="103">
        <v>4.1018269227818998</v>
      </c>
      <c r="O18" s="103">
        <v>2.153761290789955</v>
      </c>
      <c r="P18" s="103">
        <v>2.4397174971122619</v>
      </c>
      <c r="Q18" s="103">
        <v>2.8843933228861816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9.9548784816556282</v>
      </c>
      <c r="D19" s="101">
        <f t="shared" si="3"/>
        <v>11.430086476287407</v>
      </c>
      <c r="E19" s="101">
        <f t="shared" si="3"/>
        <v>20.749361695571693</v>
      </c>
      <c r="F19" s="101">
        <f t="shared" si="3"/>
        <v>23.323243057375798</v>
      </c>
      <c r="G19" s="101">
        <f t="shared" si="3"/>
        <v>22.261655011828964</v>
      </c>
      <c r="H19" s="101">
        <f t="shared" si="3"/>
        <v>32.989932150425723</v>
      </c>
      <c r="I19" s="101">
        <f t="shared" si="3"/>
        <v>37.452979820629956</v>
      </c>
      <c r="J19" s="101">
        <f t="shared" si="3"/>
        <v>37.796794548209746</v>
      </c>
      <c r="K19" s="101">
        <f t="shared" si="3"/>
        <v>37.737862325336486</v>
      </c>
      <c r="L19" s="101">
        <f t="shared" si="3"/>
        <v>35.415152451173135</v>
      </c>
      <c r="M19" s="101">
        <f t="shared" si="3"/>
        <v>33.001494053276474</v>
      </c>
      <c r="N19" s="101">
        <f t="shared" si="3"/>
        <v>32.935091858095845</v>
      </c>
      <c r="O19" s="101">
        <f t="shared" si="3"/>
        <v>26.031308291937773</v>
      </c>
      <c r="P19" s="101">
        <f t="shared" si="3"/>
        <v>36.699978533488604</v>
      </c>
      <c r="Q19" s="101">
        <f t="shared" si="3"/>
        <v>32.198326913457969</v>
      </c>
    </row>
    <row r="20" spans="1:17" ht="12" customHeight="1" x14ac:dyDescent="0.25">
      <c r="A20" s="88" t="s">
        <v>38</v>
      </c>
      <c r="B20" s="100"/>
      <c r="C20" s="100">
        <v>3.0591859990502779</v>
      </c>
      <c r="D20" s="100">
        <v>1.3442837187060821</v>
      </c>
      <c r="E20" s="100">
        <v>0.13840655863320575</v>
      </c>
      <c r="F20" s="100">
        <v>9.233784475257795E-3</v>
      </c>
      <c r="G20" s="100">
        <v>3.2044737926573419E-3</v>
      </c>
      <c r="H20" s="100">
        <v>1.0278860325158087E-2</v>
      </c>
      <c r="I20" s="100">
        <v>3.3306458489446231</v>
      </c>
      <c r="J20" s="100">
        <v>0.69385297776220689</v>
      </c>
      <c r="K20" s="100">
        <v>1.2996986089288849</v>
      </c>
      <c r="L20" s="100">
        <v>3.2582028515053265</v>
      </c>
      <c r="M20" s="100">
        <v>1.2124158089464774</v>
      </c>
      <c r="N20" s="100">
        <v>1.1789031393307157</v>
      </c>
      <c r="O20" s="100">
        <v>0.82728137731631401</v>
      </c>
      <c r="P20" s="100">
        <v>1.3313941953696589</v>
      </c>
      <c r="Q20" s="100">
        <v>0.70137734929590434</v>
      </c>
    </row>
    <row r="21" spans="1:17" s="28" customFormat="1" ht="12" customHeight="1" x14ac:dyDescent="0.25">
      <c r="A21" s="88" t="s">
        <v>66</v>
      </c>
      <c r="B21" s="100"/>
      <c r="C21" s="100">
        <v>2.7533770830163595</v>
      </c>
      <c r="D21" s="100">
        <v>0</v>
      </c>
      <c r="E21" s="100">
        <v>10.871448977658895</v>
      </c>
      <c r="F21" s="100">
        <v>2.48087778468352E-2</v>
      </c>
      <c r="G21" s="100">
        <v>4.4435090531476304E-3</v>
      </c>
      <c r="H21" s="100">
        <v>6.1048631450406798</v>
      </c>
      <c r="I21" s="100">
        <v>1.7149057777354297E-3</v>
      </c>
      <c r="J21" s="100">
        <v>0.17609139605583451</v>
      </c>
      <c r="K21" s="100">
        <v>9.860902457318392E-2</v>
      </c>
      <c r="L21" s="100">
        <v>3.5828440971315576</v>
      </c>
      <c r="M21" s="100">
        <v>3.0706162301440494</v>
      </c>
      <c r="N21" s="100">
        <v>14.978509280126641</v>
      </c>
      <c r="O21" s="100">
        <v>0</v>
      </c>
      <c r="P21" s="100">
        <v>16.894698720017399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</v>
      </c>
      <c r="D22" s="100">
        <v>0.54438053271154163</v>
      </c>
      <c r="E22" s="100">
        <v>0.48783776198792705</v>
      </c>
      <c r="F22" s="100">
        <v>0.77334573803113638</v>
      </c>
      <c r="G22" s="100">
        <v>0.590806702028294</v>
      </c>
      <c r="H22" s="100">
        <v>2.0725885321621149</v>
      </c>
      <c r="I22" s="100">
        <v>2.4129582196600059</v>
      </c>
      <c r="J22" s="100">
        <v>2.5343471114781426</v>
      </c>
      <c r="K22" s="100">
        <v>2.0652060964683718</v>
      </c>
      <c r="L22" s="100">
        <v>4.6578580834907859</v>
      </c>
      <c r="M22" s="100">
        <v>1.5455260109638977</v>
      </c>
      <c r="N22" s="100">
        <v>1.5277085589401667</v>
      </c>
      <c r="O22" s="100">
        <v>1.0297791512532344</v>
      </c>
      <c r="P22" s="100">
        <v>1.7001998620530898</v>
      </c>
      <c r="Q22" s="100">
        <v>1.6084415764438627</v>
      </c>
    </row>
    <row r="23" spans="1:17" ht="12" customHeight="1" x14ac:dyDescent="0.25">
      <c r="A23" s="88" t="s">
        <v>98</v>
      </c>
      <c r="B23" s="100"/>
      <c r="C23" s="100">
        <v>2.7346016676942182</v>
      </c>
      <c r="D23" s="100">
        <v>2.360732153291925</v>
      </c>
      <c r="E23" s="100">
        <v>6.8464424840076745</v>
      </c>
      <c r="F23" s="100">
        <v>1.8458881303313779</v>
      </c>
      <c r="G23" s="100">
        <v>4.8574280962085927</v>
      </c>
      <c r="H23" s="100">
        <v>3.3133082116340291</v>
      </c>
      <c r="I23" s="100">
        <v>5.0883404265134642</v>
      </c>
      <c r="J23" s="100">
        <v>8.2706349208931957</v>
      </c>
      <c r="K23" s="100">
        <v>4.3442386192653739</v>
      </c>
      <c r="L23" s="100">
        <v>17.283976022563774</v>
      </c>
      <c r="M23" s="100">
        <v>4.4942245075691574</v>
      </c>
      <c r="N23" s="100">
        <v>2.502784578986688</v>
      </c>
      <c r="O23" s="100">
        <v>2.2512919496092345</v>
      </c>
      <c r="P23" s="100">
        <v>4.9626738869812872</v>
      </c>
      <c r="Q23" s="100">
        <v>2.5887631817096577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0.17358744581835661</v>
      </c>
      <c r="E24" s="100">
        <v>1.36068564747339E-2</v>
      </c>
      <c r="F24" s="100">
        <v>8.7420366834865093E-2</v>
      </c>
      <c r="G24" s="100">
        <v>0.27528143858277959</v>
      </c>
      <c r="H24" s="100">
        <v>0.83951747535968479</v>
      </c>
      <c r="I24" s="100">
        <v>1.2482562518310274</v>
      </c>
      <c r="J24" s="100">
        <v>0.9460743915992742</v>
      </c>
      <c r="K24" s="100">
        <v>0.62523026290125738</v>
      </c>
      <c r="L24" s="100">
        <v>0.8184857962392813</v>
      </c>
      <c r="M24" s="100">
        <v>0.69546460708677682</v>
      </c>
      <c r="N24" s="100">
        <v>0.69940489245201976</v>
      </c>
      <c r="O24" s="100">
        <v>0.34850416459342087</v>
      </c>
      <c r="P24" s="100">
        <v>0.76568697434698718</v>
      </c>
      <c r="Q24" s="100">
        <v>0.52348925884936648</v>
      </c>
    </row>
    <row r="25" spans="1:17" ht="12" customHeight="1" x14ac:dyDescent="0.25">
      <c r="A25" s="88" t="s">
        <v>42</v>
      </c>
      <c r="B25" s="100"/>
      <c r="C25" s="100">
        <v>1.4077137318947737</v>
      </c>
      <c r="D25" s="100">
        <v>1.7595417502330992</v>
      </c>
      <c r="E25" s="100">
        <v>2.3916190568092581</v>
      </c>
      <c r="F25" s="100">
        <v>9.0763825294448317</v>
      </c>
      <c r="G25" s="100">
        <v>4.9452076363665975</v>
      </c>
      <c r="H25" s="100">
        <v>4.3996789271394601</v>
      </c>
      <c r="I25" s="100">
        <v>4.2386916200931788</v>
      </c>
      <c r="J25" s="100">
        <v>5.5480412008265736</v>
      </c>
      <c r="K25" s="100">
        <v>4.2222561319749614</v>
      </c>
      <c r="L25" s="100">
        <v>5.210395915714404</v>
      </c>
      <c r="M25" s="100">
        <v>3.3307197701549973</v>
      </c>
      <c r="N25" s="100">
        <v>3.9069340536924675</v>
      </c>
      <c r="O25" s="100">
        <v>3.0148605382612428</v>
      </c>
      <c r="P25" s="100">
        <v>1.425881516107478</v>
      </c>
      <c r="Q25" s="100">
        <v>1.9384616737724678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5.2475608755264016</v>
      </c>
      <c r="E26" s="22">
        <v>0</v>
      </c>
      <c r="F26" s="22">
        <v>11.459688747318264</v>
      </c>
      <c r="G26" s="22">
        <v>11.564583517521854</v>
      </c>
      <c r="H26" s="22">
        <v>16.157107139378006</v>
      </c>
      <c r="I26" s="22">
        <v>21.082376885791959</v>
      </c>
      <c r="J26" s="22">
        <v>19.025586063638194</v>
      </c>
      <c r="K26" s="22">
        <v>24.587195382694016</v>
      </c>
      <c r="L26" s="22">
        <v>0.26262843399073271</v>
      </c>
      <c r="M26" s="22">
        <v>18.094921273119176</v>
      </c>
      <c r="N26" s="22">
        <v>7.667762494537711</v>
      </c>
      <c r="O26" s="22">
        <v>18.356790322281086</v>
      </c>
      <c r="P26" s="22">
        <v>9.2530189463176811</v>
      </c>
      <c r="Q26" s="22">
        <v>24.390536906909777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4.647498309323158E-2</v>
      </c>
      <c r="G27" s="121">
        <v>2.0699638275039602E-2</v>
      </c>
      <c r="H27" s="121">
        <v>9.2589859386594045E-2</v>
      </c>
      <c r="I27" s="121">
        <v>4.9995662017961143E-2</v>
      </c>
      <c r="J27" s="121">
        <v>0.60216648595632705</v>
      </c>
      <c r="K27" s="121">
        <v>0.49542819853043918</v>
      </c>
      <c r="L27" s="121">
        <v>0.34076125053726664</v>
      </c>
      <c r="M27" s="121">
        <v>0.55760584529193813</v>
      </c>
      <c r="N27" s="121">
        <v>0.4730848600294344</v>
      </c>
      <c r="O27" s="121">
        <v>0.20280078862323792</v>
      </c>
      <c r="P27" s="121">
        <v>0.36642443229502636</v>
      </c>
      <c r="Q27" s="121">
        <v>0.44725696647693725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11.405648975194644</v>
      </c>
      <c r="D29" s="101">
        <f t="shared" si="4"/>
        <v>13.023794100677149</v>
      </c>
      <c r="E29" s="101">
        <f t="shared" si="4"/>
        <v>23.048256583258311</v>
      </c>
      <c r="F29" s="101">
        <f t="shared" si="4"/>
        <v>27.064315145328397</v>
      </c>
      <c r="G29" s="101">
        <f t="shared" si="4"/>
        <v>26.258925511458926</v>
      </c>
      <c r="H29" s="101">
        <f t="shared" si="4"/>
        <v>36.499789761573801</v>
      </c>
      <c r="I29" s="101">
        <f t="shared" si="4"/>
        <v>38.460263379856066</v>
      </c>
      <c r="J29" s="101">
        <f t="shared" si="4"/>
        <v>38.647369815199909</v>
      </c>
      <c r="K29" s="101">
        <f t="shared" si="4"/>
        <v>39.78334172294992</v>
      </c>
      <c r="L29" s="101">
        <f t="shared" si="4"/>
        <v>33.414122217582609</v>
      </c>
      <c r="M29" s="101">
        <f t="shared" si="4"/>
        <v>38.834811538165482</v>
      </c>
      <c r="N29" s="101">
        <f t="shared" si="4"/>
        <v>34.859059532688974</v>
      </c>
      <c r="O29" s="101">
        <f t="shared" si="4"/>
        <v>31.661316446663051</v>
      </c>
      <c r="P29" s="101">
        <f t="shared" si="4"/>
        <v>35.813498436419295</v>
      </c>
      <c r="Q29" s="101">
        <f t="shared" si="4"/>
        <v>35.977370123566033</v>
      </c>
    </row>
    <row r="30" spans="1:17" s="28" customFormat="1" ht="12" customHeight="1" x14ac:dyDescent="0.25">
      <c r="A30" s="88" t="s">
        <v>66</v>
      </c>
      <c r="B30" s="100"/>
      <c r="C30" s="100">
        <v>3.336720982798397</v>
      </c>
      <c r="D30" s="100">
        <v>1.3157234774663182</v>
      </c>
      <c r="E30" s="100">
        <v>6.158702185953274</v>
      </c>
      <c r="F30" s="100">
        <v>0.55904264118332936</v>
      </c>
      <c r="G30" s="100">
        <v>0.70183888310662434</v>
      </c>
      <c r="H30" s="100">
        <v>3.4999858188375552</v>
      </c>
      <c r="I30" s="100">
        <v>0.47012375838717568</v>
      </c>
      <c r="J30" s="100">
        <v>0</v>
      </c>
      <c r="K30" s="100">
        <v>0</v>
      </c>
      <c r="L30" s="100">
        <v>0</v>
      </c>
      <c r="M30" s="100">
        <v>0.30162654194601307</v>
      </c>
      <c r="N30" s="100">
        <v>0.6942376155775225</v>
      </c>
      <c r="O30" s="100">
        <v>3.4713912330877297</v>
      </c>
      <c r="P30" s="100">
        <v>6.6386674193663415</v>
      </c>
      <c r="Q30" s="100">
        <v>11.7874928215442</v>
      </c>
    </row>
    <row r="31" spans="1:17" ht="12" customHeight="1" x14ac:dyDescent="0.25">
      <c r="A31" s="88" t="s">
        <v>98</v>
      </c>
      <c r="B31" s="100"/>
      <c r="C31" s="100">
        <v>3.2354959418903162</v>
      </c>
      <c r="D31" s="100">
        <v>3.7107843993924394</v>
      </c>
      <c r="E31" s="100">
        <v>5.1922636668266957</v>
      </c>
      <c r="F31" s="100">
        <v>6.3584467419226751</v>
      </c>
      <c r="G31" s="100">
        <v>9.4805671736538191</v>
      </c>
      <c r="H31" s="100">
        <v>10.294384658462619</v>
      </c>
      <c r="I31" s="100">
        <v>7.9633831617268527</v>
      </c>
      <c r="J31" s="100">
        <v>6.5450878482957577</v>
      </c>
      <c r="K31" s="100">
        <v>7.2745609789838337</v>
      </c>
      <c r="L31" s="100">
        <v>8.5293414098966167</v>
      </c>
      <c r="M31" s="100">
        <v>26.024920213087391</v>
      </c>
      <c r="N31" s="100">
        <v>21.830071794905173</v>
      </c>
      <c r="O31" s="100">
        <v>22.924328257002035</v>
      </c>
      <c r="P31" s="100">
        <v>11.595303892854147</v>
      </c>
      <c r="Q31" s="100">
        <v>12.635987471321391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4.8334320505059312</v>
      </c>
      <c r="D33" s="18">
        <v>7.9972862238183913</v>
      </c>
      <c r="E33" s="18">
        <v>11.697290730478342</v>
      </c>
      <c r="F33" s="18">
        <v>20.146825762222392</v>
      </c>
      <c r="G33" s="18">
        <v>16.076519454698481</v>
      </c>
      <c r="H33" s="18">
        <v>22.705419284273628</v>
      </c>
      <c r="I33" s="18">
        <v>30.026756459742039</v>
      </c>
      <c r="J33" s="18">
        <v>32.102281966904151</v>
      </c>
      <c r="K33" s="18">
        <v>32.508780743966085</v>
      </c>
      <c r="L33" s="18">
        <v>24.884780807685992</v>
      </c>
      <c r="M33" s="18">
        <v>12.508264783132081</v>
      </c>
      <c r="N33" s="18">
        <v>12.334750122206277</v>
      </c>
      <c r="O33" s="18">
        <v>5.2655969565732867</v>
      </c>
      <c r="P33" s="18">
        <v>17.579527124198801</v>
      </c>
      <c r="Q33" s="18">
        <v>11.55388983070044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64.235882339680643</v>
      </c>
      <c r="D3" s="106">
        <f t="shared" si="0"/>
        <v>84.199615467098653</v>
      </c>
      <c r="E3" s="106">
        <f t="shared" si="0"/>
        <v>136.18406772628225</v>
      </c>
      <c r="F3" s="106">
        <f t="shared" si="0"/>
        <v>186.76625419836657</v>
      </c>
      <c r="G3" s="106">
        <f t="shared" si="0"/>
        <v>164.96800160032669</v>
      </c>
      <c r="H3" s="106">
        <f t="shared" si="0"/>
        <v>248.00937793689954</v>
      </c>
      <c r="I3" s="106">
        <f t="shared" si="0"/>
        <v>245.29273020921949</v>
      </c>
      <c r="J3" s="106">
        <f t="shared" si="0"/>
        <v>270.17582713942733</v>
      </c>
      <c r="K3" s="106">
        <f t="shared" si="0"/>
        <v>266.24462622520036</v>
      </c>
      <c r="L3" s="106">
        <f t="shared" si="0"/>
        <v>240.17490552278505</v>
      </c>
      <c r="M3" s="106">
        <f t="shared" si="0"/>
        <v>242.26106835696632</v>
      </c>
      <c r="N3" s="106">
        <f t="shared" si="0"/>
        <v>216.96186349915087</v>
      </c>
      <c r="O3" s="106">
        <f t="shared" si="0"/>
        <v>172.38258059200444</v>
      </c>
      <c r="P3" s="106">
        <f t="shared" si="0"/>
        <v>205.47391714237628</v>
      </c>
      <c r="Q3" s="106">
        <f t="shared" si="0"/>
        <v>207.25945169865508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50.633120250402243</v>
      </c>
      <c r="D4" s="101">
        <f t="shared" si="1"/>
        <v>65.079352442934535</v>
      </c>
      <c r="E4" s="101">
        <f t="shared" si="1"/>
        <v>105.53965073968699</v>
      </c>
      <c r="F4" s="101">
        <f t="shared" si="1"/>
        <v>145.72299726098066</v>
      </c>
      <c r="G4" s="101">
        <f t="shared" si="1"/>
        <v>125.11570182592229</v>
      </c>
      <c r="H4" s="101">
        <f t="shared" si="1"/>
        <v>191.50382518675667</v>
      </c>
      <c r="I4" s="101">
        <f t="shared" si="1"/>
        <v>179.31918279691189</v>
      </c>
      <c r="J4" s="101">
        <f t="shared" si="1"/>
        <v>204.59763561161651</v>
      </c>
      <c r="K4" s="101">
        <f t="shared" si="1"/>
        <v>198.96150659454051</v>
      </c>
      <c r="L4" s="101">
        <f t="shared" si="1"/>
        <v>185.6209516616168</v>
      </c>
      <c r="M4" s="101">
        <f t="shared" si="1"/>
        <v>184.5775793415385</v>
      </c>
      <c r="N4" s="101">
        <f t="shared" si="1"/>
        <v>164.26632701897532</v>
      </c>
      <c r="O4" s="101">
        <f t="shared" si="1"/>
        <v>129.72314570926599</v>
      </c>
      <c r="P4" s="101">
        <f t="shared" si="1"/>
        <v>152.29666389874529</v>
      </c>
      <c r="Q4" s="101">
        <f t="shared" si="1"/>
        <v>153.40584643691901</v>
      </c>
    </row>
    <row r="5" spans="1:17" ht="12" customHeight="1" x14ac:dyDescent="0.25">
      <c r="A5" s="88" t="s">
        <v>38</v>
      </c>
      <c r="B5" s="100"/>
      <c r="C5" s="100">
        <v>12.070719788180991</v>
      </c>
      <c r="D5" s="100">
        <v>0</v>
      </c>
      <c r="E5" s="100">
        <v>13.54027937426846</v>
      </c>
      <c r="F5" s="100">
        <v>22.118258606707286</v>
      </c>
      <c r="G5" s="100">
        <v>15.858494502153082</v>
      </c>
      <c r="H5" s="100">
        <v>16.790583703186893</v>
      </c>
      <c r="I5" s="100">
        <v>4.895501378981316</v>
      </c>
      <c r="J5" s="100">
        <v>24.757963864611575</v>
      </c>
      <c r="K5" s="100">
        <v>24.377716922300294</v>
      </c>
      <c r="L5" s="100">
        <v>31.556037298233385</v>
      </c>
      <c r="M5" s="100">
        <v>9.9256231623191482</v>
      </c>
      <c r="N5" s="100">
        <v>11.419673802062524</v>
      </c>
      <c r="O5" s="100">
        <v>6.2681204541659312</v>
      </c>
      <c r="P5" s="100">
        <v>0</v>
      </c>
      <c r="Q5" s="100">
        <v>1.8887382380058135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14.904718799986236</v>
      </c>
      <c r="D7" s="100">
        <v>0</v>
      </c>
      <c r="E7" s="100">
        <v>0.4802506880249881</v>
      </c>
      <c r="F7" s="100">
        <v>0</v>
      </c>
      <c r="G7" s="100">
        <v>0</v>
      </c>
      <c r="H7" s="100">
        <v>67.748317337767986</v>
      </c>
      <c r="I7" s="100">
        <v>42.453187129497195</v>
      </c>
      <c r="J7" s="100">
        <v>0</v>
      </c>
      <c r="K7" s="100">
        <v>11.208194697683176</v>
      </c>
      <c r="L7" s="100">
        <v>41.273254024666805</v>
      </c>
      <c r="M7" s="100">
        <v>20.516592875403379</v>
      </c>
      <c r="N7" s="100">
        <v>0</v>
      </c>
      <c r="O7" s="100">
        <v>0</v>
      </c>
      <c r="P7" s="100">
        <v>4.1459320751449029</v>
      </c>
      <c r="Q7" s="100">
        <v>0</v>
      </c>
    </row>
    <row r="8" spans="1:17" ht="12" customHeight="1" x14ac:dyDescent="0.25">
      <c r="A8" s="88" t="s">
        <v>101</v>
      </c>
      <c r="B8" s="100"/>
      <c r="C8" s="100">
        <v>5.7855918605736821E-2</v>
      </c>
      <c r="D8" s="100">
        <v>2.9905553891796135E-2</v>
      </c>
      <c r="E8" s="100">
        <v>9.042113023616985E-2</v>
      </c>
      <c r="F8" s="100">
        <v>3.5201158104735689E-2</v>
      </c>
      <c r="G8" s="100">
        <v>5.3954944667621484E-2</v>
      </c>
      <c r="H8" s="100">
        <v>3.1906148180412222E-2</v>
      </c>
      <c r="I8" s="100">
        <v>7.2686653432369422E-2</v>
      </c>
      <c r="J8" s="100">
        <v>7.3167845339564053E-2</v>
      </c>
      <c r="K8" s="100">
        <v>7.2347543961171337E-2</v>
      </c>
      <c r="L8" s="100">
        <v>7.1398319688916204E-2</v>
      </c>
      <c r="M8" s="100">
        <v>7.4688733165463539E-2</v>
      </c>
      <c r="N8" s="100">
        <v>0.11276092185746496</v>
      </c>
      <c r="O8" s="100">
        <v>5.2818782489914874E-2</v>
      </c>
      <c r="P8" s="100">
        <v>0.12722037379357387</v>
      </c>
      <c r="Q8" s="100">
        <v>0.2138677725534095</v>
      </c>
    </row>
    <row r="9" spans="1:17" ht="12" customHeight="1" x14ac:dyDescent="0.25">
      <c r="A9" s="88" t="s">
        <v>106</v>
      </c>
      <c r="B9" s="100"/>
      <c r="C9" s="100">
        <v>2.6200373642577088</v>
      </c>
      <c r="D9" s="100">
        <v>54.087127814590936</v>
      </c>
      <c r="E9" s="100">
        <v>24.312367045305045</v>
      </c>
      <c r="F9" s="100">
        <v>13.503664568072937</v>
      </c>
      <c r="G9" s="100">
        <v>13.655919644161957</v>
      </c>
      <c r="H9" s="100">
        <v>0</v>
      </c>
      <c r="I9" s="100">
        <v>70.08390883998473</v>
      </c>
      <c r="J9" s="100">
        <v>97.728668599548342</v>
      </c>
      <c r="K9" s="100">
        <v>116.47659537041656</v>
      </c>
      <c r="L9" s="100">
        <v>0</v>
      </c>
      <c r="M9" s="100">
        <v>63.947843843910945</v>
      </c>
      <c r="N9" s="100">
        <v>79.712572020215006</v>
      </c>
      <c r="O9" s="100">
        <v>26.358566052596448</v>
      </c>
      <c r="P9" s="100">
        <v>22.405133626817115</v>
      </c>
      <c r="Q9" s="100">
        <v>76.753487789433407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4.1644816418176536</v>
      </c>
      <c r="F10" s="100">
        <v>5.3828500962863979</v>
      </c>
      <c r="G10" s="100">
        <v>3.4468877690944031</v>
      </c>
      <c r="H10" s="100">
        <v>0.35857695456802408</v>
      </c>
      <c r="I10" s="100">
        <v>0.16161476100659669</v>
      </c>
      <c r="J10" s="100">
        <v>5.4526420025225502</v>
      </c>
      <c r="K10" s="100">
        <v>22.496835472898706</v>
      </c>
      <c r="L10" s="100">
        <v>12.519331256693023</v>
      </c>
      <c r="M10" s="100">
        <v>2.4625877345526299</v>
      </c>
      <c r="N10" s="100">
        <v>0.89300011403346358</v>
      </c>
      <c r="O10" s="100">
        <v>4.9513387042801265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2.4538218140433412E-2</v>
      </c>
      <c r="D11" s="100">
        <v>8.9790261869047108E-2</v>
      </c>
      <c r="E11" s="100">
        <v>0.19283872720330847</v>
      </c>
      <c r="F11" s="100">
        <v>4.8314546719397819E-2</v>
      </c>
      <c r="G11" s="100">
        <v>0.1871946394428288</v>
      </c>
      <c r="H11" s="100">
        <v>5.4428335060373367E-2</v>
      </c>
      <c r="I11" s="100">
        <v>0</v>
      </c>
      <c r="J11" s="100">
        <v>0.41675216256998487</v>
      </c>
      <c r="K11" s="100">
        <v>0.18956293171460786</v>
      </c>
      <c r="L11" s="100">
        <v>0</v>
      </c>
      <c r="M11" s="100">
        <v>0</v>
      </c>
      <c r="N11" s="100">
        <v>0.60818231946793166</v>
      </c>
      <c r="O11" s="100">
        <v>0.84202478053722218</v>
      </c>
      <c r="P11" s="100">
        <v>0.4686865657724415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14.259382054272258</v>
      </c>
      <c r="D12" s="100">
        <v>9.1960401788322077</v>
      </c>
      <c r="E12" s="100">
        <v>22.680015037855291</v>
      </c>
      <c r="F12" s="100">
        <v>99.870269172685951</v>
      </c>
      <c r="G12" s="100">
        <v>17.744849046942367</v>
      </c>
      <c r="H12" s="100">
        <v>54.50481312581794</v>
      </c>
      <c r="I12" s="100">
        <v>30.836972431385476</v>
      </c>
      <c r="J12" s="100">
        <v>5.0839685807465305</v>
      </c>
      <c r="K12" s="100">
        <v>12.506016146277265</v>
      </c>
      <c r="L12" s="100">
        <v>0</v>
      </c>
      <c r="M12" s="100">
        <v>0</v>
      </c>
      <c r="N12" s="100">
        <v>35.693788315896498</v>
      </c>
      <c r="O12" s="100">
        <v>69.376952952765237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2.0571273930845333</v>
      </c>
      <c r="D13" s="100">
        <v>0.55406988604089435</v>
      </c>
      <c r="E13" s="100">
        <v>6.2862607323295556</v>
      </c>
      <c r="F13" s="100">
        <v>3.7207110903911871</v>
      </c>
      <c r="G13" s="100">
        <v>12.197102423240635</v>
      </c>
      <c r="H13" s="100">
        <v>10.630173631851319</v>
      </c>
      <c r="I13" s="100">
        <v>12.628050746153793</v>
      </c>
      <c r="J13" s="100">
        <v>10.499160823403015</v>
      </c>
      <c r="K13" s="100">
        <v>8.5327924506246298</v>
      </c>
      <c r="L13" s="100">
        <v>10.983117612664202</v>
      </c>
      <c r="M13" s="100">
        <v>33.678660063843374</v>
      </c>
      <c r="N13" s="100">
        <v>28.945170575566554</v>
      </c>
      <c r="O13" s="100">
        <v>20.890881704543265</v>
      </c>
      <c r="P13" s="100">
        <v>43.939604400345999</v>
      </c>
      <c r="Q13" s="100">
        <v>73.012902533966212</v>
      </c>
    </row>
    <row r="14" spans="1:17" ht="12" customHeight="1" x14ac:dyDescent="0.25">
      <c r="A14" s="51" t="s">
        <v>104</v>
      </c>
      <c r="B14" s="22"/>
      <c r="C14" s="22">
        <v>4.0914365931232153</v>
      </c>
      <c r="D14" s="22">
        <v>0</v>
      </c>
      <c r="E14" s="22">
        <v>33.005916856242088</v>
      </c>
      <c r="F14" s="22">
        <v>0</v>
      </c>
      <c r="G14" s="22">
        <v>61.413911629868082</v>
      </c>
      <c r="H14" s="22">
        <v>39.575831057969936</v>
      </c>
      <c r="I14" s="22">
        <v>15.701172996966537</v>
      </c>
      <c r="J14" s="22">
        <v>58.283702229198013</v>
      </c>
      <c r="K14" s="22">
        <v>0</v>
      </c>
      <c r="L14" s="22">
        <v>87.947327374448392</v>
      </c>
      <c r="M14" s="22">
        <v>52.155847830778178</v>
      </c>
      <c r="N14" s="22">
        <v>4.987050966539603</v>
      </c>
      <c r="O14" s="22">
        <v>0</v>
      </c>
      <c r="P14" s="22">
        <v>80.68165225772357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0.54730412075113233</v>
      </c>
      <c r="D15" s="104">
        <v>1.122418747709659</v>
      </c>
      <c r="E15" s="104">
        <v>0.78681950640442366</v>
      </c>
      <c r="F15" s="104">
        <v>1.0437280220127774</v>
      </c>
      <c r="G15" s="104">
        <v>0.55738722635130411</v>
      </c>
      <c r="H15" s="104">
        <v>1.8091948923537902</v>
      </c>
      <c r="I15" s="104">
        <v>2.4860878595038742</v>
      </c>
      <c r="J15" s="104">
        <v>2.3016095036769673</v>
      </c>
      <c r="K15" s="104">
        <v>3.1014450586640794</v>
      </c>
      <c r="L15" s="104">
        <v>1.2704857752220786</v>
      </c>
      <c r="M15" s="104">
        <v>1.815735097565389</v>
      </c>
      <c r="N15" s="104">
        <v>1.8941279833362659</v>
      </c>
      <c r="O15" s="104">
        <v>0.98244227788786087</v>
      </c>
      <c r="P15" s="104">
        <v>0.52843459914770052</v>
      </c>
      <c r="Q15" s="104">
        <v>1.5368501029601462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1.5736426014583662</v>
      </c>
      <c r="D16" s="101">
        <f t="shared" si="2"/>
        <v>3.8425892878180914</v>
      </c>
      <c r="E16" s="101">
        <f t="shared" si="2"/>
        <v>4.681252834853229</v>
      </c>
      <c r="F16" s="101">
        <f t="shared" si="2"/>
        <v>7.2540132795421224</v>
      </c>
      <c r="G16" s="101">
        <f t="shared" si="2"/>
        <v>8.0867120063552935</v>
      </c>
      <c r="H16" s="101">
        <f t="shared" si="2"/>
        <v>11.089550039188525</v>
      </c>
      <c r="I16" s="101">
        <f t="shared" si="2"/>
        <v>14.918922700841463</v>
      </c>
      <c r="J16" s="101">
        <f t="shared" si="2"/>
        <v>13.024929511933426</v>
      </c>
      <c r="K16" s="101">
        <f t="shared" si="2"/>
        <v>13.219712071305912</v>
      </c>
      <c r="L16" s="101">
        <f t="shared" si="2"/>
        <v>10.10105176630401</v>
      </c>
      <c r="M16" s="101">
        <f t="shared" si="2"/>
        <v>10.770276861173688</v>
      </c>
      <c r="N16" s="101">
        <f t="shared" si="2"/>
        <v>9.3931580277339304</v>
      </c>
      <c r="O16" s="101">
        <f t="shared" si="2"/>
        <v>5.2771061944308597</v>
      </c>
      <c r="P16" s="101">
        <f t="shared" si="2"/>
        <v>6.5591822382956257</v>
      </c>
      <c r="Q16" s="101">
        <f t="shared" si="2"/>
        <v>8.7673684591153709</v>
      </c>
    </row>
    <row r="17" spans="1:17" ht="12.95" customHeight="1" x14ac:dyDescent="0.25">
      <c r="A17" s="88" t="s">
        <v>101</v>
      </c>
      <c r="B17" s="103"/>
      <c r="C17" s="103">
        <v>3.6459806429037672E-3</v>
      </c>
      <c r="D17" s="103">
        <v>8.3368573759361395E-3</v>
      </c>
      <c r="E17" s="103">
        <v>5.7147986413455358E-3</v>
      </c>
      <c r="F17" s="103">
        <v>1.7356468216103232E-2</v>
      </c>
      <c r="G17" s="103">
        <v>1.804447754426142E-2</v>
      </c>
      <c r="H17" s="103">
        <v>2.2111449570274434E-2</v>
      </c>
      <c r="I17" s="103">
        <v>1.8964328486762126E-2</v>
      </c>
      <c r="J17" s="103">
        <v>1.0348386125191044E-2</v>
      </c>
      <c r="K17" s="103">
        <v>2.4297189692248172E-2</v>
      </c>
      <c r="L17" s="103">
        <v>9.5507902771448053E-3</v>
      </c>
      <c r="M17" s="103">
        <v>3.2935190745229298E-2</v>
      </c>
      <c r="N17" s="103">
        <v>6.8611252438705556E-2</v>
      </c>
      <c r="O17" s="103">
        <v>0.11766531130141643</v>
      </c>
      <c r="P17" s="103">
        <v>0.23374220401551643</v>
      </c>
      <c r="Q17" s="103">
        <v>0.41643303103991158</v>
      </c>
    </row>
    <row r="18" spans="1:17" ht="12" customHeight="1" x14ac:dyDescent="0.25">
      <c r="A18" s="88" t="s">
        <v>100</v>
      </c>
      <c r="B18" s="103"/>
      <c r="C18" s="103">
        <v>1.5699966208154625</v>
      </c>
      <c r="D18" s="103">
        <v>3.8342524304421555</v>
      </c>
      <c r="E18" s="103">
        <v>4.6755380362118837</v>
      </c>
      <c r="F18" s="103">
        <v>7.2366568113260188</v>
      </c>
      <c r="G18" s="103">
        <v>8.0686675288110319</v>
      </c>
      <c r="H18" s="103">
        <v>11.06743858961825</v>
      </c>
      <c r="I18" s="103">
        <v>14.899958372354702</v>
      </c>
      <c r="J18" s="103">
        <v>13.014581125808235</v>
      </c>
      <c r="K18" s="103">
        <v>13.195414881613663</v>
      </c>
      <c r="L18" s="103">
        <v>10.091500976026866</v>
      </c>
      <c r="M18" s="103">
        <v>10.737341670428458</v>
      </c>
      <c r="N18" s="103">
        <v>9.3245467752952251</v>
      </c>
      <c r="O18" s="103">
        <v>5.1594408831294434</v>
      </c>
      <c r="P18" s="103">
        <v>6.3254400342801089</v>
      </c>
      <c r="Q18" s="103">
        <v>8.3509354280754593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5.7472811521420404</v>
      </c>
      <c r="D19" s="101">
        <f t="shared" si="3"/>
        <v>7.6055779814375928</v>
      </c>
      <c r="E19" s="101">
        <f t="shared" si="3"/>
        <v>12.817452620283088</v>
      </c>
      <c r="F19" s="101">
        <f t="shared" si="3"/>
        <v>17.004210832487384</v>
      </c>
      <c r="G19" s="101">
        <f t="shared" si="3"/>
        <v>15.886248691411991</v>
      </c>
      <c r="H19" s="101">
        <f t="shared" si="3"/>
        <v>23.20445900194294</v>
      </c>
      <c r="I19" s="101">
        <f t="shared" si="3"/>
        <v>26.373071759472147</v>
      </c>
      <c r="J19" s="101">
        <f t="shared" si="3"/>
        <v>27.236500036055563</v>
      </c>
      <c r="K19" s="101">
        <f t="shared" si="3"/>
        <v>27.933592218384852</v>
      </c>
      <c r="L19" s="101">
        <f t="shared" si="3"/>
        <v>22.728670814270949</v>
      </c>
      <c r="M19" s="101">
        <f t="shared" si="3"/>
        <v>24.147516606595953</v>
      </c>
      <c r="N19" s="101">
        <f t="shared" si="3"/>
        <v>22.69065338731393</v>
      </c>
      <c r="O19" s="101">
        <f t="shared" si="3"/>
        <v>19.697983008542966</v>
      </c>
      <c r="P19" s="101">
        <f t="shared" si="3"/>
        <v>24.911815289301973</v>
      </c>
      <c r="Q19" s="101">
        <f t="shared" si="3"/>
        <v>24.458235982939922</v>
      </c>
    </row>
    <row r="20" spans="1:17" ht="12" customHeight="1" x14ac:dyDescent="0.25">
      <c r="A20" s="88" t="s">
        <v>38</v>
      </c>
      <c r="B20" s="100"/>
      <c r="C20" s="100">
        <v>1.453414323332868</v>
      </c>
      <c r="D20" s="100">
        <v>0.6416821973480884</v>
      </c>
      <c r="E20" s="100">
        <v>6.6486059428113156E-2</v>
      </c>
      <c r="F20" s="100">
        <v>4.4677143314688725E-3</v>
      </c>
      <c r="G20" s="100">
        <v>1.5611212679605237E-3</v>
      </c>
      <c r="H20" s="100">
        <v>5.0511715583134815E-3</v>
      </c>
      <c r="I20" s="100">
        <v>1.652161124844141</v>
      </c>
      <c r="J20" s="100">
        <v>0.34691897106910252</v>
      </c>
      <c r="K20" s="100">
        <v>0.65368656124420377</v>
      </c>
      <c r="L20" s="100">
        <v>1.6506552163642465</v>
      </c>
      <c r="M20" s="100">
        <v>0.61639664502549329</v>
      </c>
      <c r="N20" s="100">
        <v>0.60045925433994662</v>
      </c>
      <c r="O20" s="100">
        <v>0.42177333437682513</v>
      </c>
      <c r="P20" s="100">
        <v>0.67911116617348799</v>
      </c>
      <c r="Q20" s="100">
        <v>0.35782762665986056</v>
      </c>
    </row>
    <row r="21" spans="1:17" s="28" customFormat="1" ht="12" customHeight="1" x14ac:dyDescent="0.25">
      <c r="A21" s="88" t="s">
        <v>66</v>
      </c>
      <c r="B21" s="100"/>
      <c r="C21" s="100">
        <v>1.6510729561684585</v>
      </c>
      <c r="D21" s="100">
        <v>0</v>
      </c>
      <c r="E21" s="100">
        <v>6.6049259360649675</v>
      </c>
      <c r="F21" s="100">
        <v>1.5128002577245312E-2</v>
      </c>
      <c r="G21" s="100">
        <v>2.728193374218227E-3</v>
      </c>
      <c r="H21" s="100">
        <v>3.7911001001276139</v>
      </c>
      <c r="I21" s="100">
        <v>1.0716307591361008E-3</v>
      </c>
      <c r="J21" s="100">
        <v>0.11092747857418572</v>
      </c>
      <c r="K21" s="100">
        <v>6.2480741261622105E-2</v>
      </c>
      <c r="L21" s="100">
        <v>2.2864829082719131</v>
      </c>
      <c r="M21" s="100">
        <v>1.9668527624335783</v>
      </c>
      <c r="N21" s="100">
        <v>9.6144806749860905</v>
      </c>
      <c r="O21" s="100">
        <v>0</v>
      </c>
      <c r="P21" s="100">
        <v>10.851992980189864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</v>
      </c>
      <c r="D22" s="100">
        <v>0.31300566061766044</v>
      </c>
      <c r="E22" s="100">
        <v>0.28242931925668185</v>
      </c>
      <c r="F22" s="100">
        <v>0.45135972214761338</v>
      </c>
      <c r="G22" s="100">
        <v>0.34735091788302946</v>
      </c>
      <c r="H22" s="100">
        <v>1.2302409703595654</v>
      </c>
      <c r="I22" s="100">
        <v>1.4462653248365431</v>
      </c>
      <c r="J22" s="100">
        <v>1.531552750753757</v>
      </c>
      <c r="K22" s="100">
        <v>1.2555020416879943</v>
      </c>
      <c r="L22" s="100">
        <v>2.8520815252689786</v>
      </c>
      <c r="M22" s="100">
        <v>0.94925472806009914</v>
      </c>
      <c r="N22" s="100">
        <v>0.93958505848954732</v>
      </c>
      <c r="O22" s="100">
        <v>0.63355675927332222</v>
      </c>
      <c r="P22" s="100">
        <v>1.0455731061089255</v>
      </c>
      <c r="Q22" s="100">
        <v>0.98832776396334843</v>
      </c>
    </row>
    <row r="23" spans="1:17" ht="12" customHeight="1" x14ac:dyDescent="0.25">
      <c r="A23" s="88" t="s">
        <v>98</v>
      </c>
      <c r="B23" s="100"/>
      <c r="C23" s="100">
        <v>1.6156382748670606</v>
      </c>
      <c r="D23" s="100">
        <v>1.401650155310185</v>
      </c>
      <c r="E23" s="100">
        <v>4.0919335712310412</v>
      </c>
      <c r="F23" s="100">
        <v>1.1115640917525025</v>
      </c>
      <c r="G23" s="100">
        <v>2.9454201113227927</v>
      </c>
      <c r="H23" s="100">
        <v>2.0265531583949707</v>
      </c>
      <c r="I23" s="100">
        <v>3.1404807837647724</v>
      </c>
      <c r="J23" s="100">
        <v>5.1455885512811124</v>
      </c>
      <c r="K23" s="100">
        <v>2.7184633042288326</v>
      </c>
      <c r="L23" s="100">
        <v>10.894436402728566</v>
      </c>
      <c r="M23" s="100">
        <v>2.8423921460057389</v>
      </c>
      <c r="N23" s="100">
        <v>1.5854642811760504</v>
      </c>
      <c r="O23" s="100">
        <v>1.42735434970034</v>
      </c>
      <c r="P23" s="100">
        <v>3.1473382063015354</v>
      </c>
      <c r="Q23" s="100">
        <v>1.6418093574415888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8.7365882714014964E-2</v>
      </c>
      <c r="E24" s="100">
        <v>6.8928199804181569E-3</v>
      </c>
      <c r="F24" s="100">
        <v>4.4638246756703068E-2</v>
      </c>
      <c r="G24" s="100">
        <v>0.14170487054463243</v>
      </c>
      <c r="H24" s="100">
        <v>0.43669356349004712</v>
      </c>
      <c r="I24" s="100">
        <v>0.65584130928500939</v>
      </c>
      <c r="J24" s="100">
        <v>0.50098087034143635</v>
      </c>
      <c r="K24" s="100">
        <v>0.33291079722419203</v>
      </c>
      <c r="L24" s="100">
        <v>0.43871090404611351</v>
      </c>
      <c r="M24" s="100">
        <v>0.37375586145413087</v>
      </c>
      <c r="N24" s="100">
        <v>0.37613338014014669</v>
      </c>
      <c r="O24" s="100">
        <v>0.18734151534088253</v>
      </c>
      <c r="P24" s="100">
        <v>0.4112341470408824</v>
      </c>
      <c r="Q24" s="100">
        <v>0.28118465265987497</v>
      </c>
    </row>
    <row r="25" spans="1:17" ht="12" customHeight="1" x14ac:dyDescent="0.25">
      <c r="A25" s="88" t="s">
        <v>42</v>
      </c>
      <c r="B25" s="100"/>
      <c r="C25" s="100">
        <v>1.0271555977736535</v>
      </c>
      <c r="D25" s="100">
        <v>1.2900341525335697</v>
      </c>
      <c r="E25" s="100">
        <v>1.7647849143218646</v>
      </c>
      <c r="F25" s="100">
        <v>6.7495658012589779</v>
      </c>
      <c r="G25" s="100">
        <v>3.703021530529929</v>
      </c>
      <c r="H25" s="100">
        <v>3.3232901043771617</v>
      </c>
      <c r="I25" s="100">
        <v>3.230726386817008</v>
      </c>
      <c r="J25" s="100">
        <v>4.2626891976293182</v>
      </c>
      <c r="K25" s="100">
        <v>3.2631656494248555</v>
      </c>
      <c r="L25" s="100">
        <v>4.0557484498033141</v>
      </c>
      <c r="M25" s="100">
        <v>2.6017450388648076</v>
      </c>
      <c r="N25" s="100">
        <v>3.0573232575978722</v>
      </c>
      <c r="O25" s="100">
        <v>2.3613381773199378</v>
      </c>
      <c r="P25" s="100">
        <v>1.1171315758882225</v>
      </c>
      <c r="Q25" s="100">
        <v>1.5188856113331857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3.871839932914074</v>
      </c>
      <c r="E26" s="22">
        <v>0</v>
      </c>
      <c r="F26" s="22">
        <v>8.5810122705696443</v>
      </c>
      <c r="G26" s="22">
        <v>8.7236627528761321</v>
      </c>
      <c r="H26" s="22">
        <v>12.298300272769858</v>
      </c>
      <c r="I26" s="22">
        <v>16.195912621758982</v>
      </c>
      <c r="J26" s="22">
        <v>14.731663381726156</v>
      </c>
      <c r="K26" s="22">
        <v>19.147853335999066</v>
      </c>
      <c r="L26" s="22">
        <v>0.20548197303553339</v>
      </c>
      <c r="M26" s="22">
        <v>14.232683052422908</v>
      </c>
      <c r="N26" s="22">
        <v>6.0387244393002142</v>
      </c>
      <c r="O26" s="22">
        <v>14.461570754418803</v>
      </c>
      <c r="P26" s="22">
        <v>7.2899535186073354</v>
      </c>
      <c r="Q26" s="22">
        <v>19.218868230855811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4.647498309323158E-2</v>
      </c>
      <c r="G27" s="121">
        <v>2.0799193613296713E-2</v>
      </c>
      <c r="H27" s="121">
        <v>9.3229660865408834E-2</v>
      </c>
      <c r="I27" s="121">
        <v>5.0612577406554213E-2</v>
      </c>
      <c r="J27" s="121">
        <v>0.60617883468049538</v>
      </c>
      <c r="K27" s="121">
        <v>0.49952978731408371</v>
      </c>
      <c r="L27" s="121">
        <v>0.3450734347522838</v>
      </c>
      <c r="M27" s="121">
        <v>0.56443637232919464</v>
      </c>
      <c r="N27" s="121">
        <v>0.47848304128405983</v>
      </c>
      <c r="O27" s="121">
        <v>0.20504811811285761</v>
      </c>
      <c r="P27" s="121">
        <v>0.36948058899171715</v>
      </c>
      <c r="Q27" s="121">
        <v>0.45133274002625334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6.2818383356779819</v>
      </c>
      <c r="D29" s="101">
        <f t="shared" si="4"/>
        <v>7.672095754908435</v>
      </c>
      <c r="E29" s="101">
        <f t="shared" si="4"/>
        <v>13.145711531458929</v>
      </c>
      <c r="F29" s="101">
        <f t="shared" si="4"/>
        <v>16.785032825356389</v>
      </c>
      <c r="G29" s="101">
        <f t="shared" si="4"/>
        <v>15.879339076637116</v>
      </c>
      <c r="H29" s="101">
        <f t="shared" si="4"/>
        <v>22.211543709011387</v>
      </c>
      <c r="I29" s="101">
        <f t="shared" si="4"/>
        <v>24.681552951993993</v>
      </c>
      <c r="J29" s="101">
        <f t="shared" si="4"/>
        <v>25.316761979821816</v>
      </c>
      <c r="K29" s="101">
        <f t="shared" si="4"/>
        <v>26.12981534096906</v>
      </c>
      <c r="L29" s="101">
        <f t="shared" si="4"/>
        <v>21.724231280593301</v>
      </c>
      <c r="M29" s="101">
        <f t="shared" si="4"/>
        <v>22.765695547658176</v>
      </c>
      <c r="N29" s="101">
        <f t="shared" si="4"/>
        <v>20.611725065127704</v>
      </c>
      <c r="O29" s="101">
        <f t="shared" si="4"/>
        <v>17.684345679764629</v>
      </c>
      <c r="P29" s="101">
        <f t="shared" si="4"/>
        <v>21.70625571603339</v>
      </c>
      <c r="Q29" s="101">
        <f t="shared" si="4"/>
        <v>20.628000819680793</v>
      </c>
    </row>
    <row r="30" spans="1:17" s="28" customFormat="1" ht="12" customHeight="1" x14ac:dyDescent="0.25">
      <c r="A30" s="88" t="s">
        <v>66</v>
      </c>
      <c r="B30" s="100"/>
      <c r="C30" s="100">
        <v>1.5362166794422614</v>
      </c>
      <c r="D30" s="100">
        <v>0.60847559761578518</v>
      </c>
      <c r="E30" s="100">
        <v>2.8654511431582068</v>
      </c>
      <c r="F30" s="100">
        <v>0.26204995996828656</v>
      </c>
      <c r="G30" s="100">
        <v>0.33122850780268198</v>
      </c>
      <c r="H30" s="100">
        <v>1.6661689444627024</v>
      </c>
      <c r="I30" s="100">
        <v>0.22580461551317846</v>
      </c>
      <c r="J30" s="100">
        <v>0</v>
      </c>
      <c r="K30" s="100">
        <v>0</v>
      </c>
      <c r="L30" s="100">
        <v>0</v>
      </c>
      <c r="M30" s="100">
        <v>0.14841055157735702</v>
      </c>
      <c r="N30" s="100">
        <v>0.34223960069341364</v>
      </c>
      <c r="O30" s="100">
        <v>1.713244563322742</v>
      </c>
      <c r="P30" s="100">
        <v>3.2768903688938762</v>
      </c>
      <c r="Q30" s="100">
        <v>5.8178144608205145</v>
      </c>
    </row>
    <row r="31" spans="1:17" ht="12" customHeight="1" x14ac:dyDescent="0.25">
      <c r="A31" s="88" t="s">
        <v>98</v>
      </c>
      <c r="B31" s="100"/>
      <c r="C31" s="100">
        <v>1.6215230906820981</v>
      </c>
      <c r="D31" s="100">
        <v>1.8696249101999491</v>
      </c>
      <c r="E31" s="100">
        <v>2.6340094817082038</v>
      </c>
      <c r="F31" s="100">
        <v>3.2514305645136394</v>
      </c>
      <c r="G31" s="100">
        <v>4.8833618523738167</v>
      </c>
      <c r="H31" s="100">
        <v>5.3496701045719037</v>
      </c>
      <c r="I31" s="100">
        <v>4.1756025357455124</v>
      </c>
      <c r="J31" s="100">
        <v>3.4589020758506961</v>
      </c>
      <c r="K31" s="100">
        <v>3.8658212615801535</v>
      </c>
      <c r="L31" s="100">
        <v>4.5627585661852903</v>
      </c>
      <c r="M31" s="100">
        <v>13.962593268568579</v>
      </c>
      <c r="N31" s="100">
        <v>11.722651081809765</v>
      </c>
      <c r="O31" s="100">
        <v>12.319379651331147</v>
      </c>
      <c r="P31" s="100">
        <v>6.2330864929489254</v>
      </c>
      <c r="Q31" s="100">
        <v>6.7931524466879099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3.1240985655536222</v>
      </c>
      <c r="D33" s="18">
        <v>5.1939952470927011</v>
      </c>
      <c r="E33" s="18">
        <v>7.6462509065925177</v>
      </c>
      <c r="F33" s="18">
        <v>13.271552300874461</v>
      </c>
      <c r="G33" s="18">
        <v>10.664748716460617</v>
      </c>
      <c r="H33" s="18">
        <v>15.19570465997678</v>
      </c>
      <c r="I33" s="18">
        <v>20.280145800735301</v>
      </c>
      <c r="J33" s="18">
        <v>21.857859903971121</v>
      </c>
      <c r="K33" s="18">
        <v>22.263994079388905</v>
      </c>
      <c r="L33" s="18">
        <v>17.16147271440801</v>
      </c>
      <c r="M33" s="18">
        <v>8.6546917275122386</v>
      </c>
      <c r="N33" s="18">
        <v>8.5468343826245246</v>
      </c>
      <c r="O33" s="18">
        <v>3.6517214651107386</v>
      </c>
      <c r="P33" s="18">
        <v>12.19627885419059</v>
      </c>
      <c r="Q33" s="18">
        <v>8.0170339121723675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0.64805095986613792</v>
      </c>
      <c r="D3" s="115">
        <f>IF(SER_hh_tes_in!D3=0,"",SER_hh_tes_in!D3/SER_hh_fec_in!D3)</f>
        <v>0.72209887988175703</v>
      </c>
      <c r="E3" s="115">
        <f>IF(SER_hh_tes_in!E3=0,"",SER_hh_tes_in!E3/SER_hh_fec_in!E3)</f>
        <v>0.70169802404181014</v>
      </c>
      <c r="F3" s="115">
        <f>IF(SER_hh_tes_in!F3=0,"",SER_hh_tes_in!F3/SER_hh_fec_in!F3)</f>
        <v>0.73177482566712659</v>
      </c>
      <c r="G3" s="115">
        <f>IF(SER_hh_tes_in!G3=0,"",SER_hh_tes_in!G3/SER_hh_fec_in!G3)</f>
        <v>0.74347673250782886</v>
      </c>
      <c r="H3" s="115">
        <f>IF(SER_hh_tes_in!H3=0,"",SER_hh_tes_in!H3/SER_hh_fec_in!H3)</f>
        <v>0.72724425180145547</v>
      </c>
      <c r="I3" s="115">
        <f>IF(SER_hh_tes_in!I3=0,"",SER_hh_tes_in!I3/SER_hh_fec_in!I3)</f>
        <v>0.75929818838181729</v>
      </c>
      <c r="J3" s="115">
        <f>IF(SER_hh_tes_in!J3=0,"",SER_hh_tes_in!J3/SER_hh_fec_in!J3)</f>
        <v>0.74881697974176176</v>
      </c>
      <c r="K3" s="115">
        <f>IF(SER_hh_tes_in!K3=0,"",SER_hh_tes_in!K3/SER_hh_fec_in!K3)</f>
        <v>0.73234516503419667</v>
      </c>
      <c r="L3" s="115">
        <f>IF(SER_hh_tes_in!L3=0,"",SER_hh_tes_in!L3/SER_hh_fec_in!L3)</f>
        <v>0.72322580577678985</v>
      </c>
      <c r="M3" s="115">
        <f>IF(SER_hh_tes_in!M3=0,"",SER_hh_tes_in!M3/SER_hh_fec_in!M3)</f>
        <v>0.82042424955710036</v>
      </c>
      <c r="N3" s="115">
        <f>IF(SER_hh_tes_in!N3=0,"",SER_hh_tes_in!N3/SER_hh_fec_in!N3)</f>
        <v>0.83445402495237464</v>
      </c>
      <c r="O3" s="115">
        <f>IF(SER_hh_tes_in!O3=0,"",SER_hh_tes_in!O3/SER_hh_fec_in!O3)</f>
        <v>0.83923249491307106</v>
      </c>
      <c r="P3" s="115">
        <f>IF(SER_hh_tes_in!P3=0,"",SER_hh_tes_in!P3/SER_hh_fec_in!P3)</f>
        <v>0.91218544226444709</v>
      </c>
      <c r="Q3" s="115">
        <f>IF(SER_hh_tes_in!Q3=0,"",SER_hh_tes_in!Q3/SER_hh_fec_in!Q3)</f>
        <v>1.0561106219622474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0.66012475598378273</v>
      </c>
      <c r="D4" s="110">
        <f>IF(SER_hh_tes_in!D4=0,"",SER_hh_tes_in!D4/SER_hh_fec_in!D4)</f>
        <v>0.72552871684131837</v>
      </c>
      <c r="E4" s="110">
        <f>IF(SER_hh_tes_in!E4=0,"",SER_hh_tes_in!E4/SER_hh_fec_in!E4)</f>
        <v>0.71582656175637616</v>
      </c>
      <c r="F4" s="110">
        <f>IF(SER_hh_tes_in!F4=0,"",SER_hh_tes_in!F4/SER_hh_fec_in!F4)</f>
        <v>0.72628426533692714</v>
      </c>
      <c r="G4" s="110">
        <f>IF(SER_hh_tes_in!G4=0,"",SER_hh_tes_in!G4/SER_hh_fec_in!G4)</f>
        <v>0.74084343083738657</v>
      </c>
      <c r="H4" s="110">
        <f>IF(SER_hh_tes_in!H4=0,"",SER_hh_tes_in!H4/SER_hh_fec_in!H4)</f>
        <v>0.72095692210038331</v>
      </c>
      <c r="I4" s="110">
        <f>IF(SER_hh_tes_in!I4=0,"",SER_hh_tes_in!I4/SER_hh_fec_in!I4)</f>
        <v>0.74881868039624189</v>
      </c>
      <c r="J4" s="110">
        <f>IF(SER_hh_tes_in!J4=0,"",SER_hh_tes_in!J4/SER_hh_fec_in!J4)</f>
        <v>0.73631941960978797</v>
      </c>
      <c r="K4" s="110">
        <f>IF(SER_hh_tes_in!K4=0,"",SER_hh_tes_in!K4/SER_hh_fec_in!K4)</f>
        <v>0.71151864275507681</v>
      </c>
      <c r="L4" s="110">
        <f>IF(SER_hh_tes_in!L4=0,"",SER_hh_tes_in!L4/SER_hh_fec_in!L4)</f>
        <v>0.71805980409797887</v>
      </c>
      <c r="M4" s="110">
        <f>IF(SER_hh_tes_in!M4=0,"",SER_hh_tes_in!M4/SER_hh_fec_in!M4)</f>
        <v>0.84467320526877754</v>
      </c>
      <c r="N4" s="110">
        <f>IF(SER_hh_tes_in!N4=0,"",SER_hh_tes_in!N4/SER_hh_fec_in!N4)</f>
        <v>0.8733813622335207</v>
      </c>
      <c r="O4" s="110">
        <f>IF(SER_hh_tes_in!O4=0,"",SER_hh_tes_in!O4/SER_hh_fec_in!O4)</f>
        <v>0.89148046960249605</v>
      </c>
      <c r="P4" s="110">
        <f>IF(SER_hh_tes_in!P4=0,"",SER_hh_tes_in!P4/SER_hh_fec_in!P4)</f>
        <v>1.013818812776077</v>
      </c>
      <c r="Q4" s="110">
        <f>IF(SER_hh_tes_in!Q4=0,"",SER_hh_tes_in!Q4/SER_hh_fec_in!Q4)</f>
        <v>1.2266588436828847</v>
      </c>
    </row>
    <row r="5" spans="1:17" ht="12" customHeight="1" x14ac:dyDescent="0.25">
      <c r="A5" s="88" t="s">
        <v>38</v>
      </c>
      <c r="B5" s="109"/>
      <c r="C5" s="109">
        <f>IF(SER_hh_tes_in!C5=0,"",SER_hh_tes_in!C5/SER_hh_fec_in!C5)</f>
        <v>0.52543472493433141</v>
      </c>
      <c r="D5" s="109" t="str">
        <f>IF(SER_hh_tes_in!D5=0,"",SER_hh_tes_in!D5/SER_hh_fec_in!D5)</f>
        <v/>
      </c>
      <c r="E5" s="109">
        <f>IF(SER_hh_tes_in!E5=0,"",SER_hh_tes_in!E5/SER_hh_fec_in!E5)</f>
        <v>0.53151064141328053</v>
      </c>
      <c r="F5" s="109">
        <f>IF(SER_hh_tes_in!F5=0,"",SER_hh_tes_in!F5/SER_hh_fec_in!F5)</f>
        <v>0.53587567360935984</v>
      </c>
      <c r="G5" s="109">
        <f>IF(SER_hh_tes_in!G5=0,"",SER_hh_tes_in!G5/SER_hh_fec_in!G5)</f>
        <v>0.53980936171251448</v>
      </c>
      <c r="H5" s="109">
        <f>IF(SER_hh_tes_in!H5=0,"",SER_hh_tes_in!H5/SER_hh_fec_in!H5)</f>
        <v>0.54475925345536602</v>
      </c>
      <c r="I5" s="109">
        <f>IF(SER_hh_tes_in!I5=0,"",SER_hh_tes_in!I5/SER_hh_fec_in!I5)</f>
        <v>0.54976985174594384</v>
      </c>
      <c r="J5" s="109">
        <f>IF(SER_hh_tes_in!J5=0,"",SER_hh_tes_in!J5/SER_hh_fec_in!J5)</f>
        <v>0.55447354134822779</v>
      </c>
      <c r="K5" s="109">
        <f>IF(SER_hh_tes_in!K5=0,"",SER_hh_tes_in!K5/SER_hh_fec_in!K5)</f>
        <v>0.55798147833905276</v>
      </c>
      <c r="L5" s="109">
        <f>IF(SER_hh_tes_in!L5=0,"",SER_hh_tes_in!L5/SER_hh_fec_in!L5)</f>
        <v>0.56215382919939816</v>
      </c>
      <c r="M5" s="109">
        <f>IF(SER_hh_tes_in!M5=0,"",SER_hh_tes_in!M5/SER_hh_fec_in!M5)</f>
        <v>0.56424936261927483</v>
      </c>
      <c r="N5" s="109">
        <f>IF(SER_hh_tes_in!N5=0,"",SER_hh_tes_in!N5/SER_hh_fec_in!N5)</f>
        <v>0.5653589224063541</v>
      </c>
      <c r="O5" s="109">
        <f>IF(SER_hh_tes_in!O5=0,"",SER_hh_tes_in!O5/SER_hh_fec_in!O5)</f>
        <v>0.56593237605716051</v>
      </c>
      <c r="P5" s="109" t="str">
        <f>IF(SER_hh_tes_in!P5=0,"",SER_hh_tes_in!P5/SER_hh_fec_in!P5)</f>
        <v/>
      </c>
      <c r="Q5" s="109">
        <f>IF(SER_hh_tes_in!Q5=0,"",SER_hh_tes_in!Q5/SER_hh_fec_in!Q5)</f>
        <v>0.56638981780255726</v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>
        <f>IF(SER_hh_tes_in!C7=0,"",SER_hh_tes_in!C7/SER_hh_fec_in!C7)</f>
        <v>0.62929234899642639</v>
      </c>
      <c r="D7" s="109" t="str">
        <f>IF(SER_hh_tes_in!D7=0,"",SER_hh_tes_in!D7/SER_hh_fec_in!D7)</f>
        <v/>
      </c>
      <c r="E7" s="109">
        <f>IF(SER_hh_tes_in!E7=0,"",SER_hh_tes_in!E7/SER_hh_fec_in!E7)</f>
        <v>0.63646634158079429</v>
      </c>
      <c r="F7" s="109" t="str">
        <f>IF(SER_hh_tes_in!F7=0,"",SER_hh_tes_in!F7/SER_hh_fec_in!F7)</f>
        <v/>
      </c>
      <c r="G7" s="109" t="str">
        <f>IF(SER_hh_tes_in!G7=0,"",SER_hh_tes_in!G7/SER_hh_fec_in!G7)</f>
        <v/>
      </c>
      <c r="H7" s="109">
        <f>IF(SER_hh_tes_in!H7=0,"",SER_hh_tes_in!H7/SER_hh_fec_in!H7)</f>
        <v>0.65440890814768371</v>
      </c>
      <c r="I7" s="109">
        <f>IF(SER_hh_tes_in!I7=0,"",SER_hh_tes_in!I7/SER_hh_fec_in!I7)</f>
        <v>0.66074267861195712</v>
      </c>
      <c r="J7" s="109" t="str">
        <f>IF(SER_hh_tes_in!J7=0,"",SER_hh_tes_in!J7/SER_hh_fec_in!J7)</f>
        <v/>
      </c>
      <c r="K7" s="109">
        <f>IF(SER_hh_tes_in!K7=0,"",SER_hh_tes_in!K7/SER_hh_fec_in!K7)</f>
        <v>0.6701841701301342</v>
      </c>
      <c r="L7" s="109">
        <f>IF(SER_hh_tes_in!L7=0,"",SER_hh_tes_in!L7/SER_hh_fec_in!L7)</f>
        <v>0.67500833387322712</v>
      </c>
      <c r="M7" s="109">
        <f>IF(SER_hh_tes_in!M7=0,"",SER_hh_tes_in!M7/SER_hh_fec_in!M7)</f>
        <v>0.67930350252739413</v>
      </c>
      <c r="N7" s="109" t="str">
        <f>IF(SER_hh_tes_in!N7=0,"",SER_hh_tes_in!N7/SER_hh_fec_in!N7)</f>
        <v/>
      </c>
      <c r="O7" s="109" t="str">
        <f>IF(SER_hh_tes_in!O7=0,"",SER_hh_tes_in!O7/SER_hh_fec_in!O7)</f>
        <v/>
      </c>
      <c r="P7" s="109">
        <f>IF(SER_hh_tes_in!P7=0,"",SER_hh_tes_in!P7/SER_hh_fec_in!P7)</f>
        <v>0.68977970681073375</v>
      </c>
      <c r="Q7" s="109" t="str">
        <f>IF(SER_hh_tes_in!Q7=0,"",SER_hh_tes_in!Q7/SER_hh_fec_in!Q7)</f>
        <v/>
      </c>
    </row>
    <row r="8" spans="1:17" ht="12" customHeight="1" x14ac:dyDescent="0.25">
      <c r="A8" s="88" t="s">
        <v>101</v>
      </c>
      <c r="B8" s="109"/>
      <c r="C8" s="109">
        <f>IF(SER_hh_tes_in!C8=0,"",SER_hh_tes_in!C8/SER_hh_fec_in!C8)</f>
        <v>0.989257129342344</v>
      </c>
      <c r="D8" s="109">
        <f>IF(SER_hh_tes_in!D8=0,"",SER_hh_tes_in!D8/SER_hh_fec_in!D8)</f>
        <v>0.9940275088580911</v>
      </c>
      <c r="E8" s="109">
        <f>IF(SER_hh_tes_in!E8=0,"",SER_hh_tes_in!E8/SER_hh_fec_in!E8)</f>
        <v>1.0004468700355555</v>
      </c>
      <c r="F8" s="109">
        <f>IF(SER_hh_tes_in!F8=0,"",SER_hh_tes_in!F8/SER_hh_fec_in!F8)</f>
        <v>1.0080355319495704</v>
      </c>
      <c r="G8" s="109">
        <f>IF(SER_hh_tes_in!G8=0,"",SER_hh_tes_in!G8/SER_hh_fec_in!G8)</f>
        <v>1.015042780321795</v>
      </c>
      <c r="H8" s="109">
        <f>IF(SER_hh_tes_in!H8=0,"",SER_hh_tes_in!H8/SER_hh_fec_in!H8)</f>
        <v>1.0239086598455158</v>
      </c>
      <c r="I8" s="109">
        <f>IF(SER_hh_tes_in!I8=0,"",SER_hh_tes_in!I8/SER_hh_fec_in!I8)</f>
        <v>1.0332530463573011</v>
      </c>
      <c r="J8" s="109">
        <f>IF(SER_hh_tes_in!J8=0,"",SER_hh_tes_in!J8/SER_hh_fec_in!J8)</f>
        <v>1.041634166089745</v>
      </c>
      <c r="K8" s="109">
        <f>IF(SER_hh_tes_in!K8=0,"",SER_hh_tes_in!K8/SER_hh_fec_in!K8)</f>
        <v>1.0478480218805011</v>
      </c>
      <c r="L8" s="109">
        <f>IF(SER_hh_tes_in!L8=0,"",SER_hh_tes_in!L8/SER_hh_fec_in!L8)</f>
        <v>1.0553502138906496</v>
      </c>
      <c r="M8" s="109">
        <f>IF(SER_hh_tes_in!M8=0,"",SER_hh_tes_in!M8/SER_hh_fec_in!M8)</f>
        <v>1.0651967890447049</v>
      </c>
      <c r="N8" s="109">
        <f>IF(SER_hh_tes_in!N8=0,"",SER_hh_tes_in!N8/SER_hh_fec_in!N8)</f>
        <v>1.0782831987696919</v>
      </c>
      <c r="O8" s="109">
        <f>IF(SER_hh_tes_in!O8=0,"",SER_hh_tes_in!O8/SER_hh_fec_in!O8)</f>
        <v>1.0953077182602773</v>
      </c>
      <c r="P8" s="109">
        <f>IF(SER_hh_tes_in!P8=0,"",SER_hh_tes_in!P8/SER_hh_fec_in!P8)</f>
        <v>1.1182678886412221</v>
      </c>
      <c r="Q8" s="109">
        <f>IF(SER_hh_tes_in!Q8=0,"",SER_hh_tes_in!Q8/SER_hh_fec_in!Q8)</f>
        <v>1.1490371516997282</v>
      </c>
    </row>
    <row r="9" spans="1:17" ht="12" customHeight="1" x14ac:dyDescent="0.25">
      <c r="A9" s="88" t="s">
        <v>106</v>
      </c>
      <c r="B9" s="109"/>
      <c r="C9" s="109">
        <f>IF(SER_hh_tes_in!C9=0,"",SER_hh_tes_in!C9/SER_hh_fec_in!C9)</f>
        <v>0.70288106008684459</v>
      </c>
      <c r="D9" s="109">
        <f>IF(SER_hh_tes_in!D9=0,"",SER_hh_tes_in!D9/SER_hh_fec_in!D9)</f>
        <v>0.70962624906947447</v>
      </c>
      <c r="E9" s="109">
        <f>IF(SER_hh_tes_in!E9=0,"",SER_hh_tes_in!E9/SER_hh_fec_in!E9)</f>
        <v>0.71460095165739113</v>
      </c>
      <c r="F9" s="109">
        <f>IF(SER_hh_tes_in!F9=0,"",SER_hh_tes_in!F9/SER_hh_fec_in!F9)</f>
        <v>0.7203133031183212</v>
      </c>
      <c r="G9" s="109">
        <f>IF(SER_hh_tes_in!G9=0,"",SER_hh_tes_in!G9/SER_hh_fec_in!G9)</f>
        <v>0.72559343779744068</v>
      </c>
      <c r="H9" s="109" t="str">
        <f>IF(SER_hh_tes_in!H9=0,"",SER_hh_tes_in!H9/SER_hh_fec_in!H9)</f>
        <v/>
      </c>
      <c r="I9" s="109">
        <f>IF(SER_hh_tes_in!I9=0,"",SER_hh_tes_in!I9/SER_hh_fec_in!I9)</f>
        <v>0.73980435029884362</v>
      </c>
      <c r="J9" s="109">
        <f>IF(SER_hh_tes_in!J9=0,"",SER_hh_tes_in!J9/SER_hh_fec_in!J9)</f>
        <v>0.74637382031646826</v>
      </c>
      <c r="K9" s="109">
        <f>IF(SER_hh_tes_in!K9=0,"",SER_hh_tes_in!K9/SER_hh_fec_in!K9)</f>
        <v>0.75102996237806419</v>
      </c>
      <c r="L9" s="109" t="str">
        <f>IF(SER_hh_tes_in!L9=0,"",SER_hh_tes_in!L9/SER_hh_fec_in!L9)</f>
        <v/>
      </c>
      <c r="M9" s="109">
        <f>IF(SER_hh_tes_in!M9=0,"",SER_hh_tes_in!M9/SER_hh_fec_in!M9)</f>
        <v>0.76131306567961965</v>
      </c>
      <c r="N9" s="109">
        <f>IF(SER_hh_tes_in!N9=0,"",SER_hh_tes_in!N9/SER_hh_fec_in!N9)</f>
        <v>0.76662165899345736</v>
      </c>
      <c r="O9" s="109">
        <f>IF(SER_hh_tes_in!O9=0,"",SER_hh_tes_in!O9/SER_hh_fec_in!O9)</f>
        <v>0.77194644057653328</v>
      </c>
      <c r="P9" s="109">
        <f>IF(SER_hh_tes_in!P9=0,"",SER_hh_tes_in!P9/SER_hh_fec_in!P9)</f>
        <v>0.77784473401993548</v>
      </c>
      <c r="Q9" s="109">
        <f>IF(SER_hh_tes_in!Q9=0,"",SER_hh_tes_in!Q9/SER_hh_fec_in!Q9)</f>
        <v>0.78404785102770091</v>
      </c>
    </row>
    <row r="10" spans="1:17" ht="12" customHeight="1" x14ac:dyDescent="0.25">
      <c r="A10" s="88" t="s">
        <v>34</v>
      </c>
      <c r="B10" s="109"/>
      <c r="C10" s="109" t="str">
        <f>IF(SER_hh_tes_in!C10=0,"",SER_hh_tes_in!C10/SER_hh_fec_in!C10)</f>
        <v/>
      </c>
      <c r="D10" s="109" t="str">
        <f>IF(SER_hh_tes_in!D10=0,"",SER_hh_tes_in!D10/SER_hh_fec_in!D10)</f>
        <v/>
      </c>
      <c r="E10" s="109">
        <f>IF(SER_hh_tes_in!E10=0,"",SER_hh_tes_in!E10/SER_hh_fec_in!E10)</f>
        <v>0.55222674546259853</v>
      </c>
      <c r="F10" s="109">
        <f>IF(SER_hh_tes_in!F10=0,"",SER_hh_tes_in!F10/SER_hh_fec_in!F10)</f>
        <v>0.5577247767364143</v>
      </c>
      <c r="G10" s="109">
        <f>IF(SER_hh_tes_in!G10=0,"",SER_hh_tes_in!G10/SER_hh_fec_in!G10)</f>
        <v>0.56227668691241095</v>
      </c>
      <c r="H10" s="109">
        <f>IF(SER_hh_tes_in!H10=0,"",SER_hh_tes_in!H10/SER_hh_fec_in!H10)</f>
        <v>0.56747580894145855</v>
      </c>
      <c r="I10" s="109">
        <f>IF(SER_hh_tes_in!I10=0,"",SER_hh_tes_in!I10/SER_hh_fec_in!I10)</f>
        <v>0.57284835947078139</v>
      </c>
      <c r="J10" s="109">
        <f>IF(SER_hh_tes_in!J10=0,"",SER_hh_tes_in!J10/SER_hh_fec_in!J10)</f>
        <v>0.57804100046769269</v>
      </c>
      <c r="K10" s="109">
        <f>IF(SER_hh_tes_in!K10=0,"",SER_hh_tes_in!K10/SER_hh_fec_in!K10)</f>
        <v>0.58119376966210257</v>
      </c>
      <c r="L10" s="109">
        <f>IF(SER_hh_tes_in!L10=0,"",SER_hh_tes_in!L10/SER_hh_fec_in!L10)</f>
        <v>0.58437014413649213</v>
      </c>
      <c r="M10" s="109">
        <f>IF(SER_hh_tes_in!M10=0,"",SER_hh_tes_in!M10/SER_hh_fec_in!M10)</f>
        <v>0.58730850855256378</v>
      </c>
      <c r="N10" s="109">
        <f>IF(SER_hh_tes_in!N10=0,"",SER_hh_tes_in!N10/SER_hh_fec_in!N10)</f>
        <v>0.58997686680142136</v>
      </c>
      <c r="O10" s="109">
        <f>IF(SER_hh_tes_in!O10=0,"",SER_hh_tes_in!O10/SER_hh_fec_in!O10)</f>
        <v>0.59214563654511432</v>
      </c>
      <c r="P10" s="109" t="str">
        <f>IF(SER_hh_tes_in!P10=0,"",SER_hh_tes_in!P10/SER_hh_fec_in!P10)</f>
        <v/>
      </c>
      <c r="Q10" s="109" t="str">
        <f>IF(SER_hh_tes_in!Q10=0,"",SER_hh_tes_in!Q10/SER_hh_fec_in!Q10)</f>
        <v/>
      </c>
    </row>
    <row r="11" spans="1:17" ht="12" customHeight="1" x14ac:dyDescent="0.25">
      <c r="A11" s="88" t="s">
        <v>61</v>
      </c>
      <c r="B11" s="109"/>
      <c r="C11" s="109">
        <f>IF(SER_hh_tes_in!C11=0,"",SER_hh_tes_in!C11/SER_hh_fec_in!C11)</f>
        <v>0.78528929934134661</v>
      </c>
      <c r="D11" s="109">
        <f>IF(SER_hh_tes_in!D11=0,"",SER_hh_tes_in!D11/SER_hh_fec_in!D11)</f>
        <v>0.79021857970315379</v>
      </c>
      <c r="E11" s="109">
        <f>IF(SER_hh_tes_in!E11=0,"",SER_hh_tes_in!E11/SER_hh_fec_in!E11)</f>
        <v>0.7952092486859168</v>
      </c>
      <c r="F11" s="109">
        <f>IF(SER_hh_tes_in!F11=0,"",SER_hh_tes_in!F11/SER_hh_fec_in!F11)</f>
        <v>0.80114702649690983</v>
      </c>
      <c r="G11" s="109">
        <f>IF(SER_hh_tes_in!G11=0,"",SER_hh_tes_in!G11/SER_hh_fec_in!G11)</f>
        <v>0.80655460836031478</v>
      </c>
      <c r="H11" s="109">
        <f>IF(SER_hh_tes_in!H11=0,"",SER_hh_tes_in!H11/SER_hh_fec_in!H11)</f>
        <v>0.81347071741752541</v>
      </c>
      <c r="I11" s="109" t="str">
        <f>IF(SER_hh_tes_in!I11=0,"",SER_hh_tes_in!I11/SER_hh_fec_in!I11)</f>
        <v/>
      </c>
      <c r="J11" s="109">
        <f>IF(SER_hh_tes_in!J11=0,"",SER_hh_tes_in!J11/SER_hh_fec_in!J11)</f>
        <v>0.8272875020325563</v>
      </c>
      <c r="K11" s="109">
        <f>IF(SER_hh_tes_in!K11=0,"",SER_hh_tes_in!K11/SER_hh_fec_in!K11)</f>
        <v>0.83202805089428955</v>
      </c>
      <c r="L11" s="109" t="str">
        <f>IF(SER_hh_tes_in!L11=0,"",SER_hh_tes_in!L11/SER_hh_fec_in!L11)</f>
        <v/>
      </c>
      <c r="M11" s="109" t="str">
        <f>IF(SER_hh_tes_in!M11=0,"",SER_hh_tes_in!M11/SER_hh_fec_in!M11)</f>
        <v/>
      </c>
      <c r="N11" s="109">
        <f>IF(SER_hh_tes_in!N11=0,"",SER_hh_tes_in!N11/SER_hh_fec_in!N11)</f>
        <v>0.84411765087472668</v>
      </c>
      <c r="O11" s="109">
        <f>IF(SER_hh_tes_in!O11=0,"",SER_hh_tes_in!O11/SER_hh_fec_in!O11)</f>
        <v>0.84614828126651553</v>
      </c>
      <c r="P11" s="109">
        <f>IF(SER_hh_tes_in!P11=0,"",SER_hh_tes_in!P11/SER_hh_fec_in!P11)</f>
        <v>0.84756023125256563</v>
      </c>
      <c r="Q11" s="109" t="str">
        <f>IF(SER_hh_tes_in!Q11=0,"",SER_hh_tes_in!Q11/SER_hh_fec_in!Q11)</f>
        <v/>
      </c>
    </row>
    <row r="12" spans="1:17" ht="12" customHeight="1" x14ac:dyDescent="0.25">
      <c r="A12" s="88" t="s">
        <v>42</v>
      </c>
      <c r="B12" s="109"/>
      <c r="C12" s="109">
        <f>IF(SER_hh_tes_in!C12=0,"",SER_hh_tes_in!C12/SER_hh_fec_in!C12)</f>
        <v>0.77203719803747162</v>
      </c>
      <c r="D12" s="109">
        <f>IF(SER_hh_tes_in!D12=0,"",SER_hh_tes_in!D12/SER_hh_fec_in!D12)</f>
        <v>0.77580989460426175</v>
      </c>
      <c r="E12" s="109">
        <f>IF(SER_hh_tes_in!E12=0,"",SER_hh_tes_in!E12/SER_hh_fec_in!E12)</f>
        <v>0.78089192058692181</v>
      </c>
      <c r="F12" s="109">
        <f>IF(SER_hh_tes_in!F12=0,"",SER_hh_tes_in!F12/SER_hh_fec_in!F12)</f>
        <v>0.78718493881423413</v>
      </c>
      <c r="G12" s="109">
        <f>IF(SER_hh_tes_in!G12=0,"",SER_hh_tes_in!G12/SER_hh_fec_in!G12)</f>
        <v>0.79266560626862759</v>
      </c>
      <c r="H12" s="109">
        <f>IF(SER_hh_tes_in!H12=0,"",SER_hh_tes_in!H12/SER_hh_fec_in!H12)</f>
        <v>0.79973247883330512</v>
      </c>
      <c r="I12" s="109">
        <f>IF(SER_hh_tes_in!I12=0,"",SER_hh_tes_in!I12/SER_hh_fec_in!I12)</f>
        <v>0.80702806668218474</v>
      </c>
      <c r="J12" s="109">
        <f>IF(SER_hh_tes_in!J12=0,"",SER_hh_tes_in!J12/SER_hh_fec_in!J12)</f>
        <v>0.81348809349461626</v>
      </c>
      <c r="K12" s="109">
        <f>IF(SER_hh_tes_in!K12=0,"",SER_hh_tes_in!K12/SER_hh_fec_in!K12)</f>
        <v>0.81829247347459233</v>
      </c>
      <c r="L12" s="109" t="str">
        <f>IF(SER_hh_tes_in!L12=0,"",SER_hh_tes_in!L12/SER_hh_fec_in!L12)</f>
        <v/>
      </c>
      <c r="M12" s="109" t="str">
        <f>IF(SER_hh_tes_in!M12=0,"",SER_hh_tes_in!M12/SER_hh_fec_in!M12)</f>
        <v/>
      </c>
      <c r="N12" s="109">
        <f>IF(SER_hh_tes_in!N12=0,"",SER_hh_tes_in!N12/SER_hh_fec_in!N12)</f>
        <v>0.83268441143360672</v>
      </c>
      <c r="O12" s="109">
        <f>IF(SER_hh_tes_in!O12=0,"",SER_hh_tes_in!O12/SER_hh_fec_in!O12)</f>
        <v>0.83592983535490262</v>
      </c>
      <c r="P12" s="109" t="str">
        <f>IF(SER_hh_tes_in!P12=0,"",SER_hh_tes_in!P12/SER_hh_fec_in!P12)</f>
        <v/>
      </c>
      <c r="Q12" s="109" t="str">
        <f>IF(SER_hh_tes_in!Q12=0,"",SER_hh_tes_in!Q12/SER_hh_fec_in!Q12)</f>
        <v/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1.2364703566290323</v>
      </c>
      <c r="D13" s="109">
        <f>IF(SER_hh_tes_in!D13=0,"",SER_hh_tes_in!D13/SER_hh_fec_in!D13)</f>
        <v>1.2365361595241102</v>
      </c>
      <c r="E13" s="109">
        <f>IF(SER_hh_tes_in!E13=0,"",SER_hh_tes_in!E13/SER_hh_fec_in!E13)</f>
        <v>1.2365157987374538</v>
      </c>
      <c r="F13" s="109">
        <f>IF(SER_hh_tes_in!F13=0,"",SER_hh_tes_in!F13/SER_hh_fec_in!F13)</f>
        <v>1.2364415387627983</v>
      </c>
      <c r="G13" s="109">
        <f>IF(SER_hh_tes_in!G13=0,"",SER_hh_tes_in!G13/SER_hh_fec_in!G13)</f>
        <v>1.2362585614717447</v>
      </c>
      <c r="H13" s="109">
        <f>IF(SER_hh_tes_in!H13=0,"",SER_hh_tes_in!H13/SER_hh_fec_in!H13)</f>
        <v>1.2361444507445349</v>
      </c>
      <c r="I13" s="109">
        <f>IF(SER_hh_tes_in!I13=0,"",SER_hh_tes_in!I13/SER_hh_fec_in!I13)</f>
        <v>1.2360681618258804</v>
      </c>
      <c r="J13" s="109">
        <f>IF(SER_hh_tes_in!J13=0,"",SER_hh_tes_in!J13/SER_hh_fec_in!J13)</f>
        <v>1.2360177955123222</v>
      </c>
      <c r="K13" s="109">
        <f>IF(SER_hh_tes_in!K13=0,"",SER_hh_tes_in!K13/SER_hh_fec_in!K13)</f>
        <v>1.2359782874885241</v>
      </c>
      <c r="L13" s="109">
        <f>IF(SER_hh_tes_in!L13=0,"",SER_hh_tes_in!L13/SER_hh_fec_in!L13)</f>
        <v>1.783145939328366</v>
      </c>
      <c r="M13" s="109">
        <f>IF(SER_hh_tes_in!M13=0,"",SER_hh_tes_in!M13/SER_hh_fec_in!M13)</f>
        <v>2.3131799731317022</v>
      </c>
      <c r="N13" s="109">
        <f>IF(SER_hh_tes_in!N13=0,"",SER_hh_tes_in!N13/SER_hh_fec_in!N13)</f>
        <v>2.7298857379683588</v>
      </c>
      <c r="O13" s="109">
        <f>IF(SER_hh_tes_in!O13=0,"",SER_hh_tes_in!O13/SER_hh_fec_in!O13)</f>
        <v>3.0041575157131133</v>
      </c>
      <c r="P13" s="109">
        <f>IF(SER_hh_tes_in!P13=0,"",SER_hh_tes_in!P13/SER_hh_fec_in!P13)</f>
        <v>3.2012380615152498</v>
      </c>
      <c r="Q13" s="109">
        <f>IF(SER_hh_tes_in!Q13=0,"",SER_hh_tes_in!Q13/SER_hh_fec_in!Q13)</f>
        <v>3.2921866565017801</v>
      </c>
    </row>
    <row r="14" spans="1:17" ht="12" customHeight="1" x14ac:dyDescent="0.25">
      <c r="A14" s="51" t="s">
        <v>104</v>
      </c>
      <c r="B14" s="112"/>
      <c r="C14" s="112">
        <f>IF(SER_hh_tes_in!C14=0,"",SER_hh_tes_in!C14/SER_hh_fec_in!C14)</f>
        <v>0.73421085507913519</v>
      </c>
      <c r="D14" s="112" t="str">
        <f>IF(SER_hh_tes_in!D14=0,"",SER_hh_tes_in!D14/SER_hh_fec_in!D14)</f>
        <v/>
      </c>
      <c r="E14" s="112">
        <f>IF(SER_hh_tes_in!E14=0,"",SER_hh_tes_in!E14/SER_hh_fec_in!E14)</f>
        <v>0.74255558574557246</v>
      </c>
      <c r="F14" s="112" t="str">
        <f>IF(SER_hh_tes_in!F14=0,"",SER_hh_tes_in!F14/SER_hh_fec_in!F14)</f>
        <v/>
      </c>
      <c r="G14" s="112">
        <f>IF(SER_hh_tes_in!G14=0,"",SER_hh_tes_in!G14/SER_hh_fec_in!G14)</f>
        <v>0.75359668072910035</v>
      </c>
      <c r="H14" s="112">
        <f>IF(SER_hh_tes_in!H14=0,"",SER_hh_tes_in!H14/SER_hh_fec_in!H14)</f>
        <v>0.76021857201980048</v>
      </c>
      <c r="I14" s="112">
        <f>IF(SER_hh_tes_in!I14=0,"",SER_hh_tes_in!I14/SER_hh_fec_in!I14)</f>
        <v>0.76705099176383029</v>
      </c>
      <c r="J14" s="112">
        <f>IF(SER_hh_tes_in!J14=0,"",SER_hh_tes_in!J14/SER_hh_fec_in!J14)</f>
        <v>0.77322059727487735</v>
      </c>
      <c r="K14" s="112" t="str">
        <f>IF(SER_hh_tes_in!K14=0,"",SER_hh_tes_in!K14/SER_hh_fec_in!K14)</f>
        <v/>
      </c>
      <c r="L14" s="112">
        <f>IF(SER_hh_tes_in!L14=0,"",SER_hh_tes_in!L14/SER_hh_fec_in!L14)</f>
        <v>0.78281473148641012</v>
      </c>
      <c r="M14" s="112">
        <f>IF(SER_hh_tes_in!M14=0,"",SER_hh_tes_in!M14/SER_hh_fec_in!M14)</f>
        <v>0.78815372080703072</v>
      </c>
      <c r="N14" s="112">
        <f>IF(SER_hh_tes_in!N14=0,"",SER_hh_tes_in!N14/SER_hh_fec_in!N14)</f>
        <v>0.79321023236979482</v>
      </c>
      <c r="O14" s="112" t="str">
        <f>IF(SER_hh_tes_in!O14=0,"",SER_hh_tes_in!O14/SER_hh_fec_in!O14)</f>
        <v/>
      </c>
      <c r="P14" s="112">
        <f>IF(SER_hh_tes_in!P14=0,"",SER_hh_tes_in!P14/SER_hh_fec_in!P14)</f>
        <v>0.8027393703150133</v>
      </c>
      <c r="Q14" s="112" t="str">
        <f>IF(SER_hh_tes_in!Q14=0,"",SER_hh_tes_in!Q14/SER_hh_fec_in!Q14)</f>
        <v/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1.04997911837919</v>
      </c>
      <c r="D15" s="114">
        <f>IF(SER_hh_tes_in!D15=0,"",SER_hh_tes_in!D15/SER_hh_fec_in!D15)</f>
        <v>1.0847055839280262</v>
      </c>
      <c r="E15" s="114">
        <f>IF(SER_hh_tes_in!E15=0,"",SER_hh_tes_in!E15/SER_hh_fec_in!E15)</f>
        <v>1.070915087855641</v>
      </c>
      <c r="F15" s="114">
        <f>IF(SER_hh_tes_in!F15=0,"",SER_hh_tes_in!F15/SER_hh_fec_in!F15)</f>
        <v>1.0501570840779126</v>
      </c>
      <c r="G15" s="114">
        <f>IF(SER_hh_tes_in!G15=0,"",SER_hh_tes_in!G15/SER_hh_fec_in!G15)</f>
        <v>1.0674642327817669</v>
      </c>
      <c r="H15" s="114">
        <f>IF(SER_hh_tes_in!H15=0,"",SER_hh_tes_in!H15/SER_hh_fec_in!H15)</f>
        <v>1.042883025168106</v>
      </c>
      <c r="I15" s="114">
        <f>IF(SER_hh_tes_in!I15=0,"",SER_hh_tes_in!I15/SER_hh_fec_in!I15)</f>
        <v>1.0659799512538974</v>
      </c>
      <c r="J15" s="114">
        <f>IF(SER_hh_tes_in!J15=0,"",SER_hh_tes_in!J15/SER_hh_fec_in!J15)</f>
        <v>1.0718553787859904</v>
      </c>
      <c r="K15" s="114">
        <f>IF(SER_hh_tes_in!K15=0,"",SER_hh_tes_in!K15/SER_hh_fec_in!K15)</f>
        <v>1.0565447800070005</v>
      </c>
      <c r="L15" s="114">
        <f>IF(SER_hh_tes_in!L15=0,"",SER_hh_tes_in!L15/SER_hh_fec_in!L15)</f>
        <v>1.0360802873833463</v>
      </c>
      <c r="M15" s="114">
        <f>IF(SER_hh_tes_in!M15=0,"",SER_hh_tes_in!M15/SER_hh_fec_in!M15)</f>
        <v>1.0482270783705139</v>
      </c>
      <c r="N15" s="114">
        <f>IF(SER_hh_tes_in!N15=0,"",SER_hh_tes_in!N15/SER_hh_fec_in!N15)</f>
        <v>1.0476328853740788</v>
      </c>
      <c r="O15" s="114">
        <f>IF(SER_hh_tes_in!O15=0,"",SER_hh_tes_in!O15/SER_hh_fec_in!O15)</f>
        <v>1.0449559310644922</v>
      </c>
      <c r="P15" s="114">
        <f>IF(SER_hh_tes_in!P15=0,"",SER_hh_tes_in!P15/SER_hh_fec_in!P15)</f>
        <v>1.0449887780890112</v>
      </c>
      <c r="Q15" s="114">
        <f>IF(SER_hh_tes_in!Q15=0,"",SER_hh_tes_in!Q15/SER_hh_fec_in!Q15)</f>
        <v>1.0472048328175414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1.4862858059789441</v>
      </c>
      <c r="D16" s="110">
        <f>IF(SER_hh_tes_in!D16=0,"",SER_hh_tes_in!D16/SER_hh_fec_in!D16)</f>
        <v>1.5678236281775997</v>
      </c>
      <c r="E16" s="110">
        <f>IF(SER_hh_tes_in!E16=0,"",SER_hh_tes_in!E16/SER_hh_fec_in!E16)</f>
        <v>1.6467021713331513</v>
      </c>
      <c r="F16" s="110">
        <f>IF(SER_hh_tes_in!F16=0,"",SER_hh_tes_in!F16/SER_hh_fec_in!F16)</f>
        <v>1.7294981774725104</v>
      </c>
      <c r="G16" s="110">
        <f>IF(SER_hh_tes_in!G16=0,"",SER_hh_tes_in!G16/SER_hh_fec_in!G16)</f>
        <v>1.803509118788762</v>
      </c>
      <c r="H16" s="110">
        <f>IF(SER_hh_tes_in!H16=0,"",SER_hh_tes_in!H16/SER_hh_fec_in!H16)</f>
        <v>1.8757630498280311</v>
      </c>
      <c r="I16" s="110">
        <f>IF(SER_hh_tes_in!I16=0,"",SER_hh_tes_in!I16/SER_hh_fec_in!I16)</f>
        <v>1.9452943221918071</v>
      </c>
      <c r="J16" s="110">
        <f>IF(SER_hh_tes_in!J16=0,"",SER_hh_tes_in!J16/SER_hh_fec_in!J16)</f>
        <v>2.0056672603291208</v>
      </c>
      <c r="K16" s="110">
        <f>IF(SER_hh_tes_in!K16=0,"",SER_hh_tes_in!K16/SER_hh_fec_in!K16)</f>
        <v>2.0655251925672657</v>
      </c>
      <c r="L16" s="110">
        <f>IF(SER_hh_tes_in!L16=0,"",SER_hh_tes_in!L16/SER_hh_fec_in!L16)</f>
        <v>2.1240057815945281</v>
      </c>
      <c r="M16" s="110">
        <f>IF(SER_hh_tes_in!M16=0,"",SER_hh_tes_in!M16/SER_hh_fec_in!M16)</f>
        <v>2.1838734089188607</v>
      </c>
      <c r="N16" s="110">
        <f>IF(SER_hh_tes_in!N16=0,"",SER_hh_tes_in!N16/SER_hh_fec_in!N16)</f>
        <v>2.274619020564832</v>
      </c>
      <c r="O16" s="110">
        <f>IF(SER_hh_tes_in!O16=0,"",SER_hh_tes_in!O16/SER_hh_fec_in!O16)</f>
        <v>2.4007328084093129</v>
      </c>
      <c r="P16" s="110">
        <f>IF(SER_hh_tes_in!P16=0,"",SER_hh_tes_in!P16/SER_hh_fec_in!P16)</f>
        <v>2.6025634583120132</v>
      </c>
      <c r="Q16" s="110">
        <f>IF(SER_hh_tes_in!Q16=0,"",SER_hh_tes_in!Q16/SER_hh_fec_in!Q16)</f>
        <v>2.9105678838973814</v>
      </c>
    </row>
    <row r="17" spans="1:17" ht="12.95" customHeight="1" x14ac:dyDescent="0.25">
      <c r="A17" s="88" t="s">
        <v>101</v>
      </c>
      <c r="B17" s="113"/>
      <c r="C17" s="113">
        <f>IF(SER_hh_tes_in!C17=0,"",SER_hh_tes_in!C17/SER_hh_fec_in!C17)</f>
        <v>1.9318814596103366</v>
      </c>
      <c r="D17" s="113">
        <f>IF(SER_hh_tes_in!D17=0,"",SER_hh_tes_in!D17/SER_hh_fec_in!D17)</f>
        <v>1.9514010614837698</v>
      </c>
      <c r="E17" s="113">
        <f>IF(SER_hh_tes_in!E17=0,"",SER_hh_tes_in!E17/SER_hh_fec_in!E17)</f>
        <v>1.9718451090025542</v>
      </c>
      <c r="F17" s="113">
        <f>IF(SER_hh_tes_in!F17=0,"",SER_hh_tes_in!F17/SER_hh_fec_in!F17)</f>
        <v>1.9951886204208042</v>
      </c>
      <c r="G17" s="113">
        <f>IF(SER_hh_tes_in!G17=0,"",SER_hh_tes_in!G17/SER_hh_fec_in!G17)</f>
        <v>2.0215171362003685</v>
      </c>
      <c r="H17" s="113">
        <f>IF(SER_hh_tes_in!H17=0,"",SER_hh_tes_in!H17/SER_hh_fec_in!H17)</f>
        <v>2.0524186561820876</v>
      </c>
      <c r="I17" s="113">
        <f>IF(SER_hh_tes_in!I17=0,"",SER_hh_tes_in!I17/SER_hh_fec_in!I17)</f>
        <v>2.0893254581796881</v>
      </c>
      <c r="J17" s="113">
        <f>IF(SER_hh_tes_in!J17=0,"",SER_hh_tes_in!J17/SER_hh_fec_in!J17)</f>
        <v>2.1336532324889159</v>
      </c>
      <c r="K17" s="113">
        <f>IF(SER_hh_tes_in!K17=0,"",SER_hh_tes_in!K17/SER_hh_fec_in!K17)</f>
        <v>2.1873862928195815</v>
      </c>
      <c r="L17" s="113">
        <f>IF(SER_hh_tes_in!L17=0,"",SER_hh_tes_in!L17/SER_hh_fec_in!L17)</f>
        <v>2.2516534545806435</v>
      </c>
      <c r="M17" s="113">
        <f>IF(SER_hh_tes_in!M17=0,"",SER_hh_tes_in!M17/SER_hh_fec_in!M17)</f>
        <v>2.3454936882128257</v>
      </c>
      <c r="N17" s="113">
        <f>IF(SER_hh_tes_in!N17=0,"",SER_hh_tes_in!N17/SER_hh_fec_in!N17)</f>
        <v>2.4746804350809266</v>
      </c>
      <c r="O17" s="113">
        <f>IF(SER_hh_tes_in!O17=0,"",SER_hh_tes_in!O17/SER_hh_fec_in!O17)</f>
        <v>2.6524023063851816</v>
      </c>
      <c r="P17" s="113">
        <f>IF(SER_hh_tes_in!P17=0,"",SER_hh_tes_in!P17/SER_hh_fec_in!P17)</f>
        <v>2.9014656254376274</v>
      </c>
      <c r="Q17" s="113">
        <f>IF(SER_hh_tes_in!Q17=0,"",SER_hh_tes_in!Q17/SER_hh_fec_in!Q17)</f>
        <v>3.2569393933456574</v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1.4854901123552557</v>
      </c>
      <c r="D18" s="113">
        <f>IF(SER_hh_tes_in!D18=0,"",SER_hh_tes_in!D18/SER_hh_fec_in!D18)</f>
        <v>1.5671538363992334</v>
      </c>
      <c r="E18" s="113">
        <f>IF(SER_hh_tes_in!E18=0,"",SER_hh_tes_in!E18/SER_hh_fec_in!E18)</f>
        <v>1.6463703545081401</v>
      </c>
      <c r="F18" s="113">
        <f>IF(SER_hh_tes_in!F18=0,"",SER_hh_tes_in!F18/SER_hh_fec_in!F18)</f>
        <v>1.7289459769958371</v>
      </c>
      <c r="G18" s="113">
        <f>IF(SER_hh_tes_in!G18=0,"",SER_hh_tes_in!G18/SER_hh_fec_in!G18)</f>
        <v>1.8030742571054565</v>
      </c>
      <c r="H18" s="113">
        <f>IF(SER_hh_tes_in!H18=0,"",SER_hh_tes_in!H18/SER_hh_fec_in!H18)</f>
        <v>1.8754405460059227</v>
      </c>
      <c r="I18" s="113">
        <f>IF(SER_hh_tes_in!I18=0,"",SER_hh_tes_in!I18/SER_hh_fec_in!I18)</f>
        <v>1.9451236550483619</v>
      </c>
      <c r="J18" s="113">
        <f>IF(SER_hh_tes_in!J18=0,"",SER_hh_tes_in!J18/SER_hh_fec_in!J18)</f>
        <v>2.0055716028051109</v>
      </c>
      <c r="K18" s="113">
        <f>IF(SER_hh_tes_in!K18=0,"",SER_hh_tes_in!K18/SER_hh_fec_in!K18)</f>
        <v>2.0653133278923463</v>
      </c>
      <c r="L18" s="113">
        <f>IF(SER_hh_tes_in!L18=0,"",SER_hh_tes_in!L18/SER_hh_fec_in!L18)</f>
        <v>2.1238918281945036</v>
      </c>
      <c r="M18" s="113">
        <f>IF(SER_hh_tes_in!M18=0,"",SER_hh_tes_in!M18/SER_hh_fec_in!M18)</f>
        <v>2.1834119206437532</v>
      </c>
      <c r="N18" s="113">
        <f>IF(SER_hh_tes_in!N18=0,"",SER_hh_tes_in!N18/SER_hh_fec_in!N18)</f>
        <v>2.2732667542615923</v>
      </c>
      <c r="O18" s="113">
        <f>IF(SER_hh_tes_in!O18=0,"",SER_hh_tes_in!O18/SER_hh_fec_in!O18)</f>
        <v>2.3955490820605601</v>
      </c>
      <c r="P18" s="113">
        <f>IF(SER_hh_tes_in!P18=0,"",SER_hh_tes_in!P18/SER_hh_fec_in!P18)</f>
        <v>2.5926936384098278</v>
      </c>
      <c r="Q18" s="113">
        <f>IF(SER_hh_tes_in!Q18=0,"",SER_hh_tes_in!Q18/SER_hh_fec_in!Q18)</f>
        <v>2.8952138260115463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0.57733312995561459</v>
      </c>
      <c r="D19" s="110">
        <f>IF(SER_hh_tes_in!D19=0,"",SER_hh_tes_in!D19/SER_hh_fec_in!D19)</f>
        <v>0.66539986352823743</v>
      </c>
      <c r="E19" s="110">
        <f>IF(SER_hh_tes_in!E19=0,"",SER_hh_tes_in!E19/SER_hh_fec_in!E19)</f>
        <v>0.6177275623383911</v>
      </c>
      <c r="F19" s="110">
        <f>IF(SER_hh_tes_in!F19=0,"",SER_hh_tes_in!F19/SER_hh_fec_in!F19)</f>
        <v>0.72906717091857998</v>
      </c>
      <c r="G19" s="110">
        <f>IF(SER_hh_tes_in!G19=0,"",SER_hh_tes_in!G19/SER_hh_fec_in!G19)</f>
        <v>0.7136148989358907</v>
      </c>
      <c r="H19" s="110">
        <f>IF(SER_hh_tes_in!H19=0,"",SER_hh_tes_in!H19/SER_hh_fec_in!H19)</f>
        <v>0.70338001594354582</v>
      </c>
      <c r="I19" s="110">
        <f>IF(SER_hh_tes_in!I19=0,"",SER_hh_tes_in!I19/SER_hh_fec_in!I19)</f>
        <v>0.70416484578205063</v>
      </c>
      <c r="J19" s="110">
        <f>IF(SER_hh_tes_in!J19=0,"",SER_hh_tes_in!J19/SER_hh_fec_in!J19)</f>
        <v>0.72060343639234947</v>
      </c>
      <c r="K19" s="110">
        <f>IF(SER_hh_tes_in!K19=0,"",SER_hh_tes_in!K19/SER_hh_fec_in!K19)</f>
        <v>0.740200702879526</v>
      </c>
      <c r="L19" s="110">
        <f>IF(SER_hh_tes_in!L19=0,"",SER_hh_tes_in!L19/SER_hh_fec_in!L19)</f>
        <v>0.64177814413214695</v>
      </c>
      <c r="M19" s="110">
        <f>IF(SER_hh_tes_in!M19=0,"",SER_hh_tes_in!M19/SER_hh_fec_in!M19)</f>
        <v>0.73170979979309525</v>
      </c>
      <c r="N19" s="110">
        <f>IF(SER_hh_tes_in!N19=0,"",SER_hh_tes_in!N19/SER_hh_fec_in!N19)</f>
        <v>0.68895066347708678</v>
      </c>
      <c r="O19" s="110">
        <f>IF(SER_hh_tes_in!O19=0,"",SER_hh_tes_in!O19/SER_hh_fec_in!O19)</f>
        <v>0.75670353512903088</v>
      </c>
      <c r="P19" s="110">
        <f>IF(SER_hh_tes_in!P19=0,"",SER_hh_tes_in!P19/SER_hh_fec_in!P19)</f>
        <v>0.67879645396985799</v>
      </c>
      <c r="Q19" s="110">
        <f>IF(SER_hh_tes_in!Q19=0,"",SER_hh_tes_in!Q19/SER_hh_fec_in!Q19)</f>
        <v>0.75961201489376418</v>
      </c>
    </row>
    <row r="20" spans="1:17" ht="12" customHeight="1" x14ac:dyDescent="0.25">
      <c r="A20" s="88" t="s">
        <v>38</v>
      </c>
      <c r="B20" s="109"/>
      <c r="C20" s="109">
        <f>IF(SER_hh_tes_in!C20=0,"",SER_hh_tes_in!C20/SER_hh_fec_in!C20)</f>
        <v>0.47509838361710582</v>
      </c>
      <c r="D20" s="109">
        <f>IF(SER_hh_tes_in!D20=0,"",SER_hh_tes_in!D20/SER_hh_fec_in!D20)</f>
        <v>0.47734134425560765</v>
      </c>
      <c r="E20" s="109">
        <f>IF(SER_hh_tes_in!E20=0,"",SER_hh_tes_in!E20/SER_hh_fec_in!E20)</f>
        <v>0.48036783866803101</v>
      </c>
      <c r="F20" s="109">
        <f>IF(SER_hh_tes_in!F20=0,"",SER_hh_tes_in!F20/SER_hh_fec_in!F20)</f>
        <v>0.48384433743718497</v>
      </c>
      <c r="G20" s="109">
        <f>IF(SER_hh_tes_in!G20=0,"",SER_hh_tes_in!G20/SER_hh_fec_in!G20)</f>
        <v>0.48716930422013166</v>
      </c>
      <c r="H20" s="109">
        <f>IF(SER_hh_tes_in!H20=0,"",SER_hh_tes_in!H20/SER_hh_fec_in!H20)</f>
        <v>0.4914135807401192</v>
      </c>
      <c r="I20" s="109">
        <f>IF(SER_hh_tes_in!I20=0,"",SER_hh_tes_in!I20/SER_hh_fec_in!I20)</f>
        <v>0.49604827405100993</v>
      </c>
      <c r="J20" s="109">
        <f>IF(SER_hh_tes_in!J20=0,"",SER_hh_tes_in!J20/SER_hh_fec_in!J20)</f>
        <v>0.49998916512252328</v>
      </c>
      <c r="K20" s="109">
        <f>IF(SER_hh_tes_in!K20=0,"",SER_hh_tes_in!K20/SER_hh_fec_in!K20)</f>
        <v>0.50295242047148436</v>
      </c>
      <c r="L20" s="109">
        <f>IF(SER_hh_tes_in!L20=0,"",SER_hh_tes_in!L20/SER_hh_fec_in!L20)</f>
        <v>0.50661523901178385</v>
      </c>
      <c r="M20" s="109">
        <f>IF(SER_hh_tes_in!M20=0,"",SER_hh_tes_in!M20/SER_hh_fec_in!M20)</f>
        <v>0.508403668508008</v>
      </c>
      <c r="N20" s="109">
        <f>IF(SER_hh_tes_in!N20=0,"",SER_hh_tes_in!N20/SER_hh_fec_in!N20)</f>
        <v>0.5093372256866141</v>
      </c>
      <c r="O20" s="109">
        <f>IF(SER_hh_tes_in!O20=0,"",SER_hh_tes_in!O20/SER_hh_fec_in!O20)</f>
        <v>0.50983056785957193</v>
      </c>
      <c r="P20" s="109">
        <f>IF(SER_hh_tes_in!P20=0,"",SER_hh_tes_in!P20/SER_hh_fec_in!P20)</f>
        <v>0.51007520427481978</v>
      </c>
      <c r="Q20" s="109">
        <f>IF(SER_hh_tes_in!Q20=0,"",SER_hh_tes_in!Q20/SER_hh_fec_in!Q20)</f>
        <v>0.51017847528021121</v>
      </c>
    </row>
    <row r="21" spans="1:17" s="28" customFormat="1" ht="12" customHeight="1" x14ac:dyDescent="0.25">
      <c r="A21" s="88" t="s">
        <v>66</v>
      </c>
      <c r="B21" s="109"/>
      <c r="C21" s="109">
        <f>IF(SER_hh_tes_in!C21=0,"",SER_hh_tes_in!C21/SER_hh_fec_in!C21)</f>
        <v>0.59965377294405575</v>
      </c>
      <c r="D21" s="109" t="str">
        <f>IF(SER_hh_tes_in!D21=0,"",SER_hh_tes_in!D21/SER_hh_fec_in!D21)</f>
        <v/>
      </c>
      <c r="E21" s="109">
        <f>IF(SER_hh_tes_in!E21=0,"",SER_hh_tes_in!E21/SER_hh_fec_in!E21)</f>
        <v>0.60754789445622737</v>
      </c>
      <c r="F21" s="109">
        <f>IF(SER_hh_tes_in!F21=0,"",SER_hh_tes_in!F21/SER_hh_fec_in!F21)</f>
        <v>0.60978427356006004</v>
      </c>
      <c r="G21" s="109">
        <f>IF(SER_hh_tes_in!G21=0,"",SER_hh_tes_in!G21/SER_hh_fec_in!G21)</f>
        <v>0.61397272776695877</v>
      </c>
      <c r="H21" s="109">
        <f>IF(SER_hh_tes_in!H21=0,"",SER_hh_tes_in!H21/SER_hh_fec_in!H21)</f>
        <v>0.62099673818361278</v>
      </c>
      <c r="I21" s="109">
        <f>IF(SER_hh_tes_in!I21=0,"",SER_hh_tes_in!I21/SER_hh_fec_in!I21)</f>
        <v>0.62489191712399061</v>
      </c>
      <c r="J21" s="109">
        <f>IF(SER_hh_tes_in!J21=0,"",SER_hh_tes_in!J21/SER_hh_fec_in!J21)</f>
        <v>0.62994263807763318</v>
      </c>
      <c r="K21" s="109">
        <f>IF(SER_hh_tes_in!K21=0,"",SER_hh_tes_in!K21/SER_hh_fec_in!K21)</f>
        <v>0.6336209239677778</v>
      </c>
      <c r="L21" s="109">
        <f>IF(SER_hh_tes_in!L21=0,"",SER_hh_tes_in!L21/SER_hh_fec_in!L21)</f>
        <v>0.63817538421570796</v>
      </c>
      <c r="M21" s="109">
        <f>IF(SER_hh_tes_in!M21=0,"",SER_hh_tes_in!M21/SER_hh_fec_in!M21)</f>
        <v>0.64054007893435416</v>
      </c>
      <c r="N21" s="109">
        <f>IF(SER_hh_tes_in!N21=0,"",SER_hh_tes_in!N21/SER_hh_fec_in!N21)</f>
        <v>0.64188501640430284</v>
      </c>
      <c r="O21" s="109" t="str">
        <f>IF(SER_hh_tes_in!O21=0,"",SER_hh_tes_in!O21/SER_hh_fec_in!O21)</f>
        <v/>
      </c>
      <c r="P21" s="109">
        <f>IF(SER_hh_tes_in!P21=0,"",SER_hh_tes_in!P21/SER_hh_fec_in!P21)</f>
        <v>0.6423312519525467</v>
      </c>
      <c r="Q21" s="109" t="str">
        <f>IF(SER_hh_tes_in!Q21=0,"",SER_hh_tes_in!Q21/SER_hh_fec_in!Q21)</f>
        <v/>
      </c>
    </row>
    <row r="22" spans="1:17" ht="12" customHeight="1" x14ac:dyDescent="0.25">
      <c r="A22" s="88" t="s">
        <v>99</v>
      </c>
      <c r="B22" s="109"/>
      <c r="C22" s="109" t="str">
        <f>IF(SER_hh_tes_in!C22=0,"",SER_hh_tes_in!C22/SER_hh_fec_in!C22)</f>
        <v/>
      </c>
      <c r="D22" s="109">
        <f>IF(SER_hh_tes_in!D22=0,"",SER_hh_tes_in!D22/SER_hh_fec_in!D22)</f>
        <v>0.57497585201768597</v>
      </c>
      <c r="E22" s="109">
        <f>IF(SER_hh_tes_in!E22=0,"",SER_hh_tes_in!E22/SER_hh_fec_in!E22)</f>
        <v>0.57894107685675911</v>
      </c>
      <c r="F22" s="109">
        <f>IF(SER_hh_tes_in!F22=0,"",SER_hh_tes_in!F22/SER_hh_fec_in!F22)</f>
        <v>0.5836454511234932</v>
      </c>
      <c r="G22" s="109">
        <f>IF(SER_hh_tes_in!G22=0,"",SER_hh_tes_in!G22/SER_hh_fec_in!G22)</f>
        <v>0.58792650234085309</v>
      </c>
      <c r="H22" s="109">
        <f>IF(SER_hh_tes_in!H22=0,"",SER_hh_tes_in!H22/SER_hh_fec_in!H22)</f>
        <v>0.59357704207510187</v>
      </c>
      <c r="I22" s="109">
        <f>IF(SER_hh_tes_in!I22=0,"",SER_hh_tes_in!I22/SER_hh_fec_in!I22)</f>
        <v>0.59937437501107127</v>
      </c>
      <c r="J22" s="109">
        <f>IF(SER_hh_tes_in!J22=0,"",SER_hh_tes_in!J22/SER_hh_fec_in!J22)</f>
        <v>0.60431846285668744</v>
      </c>
      <c r="K22" s="109">
        <f>IF(SER_hh_tes_in!K22=0,"",SER_hh_tes_in!K22/SER_hh_fec_in!K22)</f>
        <v>0.60793062921660901</v>
      </c>
      <c r="L22" s="109">
        <f>IF(SER_hh_tes_in!L22=0,"",SER_hh_tes_in!L22/SER_hh_fec_in!L22)</f>
        <v>0.61231610627593747</v>
      </c>
      <c r="M22" s="109">
        <f>IF(SER_hh_tes_in!M22=0,"",SER_hh_tes_in!M22/SER_hh_fec_in!M22)</f>
        <v>0.61419524571319106</v>
      </c>
      <c r="N22" s="109">
        <f>IF(SER_hh_tes_in!N22=0,"",SER_hh_tes_in!N22/SER_hh_fec_in!N22)</f>
        <v>0.61502899423524571</v>
      </c>
      <c r="O22" s="109">
        <f>IF(SER_hh_tes_in!O22=0,"",SER_hh_tes_in!O22/SER_hh_fec_in!O22)</f>
        <v>0.61523556628844922</v>
      </c>
      <c r="P22" s="109">
        <f>IF(SER_hh_tes_in!P22=0,"",SER_hh_tes_in!P22/SER_hh_fec_in!P22)</f>
        <v>0.61497070400084342</v>
      </c>
      <c r="Q22" s="109">
        <f>IF(SER_hh_tes_in!Q22=0,"",SER_hh_tes_in!Q22/SER_hh_fec_in!Q22)</f>
        <v>0.61446295497313808</v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0.59081302185752949</v>
      </c>
      <c r="D23" s="109">
        <f>IF(SER_hh_tes_in!D23=0,"",SER_hh_tes_in!D23/SER_hh_fec_in!D23)</f>
        <v>0.59373536017444961</v>
      </c>
      <c r="E23" s="109">
        <f>IF(SER_hh_tes_in!E23=0,"",SER_hh_tes_in!E23/SER_hh_fec_in!E23)</f>
        <v>0.59767296384789936</v>
      </c>
      <c r="F23" s="109">
        <f>IF(SER_hh_tes_in!F23=0,"",SER_hh_tes_in!F23/SER_hh_fec_in!F23)</f>
        <v>0.60218388833398695</v>
      </c>
      <c r="G23" s="109">
        <f>IF(SER_hh_tes_in!G23=0,"",SER_hh_tes_in!G23/SER_hh_fec_in!G23)</f>
        <v>0.60637441316358442</v>
      </c>
      <c r="H23" s="109">
        <f>IF(SER_hh_tes_in!H23=0,"",SER_hh_tes_in!H23/SER_hh_fec_in!H23)</f>
        <v>0.61164039954964911</v>
      </c>
      <c r="I23" s="109">
        <f>IF(SER_hh_tes_in!I23=0,"",SER_hh_tes_in!I23/SER_hh_fec_in!I23)</f>
        <v>0.61719156355987626</v>
      </c>
      <c r="J23" s="109">
        <f>IF(SER_hh_tes_in!J23=0,"",SER_hh_tes_in!J23/SER_hh_fec_in!J23)</f>
        <v>0.62215157608787419</v>
      </c>
      <c r="K23" s="109">
        <f>IF(SER_hh_tes_in!K23=0,"",SER_hh_tes_in!K23/SER_hh_fec_in!K23)</f>
        <v>0.62576288792546442</v>
      </c>
      <c r="L23" s="109">
        <f>IF(SER_hh_tes_in!L23=0,"",SER_hh_tes_in!L23/SER_hh_fec_in!L23)</f>
        <v>0.63032003680785986</v>
      </c>
      <c r="M23" s="109">
        <f>IF(SER_hh_tes_in!M23=0,"",SER_hh_tes_in!M23/SER_hh_fec_in!M23)</f>
        <v>0.63245441815792514</v>
      </c>
      <c r="N23" s="109">
        <f>IF(SER_hh_tes_in!N23=0,"",SER_hh_tes_in!N23/SER_hh_fec_in!N23)</f>
        <v>0.63348012229560857</v>
      </c>
      <c r="O23" s="109">
        <f>IF(SER_hh_tes_in!O23=0,"",SER_hh_tes_in!O23/SER_hh_fec_in!O23)</f>
        <v>0.63401565929647263</v>
      </c>
      <c r="P23" s="109">
        <f>IF(SER_hh_tes_in!P23=0,"",SER_hh_tes_in!P23/SER_hh_fec_in!P23)</f>
        <v>0.63420210112093611</v>
      </c>
      <c r="Q23" s="109">
        <f>IF(SER_hh_tes_in!Q23=0,"",SER_hh_tes_in!Q23/SER_hh_fec_in!Q23)</f>
        <v>0.6342060830598315</v>
      </c>
    </row>
    <row r="24" spans="1:17" ht="12" customHeight="1" x14ac:dyDescent="0.25">
      <c r="A24" s="88" t="s">
        <v>34</v>
      </c>
      <c r="B24" s="109"/>
      <c r="C24" s="109" t="str">
        <f>IF(SER_hh_tes_in!C24=0,"",SER_hh_tes_in!C24/SER_hh_fec_in!C24)</f>
        <v/>
      </c>
      <c r="D24" s="109">
        <f>IF(SER_hh_tes_in!D24=0,"",SER_hh_tes_in!D24/SER_hh_fec_in!D24)</f>
        <v>0.50329608977273255</v>
      </c>
      <c r="E24" s="109">
        <f>IF(SER_hh_tes_in!E24=0,"",SER_hh_tes_in!E24/SER_hh_fec_in!E24)</f>
        <v>0.50656961019741742</v>
      </c>
      <c r="F24" s="109">
        <f>IF(SER_hh_tes_in!F24=0,"",SER_hh_tes_in!F24/SER_hh_fec_in!F24)</f>
        <v>0.51061609980456402</v>
      </c>
      <c r="G24" s="109">
        <f>IF(SER_hh_tes_in!G24=0,"",SER_hh_tes_in!G24/SER_hh_fec_in!G24)</f>
        <v>0.51476362254631458</v>
      </c>
      <c r="H24" s="109">
        <f>IF(SER_hh_tes_in!H24=0,"",SER_hh_tes_in!H24/SER_hh_fec_in!H24)</f>
        <v>0.52017209445574575</v>
      </c>
      <c r="I24" s="109">
        <f>IF(SER_hh_tes_in!I24=0,"",SER_hh_tes_in!I24/SER_hh_fec_in!I24)</f>
        <v>0.52540598801165761</v>
      </c>
      <c r="J24" s="109">
        <f>IF(SER_hh_tes_in!J24=0,"",SER_hh_tes_in!J24/SER_hh_fec_in!J24)</f>
        <v>0.52953644532599853</v>
      </c>
      <c r="K24" s="109">
        <f>IF(SER_hh_tes_in!K24=0,"",SER_hh_tes_in!K24/SER_hh_fec_in!K24)</f>
        <v>0.53246110589622664</v>
      </c>
      <c r="L24" s="109">
        <f>IF(SER_hh_tes_in!L24=0,"",SER_hh_tes_in!L24/SER_hh_fec_in!L24)</f>
        <v>0.53600307551074222</v>
      </c>
      <c r="M24" s="109">
        <f>IF(SER_hh_tes_in!M24=0,"",SER_hh_tes_in!M24/SER_hh_fec_in!M24)</f>
        <v>0.53741895366861614</v>
      </c>
      <c r="N24" s="109">
        <f>IF(SER_hh_tes_in!N24=0,"",SER_hh_tes_in!N24/SER_hh_fec_in!N24)</f>
        <v>0.53779060484045726</v>
      </c>
      <c r="O24" s="109">
        <f>IF(SER_hh_tes_in!O24=0,"",SER_hh_tes_in!O24/SER_hh_fec_in!O24)</f>
        <v>0.53755889993292549</v>
      </c>
      <c r="P24" s="109">
        <f>IF(SER_hh_tes_in!P24=0,"",SER_hh_tes_in!P24/SER_hh_fec_in!P24)</f>
        <v>0.53707867682038302</v>
      </c>
      <c r="Q24" s="109">
        <f>IF(SER_hh_tes_in!Q24=0,"",SER_hh_tes_in!Q24/SER_hh_fec_in!Q24)</f>
        <v>0.53713547681555307</v>
      </c>
    </row>
    <row r="25" spans="1:17" ht="12" customHeight="1" x14ac:dyDescent="0.25">
      <c r="A25" s="88" t="s">
        <v>42</v>
      </c>
      <c r="B25" s="109"/>
      <c r="C25" s="109">
        <f>IF(SER_hh_tes_in!C25=0,"",SER_hh_tes_in!C25/SER_hh_fec_in!C25)</f>
        <v>0.72966227046113175</v>
      </c>
      <c r="D25" s="109">
        <f>IF(SER_hh_tes_in!D25=0,"",SER_hh_tes_in!D25/SER_hh_fec_in!D25)</f>
        <v>0.73316484383656688</v>
      </c>
      <c r="E25" s="109">
        <f>IF(SER_hh_tes_in!E25=0,"",SER_hh_tes_in!E25/SER_hh_fec_in!E25)</f>
        <v>0.73790385191039798</v>
      </c>
      <c r="F25" s="109">
        <f>IF(SER_hh_tes_in!F25=0,"",SER_hh_tes_in!F25/SER_hh_fec_in!F25)</f>
        <v>0.74364051750381921</v>
      </c>
      <c r="G25" s="109">
        <f>IF(SER_hh_tes_in!G25=0,"",SER_hh_tes_in!G25/SER_hh_fec_in!G25)</f>
        <v>0.74881012139879677</v>
      </c>
      <c r="H25" s="109">
        <f>IF(SER_hh_tes_in!H25=0,"",SER_hh_tes_in!H25/SER_hh_fec_in!H25)</f>
        <v>0.75534832414188591</v>
      </c>
      <c r="I25" s="109">
        <f>IF(SER_hh_tes_in!I25=0,"",SER_hh_tes_in!I25/SER_hh_fec_in!I25)</f>
        <v>0.76219896996092096</v>
      </c>
      <c r="J25" s="109">
        <f>IF(SER_hh_tes_in!J25=0,"",SER_hh_tes_in!J25/SER_hh_fec_in!J25)</f>
        <v>0.76832327723057325</v>
      </c>
      <c r="K25" s="109">
        <f>IF(SER_hh_tes_in!K25=0,"",SER_hh_tes_in!K25/SER_hh_fec_in!K25)</f>
        <v>0.77284881528456895</v>
      </c>
      <c r="L25" s="109">
        <f>IF(SER_hh_tes_in!L25=0,"",SER_hh_tes_in!L25/SER_hh_fec_in!L25)</f>
        <v>0.778395445453827</v>
      </c>
      <c r="M25" s="109">
        <f>IF(SER_hh_tes_in!M25=0,"",SER_hh_tes_in!M25/SER_hh_fec_in!M25)</f>
        <v>0.78113597612678587</v>
      </c>
      <c r="N25" s="109">
        <f>IF(SER_hh_tes_in!N25=0,"",SER_hh_tes_in!N25/SER_hh_fec_in!N25)</f>
        <v>0.78253771770434088</v>
      </c>
      <c r="O25" s="109">
        <f>IF(SER_hh_tes_in!O25=0,"",SER_hh_tes_in!O25/SER_hh_fec_in!O25)</f>
        <v>0.78323297126101554</v>
      </c>
      <c r="P25" s="109">
        <f>IF(SER_hh_tes_in!P25=0,"",SER_hh_tes_in!P25/SER_hh_fec_in!P25)</f>
        <v>0.78346732408586539</v>
      </c>
      <c r="Q25" s="109">
        <f>IF(SER_hh_tes_in!Q25=0,"",SER_hh_tes_in!Q25/SER_hh_fec_in!Q25)</f>
        <v>0.7835520463900949</v>
      </c>
    </row>
    <row r="26" spans="1:17" ht="12" customHeight="1" x14ac:dyDescent="0.25">
      <c r="A26" s="88" t="s">
        <v>30</v>
      </c>
      <c r="B26" s="112"/>
      <c r="C26" s="112" t="str">
        <f>IF(SER_hh_tes_in!C26=0,"",SER_hh_tes_in!C26/SER_hh_fec_in!C26)</f>
        <v/>
      </c>
      <c r="D26" s="112">
        <f>IF(SER_hh_tes_in!D26=0,"",SER_hh_tes_in!D26/SER_hh_fec_in!D26)</f>
        <v>0.73783611562689611</v>
      </c>
      <c r="E26" s="112" t="str">
        <f>IF(SER_hh_tes_in!E26=0,"",SER_hh_tes_in!E26/SER_hh_fec_in!E26)</f>
        <v/>
      </c>
      <c r="F26" s="112">
        <f>IF(SER_hh_tes_in!F26=0,"",SER_hh_tes_in!F26/SER_hh_fec_in!F26)</f>
        <v>0.74879976758336719</v>
      </c>
      <c r="G26" s="112">
        <f>IF(SER_hh_tes_in!G26=0,"",SER_hh_tes_in!G26/SER_hh_fec_in!G26)</f>
        <v>0.75434301111308022</v>
      </c>
      <c r="H26" s="112">
        <f>IF(SER_hh_tes_in!H26=0,"",SER_hh_tes_in!H26/SER_hh_fec_in!H26)</f>
        <v>0.76116969248761823</v>
      </c>
      <c r="I26" s="112">
        <f>IF(SER_hh_tes_in!I26=0,"",SER_hh_tes_in!I26/SER_hh_fec_in!I26)</f>
        <v>0.7682204292948529</v>
      </c>
      <c r="J26" s="112">
        <f>IF(SER_hh_tes_in!J26=0,"",SER_hh_tes_in!J26/SER_hh_fec_in!J26)</f>
        <v>0.77430799411122442</v>
      </c>
      <c r="K26" s="112">
        <f>IF(SER_hh_tes_in!K26=0,"",SER_hh_tes_in!K26/SER_hh_fec_in!K26)</f>
        <v>0.7787733833797289</v>
      </c>
      <c r="L26" s="112">
        <f>IF(SER_hh_tes_in!L26=0,"",SER_hh_tes_in!L26/SER_hh_fec_in!L26)</f>
        <v>0.78240565925464178</v>
      </c>
      <c r="M26" s="112">
        <f>IF(SER_hh_tes_in!M26=0,"",SER_hh_tes_in!M26/SER_hh_fec_in!M26)</f>
        <v>0.7865567822926206</v>
      </c>
      <c r="N26" s="112">
        <f>IF(SER_hh_tes_in!N26=0,"",SER_hh_tes_in!N26/SER_hh_fec_in!N26)</f>
        <v>0.7875471421554886</v>
      </c>
      <c r="O26" s="112">
        <f>IF(SER_hh_tes_in!O26=0,"",SER_hh_tes_in!O26/SER_hh_fec_in!O26)</f>
        <v>0.78780497573509101</v>
      </c>
      <c r="P26" s="112">
        <f>IF(SER_hh_tes_in!P26=0,"",SER_hh_tes_in!P26/SER_hh_fec_in!P26)</f>
        <v>0.78784595178078998</v>
      </c>
      <c r="Q26" s="112">
        <f>IF(SER_hh_tes_in!Q26=0,"",SER_hh_tes_in!Q26/SER_hh_fec_in!Q26)</f>
        <v>0.78796413150754196</v>
      </c>
    </row>
    <row r="27" spans="1:17" ht="12" customHeight="1" x14ac:dyDescent="0.25">
      <c r="A27" s="93" t="s">
        <v>33</v>
      </c>
      <c r="B27" s="122"/>
      <c r="C27" s="122" t="str">
        <f>IF(SER_hh_tes_in!C27=0,"",SER_hh_tes_in!C27/SER_hh_fec_in!C27)</f>
        <v/>
      </c>
      <c r="D27" s="122" t="str">
        <f>IF(SER_hh_tes_in!D27=0,"",SER_hh_tes_in!D27/SER_hh_fec_in!D27)</f>
        <v/>
      </c>
      <c r="E27" s="122" t="str">
        <f>IF(SER_hh_tes_in!E27=0,"",SER_hh_tes_in!E27/SER_hh_fec_in!E27)</f>
        <v/>
      </c>
      <c r="F27" s="122">
        <f>IF(SER_hh_tes_in!F27=0,"",SER_hh_tes_in!F27/SER_hh_fec_in!F27)</f>
        <v>1</v>
      </c>
      <c r="G27" s="122">
        <f>IF(SER_hh_tes_in!G27=0,"",SER_hh_tes_in!G27/SER_hh_fec_in!G27)</f>
        <v>1.0048095206754004</v>
      </c>
      <c r="H27" s="122">
        <f>IF(SER_hh_tes_in!H27=0,"",SER_hh_tes_in!H27/SER_hh_fec_in!H27)</f>
        <v>1.0069100599466665</v>
      </c>
      <c r="I27" s="122">
        <f>IF(SER_hh_tes_in!I27=0,"",SER_hh_tes_in!I27/SER_hh_fec_in!I27)</f>
        <v>1.0123393783318928</v>
      </c>
      <c r="J27" s="122">
        <f>IF(SER_hh_tes_in!J27=0,"",SER_hh_tes_in!J27/SER_hh_fec_in!J27)</f>
        <v>1.0066631883669117</v>
      </c>
      <c r="K27" s="122">
        <f>IF(SER_hh_tes_in!K27=0,"",SER_hh_tes_in!K27/SER_hh_fec_in!K27)</f>
        <v>1.0082788763251886</v>
      </c>
      <c r="L27" s="122">
        <f>IF(SER_hh_tes_in!L27=0,"",SER_hh_tes_in!L27/SER_hh_fec_in!L27)</f>
        <v>1.0126545615389611</v>
      </c>
      <c r="M27" s="122">
        <f>IF(SER_hh_tes_in!M27=0,"",SER_hh_tes_in!M27/SER_hh_fec_in!M27)</f>
        <v>1.0122497407351969</v>
      </c>
      <c r="N27" s="122">
        <f>IF(SER_hh_tes_in!N27=0,"",SER_hh_tes_in!N27/SER_hh_fec_in!N27)</f>
        <v>1.0114105982049173</v>
      </c>
      <c r="O27" s="122">
        <f>IF(SER_hh_tes_in!O27=0,"",SER_hh_tes_in!O27/SER_hh_fec_in!O27)</f>
        <v>1.0110814632668652</v>
      </c>
      <c r="P27" s="122">
        <f>IF(SER_hh_tes_in!P27=0,"",SER_hh_tes_in!P27/SER_hh_fec_in!P27)</f>
        <v>1.0083404828590419</v>
      </c>
      <c r="Q27" s="122">
        <f>IF(SER_hh_tes_in!Q27=0,"",SER_hh_tes_in!Q27/SER_hh_fec_in!Q27)</f>
        <v>1.0091128229514705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0.55076553288111152</v>
      </c>
      <c r="D29" s="110">
        <f>IF(SER_hh_tes_in!D29=0,"",SER_hh_tes_in!D29/SER_hh_fec_in!D29)</f>
        <v>0.58908300419994652</v>
      </c>
      <c r="E29" s="110">
        <f>IF(SER_hh_tes_in!E29=0,"",SER_hh_tes_in!E29/SER_hh_fec_in!E29)</f>
        <v>0.57035600432388678</v>
      </c>
      <c r="F29" s="110">
        <f>IF(SER_hh_tes_in!F29=0,"",SER_hh_tes_in!F29/SER_hh_fec_in!F29)</f>
        <v>0.62019056219324553</v>
      </c>
      <c r="G29" s="110">
        <f>IF(SER_hh_tes_in!G29=0,"",SER_hh_tes_in!G29/SER_hh_fec_in!G29)</f>
        <v>0.60472158579785207</v>
      </c>
      <c r="H29" s="110">
        <f>IF(SER_hh_tes_in!H29=0,"",SER_hh_tes_in!H29/SER_hh_fec_in!H29)</f>
        <v>0.60853894924061247</v>
      </c>
      <c r="I29" s="110">
        <f>IF(SER_hh_tes_in!I29=0,"",SER_hh_tes_in!I29/SER_hh_fec_in!I29)</f>
        <v>0.64174165185049659</v>
      </c>
      <c r="J29" s="110">
        <f>IF(SER_hh_tes_in!J29=0,"",SER_hh_tes_in!J29/SER_hh_fec_in!J29)</f>
        <v>0.65507076162954825</v>
      </c>
      <c r="K29" s="110">
        <f>IF(SER_hh_tes_in!K29=0,"",SER_hh_tes_in!K29/SER_hh_fec_in!K29)</f>
        <v>0.65680292829436915</v>
      </c>
      <c r="L29" s="110">
        <f>IF(SER_hh_tes_in!L29=0,"",SER_hh_tes_in!L29/SER_hh_fec_in!L29)</f>
        <v>0.65015118874384037</v>
      </c>
      <c r="M29" s="110">
        <f>IF(SER_hh_tes_in!M29=0,"",SER_hh_tes_in!M29/SER_hh_fec_in!M29)</f>
        <v>0.58621877243526344</v>
      </c>
      <c r="N29" s="110">
        <f>IF(SER_hh_tes_in!N29=0,"",SER_hh_tes_in!N29/SER_hh_fec_in!N29)</f>
        <v>0.59128746849292146</v>
      </c>
      <c r="O29" s="110">
        <f>IF(SER_hh_tes_in!O29=0,"",SER_hh_tes_in!O29/SER_hh_fec_in!O29)</f>
        <v>0.5585473904585061</v>
      </c>
      <c r="P29" s="110">
        <f>IF(SER_hh_tes_in!P29=0,"",SER_hh_tes_in!P29/SER_hh_fec_in!P29)</f>
        <v>0.60609146449540841</v>
      </c>
      <c r="Q29" s="110">
        <f>IF(SER_hh_tes_in!Q29=0,"",SER_hh_tes_in!Q29/SER_hh_fec_in!Q29)</f>
        <v>0.57336044154514121</v>
      </c>
    </row>
    <row r="30" spans="1:17" s="28" customFormat="1" ht="12" customHeight="1" x14ac:dyDescent="0.25">
      <c r="A30" s="88" t="s">
        <v>66</v>
      </c>
      <c r="B30" s="109"/>
      <c r="C30" s="109">
        <f>IF(SER_hh_tes_in!C30=0,"",SER_hh_tes_in!C30/SER_hh_fec_in!C30)</f>
        <v>0.46039710463111228</v>
      </c>
      <c r="D30" s="109">
        <f>IF(SER_hh_tes_in!D30=0,"",SER_hh_tes_in!D30/SER_hh_fec_in!D30)</f>
        <v>0.46246465008553578</v>
      </c>
      <c r="E30" s="109">
        <f>IF(SER_hh_tes_in!E30=0,"",SER_hh_tes_in!E30/SER_hh_fec_in!E30)</f>
        <v>0.46526866483229345</v>
      </c>
      <c r="F30" s="109">
        <f>IF(SER_hh_tes_in!F30=0,"",SER_hh_tes_in!F30/SER_hh_fec_in!F30)</f>
        <v>0.46874771379443192</v>
      </c>
      <c r="G30" s="109">
        <f>IF(SER_hh_tes_in!G30=0,"",SER_hh_tes_in!G30/SER_hh_fec_in!G30)</f>
        <v>0.47194379760854782</v>
      </c>
      <c r="H30" s="109">
        <f>IF(SER_hh_tes_in!H30=0,"",SER_hh_tes_in!H30/SER_hh_fec_in!H30)</f>
        <v>0.47605019868797194</v>
      </c>
      <c r="I30" s="109">
        <f>IF(SER_hh_tes_in!I30=0,"",SER_hh_tes_in!I30/SER_hh_fec_in!I30)</f>
        <v>0.4803088792785804</v>
      </c>
      <c r="J30" s="109" t="str">
        <f>IF(SER_hh_tes_in!J30=0,"",SER_hh_tes_in!J30/SER_hh_fec_in!J30)</f>
        <v/>
      </c>
      <c r="K30" s="109" t="str">
        <f>IF(SER_hh_tes_in!K30=0,"",SER_hh_tes_in!K30/SER_hh_fec_in!K30)</f>
        <v/>
      </c>
      <c r="L30" s="109" t="str">
        <f>IF(SER_hh_tes_in!L30=0,"",SER_hh_tes_in!L30/SER_hh_fec_in!L30)</f>
        <v/>
      </c>
      <c r="M30" s="109">
        <f>IF(SER_hh_tes_in!M30=0,"",SER_hh_tes_in!M30/SER_hh_fec_in!M30)</f>
        <v>0.4920341247817655</v>
      </c>
      <c r="N30" s="109">
        <f>IF(SER_hh_tes_in!N30=0,"",SER_hh_tes_in!N30/SER_hh_fec_in!N30)</f>
        <v>0.49297184856327803</v>
      </c>
      <c r="O30" s="109">
        <f>IF(SER_hh_tes_in!O30=0,"",SER_hh_tes_in!O30/SER_hh_fec_in!O30)</f>
        <v>0.49353254885040626</v>
      </c>
      <c r="P30" s="109">
        <f>IF(SER_hh_tes_in!P30=0,"",SER_hh_tes_in!P30/SER_hh_fec_in!P30)</f>
        <v>0.49360664752304373</v>
      </c>
      <c r="Q30" s="109">
        <f>IF(SER_hh_tes_in!Q30=0,"",SER_hh_tes_in!Q30/SER_hh_fec_in!Q30)</f>
        <v>0.49355826119250706</v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0.50116678240515256</v>
      </c>
      <c r="D31" s="109">
        <f>IF(SER_hh_tes_in!D31=0,"",SER_hh_tes_in!D31/SER_hh_fec_in!D31)</f>
        <v>0.50383549917533865</v>
      </c>
      <c r="E31" s="109">
        <f>IF(SER_hh_tes_in!E31=0,"",SER_hh_tes_in!E31/SER_hh_fec_in!E31)</f>
        <v>0.50729501634072549</v>
      </c>
      <c r="F31" s="109">
        <f>IF(SER_hh_tes_in!F31=0,"",SER_hh_tes_in!F31/SER_hh_fec_in!F31)</f>
        <v>0.5113561057413949</v>
      </c>
      <c r="G31" s="109">
        <f>IF(SER_hh_tes_in!G31=0,"",SER_hh_tes_in!G31/SER_hh_fec_in!G31)</f>
        <v>0.51509174112963585</v>
      </c>
      <c r="H31" s="109">
        <f>IF(SER_hh_tes_in!H31=0,"",SER_hh_tes_in!H31/SER_hh_fec_in!H31)</f>
        <v>0.51966875943130275</v>
      </c>
      <c r="I31" s="109">
        <f>IF(SER_hh_tes_in!I31=0,"",SER_hh_tes_in!I31/SER_hh_fec_in!I31)</f>
        <v>0.5243503233417236</v>
      </c>
      <c r="J31" s="109">
        <f>IF(SER_hh_tes_in!J31=0,"",SER_hh_tes_in!J31/SER_hh_fec_in!J31)</f>
        <v>0.52847297943469806</v>
      </c>
      <c r="K31" s="109">
        <f>IF(SER_hh_tes_in!K31=0,"",SER_hh_tes_in!K31/SER_hh_fec_in!K31)</f>
        <v>0.53141643499153968</v>
      </c>
      <c r="L31" s="109">
        <f>IF(SER_hh_tes_in!L31=0,"",SER_hh_tes_in!L31/SER_hh_fec_in!L31)</f>
        <v>0.53494852027978501</v>
      </c>
      <c r="M31" s="109">
        <f>IF(SER_hh_tes_in!M31=0,"",SER_hh_tes_in!M31/SER_hh_fec_in!M31)</f>
        <v>0.53650859077550916</v>
      </c>
      <c r="N31" s="109">
        <f>IF(SER_hh_tes_in!N31=0,"",SER_hh_tes_in!N31/SER_hh_fec_in!N31)</f>
        <v>0.5369955349640978</v>
      </c>
      <c r="O31" s="109">
        <f>IF(SER_hh_tes_in!O31=0,"",SER_hh_tes_in!O31/SER_hh_fec_in!O31)</f>
        <v>0.53739326680459221</v>
      </c>
      <c r="P31" s="109">
        <f>IF(SER_hh_tes_in!P31=0,"",SER_hh_tes_in!P31/SER_hh_fec_in!P31)</f>
        <v>0.5375526636080834</v>
      </c>
      <c r="Q31" s="109">
        <f>IF(SER_hh_tes_in!Q31=0,"",SER_hh_tes_in!Q31/SER_hh_fec_in!Q31)</f>
        <v>0.53760360732436885</v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 t="str">
        <f>IF(SER_hh_tes_in!H32=0,"",SER_hh_tes_in!H32/SER_hh_fec_in!H32)</f>
        <v/>
      </c>
      <c r="I32" s="109" t="str">
        <f>IF(SER_hh_tes_in!I32=0,"",SER_hh_tes_in!I32/SER_hh_fec_in!I32)</f>
        <v/>
      </c>
      <c r="J32" s="109" t="str">
        <f>IF(SER_hh_tes_in!J32=0,"",SER_hh_tes_in!J32/SER_hh_fec_in!J32)</f>
        <v/>
      </c>
      <c r="K32" s="109" t="str">
        <f>IF(SER_hh_tes_in!K32=0,"",SER_hh_tes_in!K32/SER_hh_fec_in!K32)</f>
        <v/>
      </c>
      <c r="L32" s="109" t="str">
        <f>IF(SER_hh_tes_in!L32=0,"",SER_hh_tes_in!L32/SER_hh_fec_in!L32)</f>
        <v/>
      </c>
      <c r="M32" s="109" t="str">
        <f>IF(SER_hh_tes_in!M32=0,"",SER_hh_tes_in!M32/SER_hh_fec_in!M32)</f>
        <v/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 t="str">
        <f>IF(SER_hh_tes_in!P32=0,"",SER_hh_tes_in!P32/SER_hh_fec_in!P32)</f>
        <v/>
      </c>
      <c r="Q32" s="109" t="str">
        <f>IF(SER_hh_tes_in!Q32=0,"",SER_hh_tes_in!Q32/SER_hh_fec_in!Q32)</f>
        <v/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0.6463520192089206</v>
      </c>
      <c r="D33" s="108">
        <f>IF(SER_hh_tes_in!D33=0,"",SER_hh_tes_in!D33/SER_hh_fec_in!D33)</f>
        <v>0.64946972031879724</v>
      </c>
      <c r="E33" s="108">
        <f>IF(SER_hh_tes_in!E33=0,"",SER_hh_tes_in!E33/SER_hh_fec_in!E33)</f>
        <v>0.6536770849569058</v>
      </c>
      <c r="F33" s="108">
        <f>IF(SER_hh_tes_in!F33=0,"",SER_hh_tes_in!F33/SER_hh_fec_in!F33)</f>
        <v>0.65874160314426022</v>
      </c>
      <c r="G33" s="108">
        <f>IF(SER_hh_tes_in!G33=0,"",SER_hh_tes_in!G33/SER_hh_fec_in!G33)</f>
        <v>0.6633742301318688</v>
      </c>
      <c r="H33" s="108">
        <f>IF(SER_hh_tes_in!H33=0,"",SER_hh_tes_in!H33/SER_hh_fec_in!H33)</f>
        <v>0.66925452772861704</v>
      </c>
      <c r="I33" s="108">
        <f>IF(SER_hh_tes_in!I33=0,"",SER_hh_tes_in!I33/SER_hh_fec_in!I33)</f>
        <v>0.67540248071501252</v>
      </c>
      <c r="J33" s="108">
        <f>IF(SER_hh_tes_in!J33=0,"",SER_hh_tes_in!J33/SER_hh_fec_in!J33)</f>
        <v>0.68088181165767225</v>
      </c>
      <c r="K33" s="108">
        <f>IF(SER_hh_tes_in!K33=0,"",SER_hh_tes_in!K33/SER_hh_fec_in!K33)</f>
        <v>0.68486093817964233</v>
      </c>
      <c r="L33" s="108">
        <f>IF(SER_hh_tes_in!L33=0,"",SER_hh_tes_in!L33/SER_hh_fec_in!L33)</f>
        <v>0.68963728662249113</v>
      </c>
      <c r="M33" s="108">
        <f>IF(SER_hh_tes_in!M33=0,"",SER_hh_tes_in!M33/SER_hh_fec_in!M33)</f>
        <v>0.69191785412021767</v>
      </c>
      <c r="N33" s="108">
        <f>IF(SER_hh_tes_in!N33=0,"",SER_hh_tes_in!N33/SER_hh_fec_in!N33)</f>
        <v>0.6929069740324646</v>
      </c>
      <c r="O33" s="108">
        <f>IF(SER_hh_tes_in!O33=0,"",SER_hh_tes_in!O33/SER_hh_fec_in!O33)</f>
        <v>0.69350569275001706</v>
      </c>
      <c r="P33" s="108">
        <f>IF(SER_hh_tes_in!P33=0,"",SER_hh_tes_in!P33/SER_hh_fec_in!P33)</f>
        <v>0.69377741323894926</v>
      </c>
      <c r="Q33" s="108">
        <f>IF(SER_hh_tes_in!Q33=0,"",SER_hh_tes_in!Q33/SER_hh_fec_in!Q33)</f>
        <v>0.6938818034139369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218.06167024355767</v>
      </c>
      <c r="D3" s="106">
        <f t="shared" si="0"/>
        <v>201.91907741477124</v>
      </c>
      <c r="E3" s="106">
        <f t="shared" si="0"/>
        <v>261.73821545923721</v>
      </c>
      <c r="F3" s="106">
        <f t="shared" si="0"/>
        <v>234.1441308638465</v>
      </c>
      <c r="G3" s="106">
        <f t="shared" si="0"/>
        <v>197.90190015894098</v>
      </c>
      <c r="H3" s="106">
        <f t="shared" si="0"/>
        <v>507.81608411073427</v>
      </c>
      <c r="I3" s="106">
        <f t="shared" si="0"/>
        <v>505.00745330110004</v>
      </c>
      <c r="J3" s="106">
        <f t="shared" si="0"/>
        <v>523.89898501900655</v>
      </c>
      <c r="K3" s="106">
        <f t="shared" si="0"/>
        <v>625.1059937376973</v>
      </c>
      <c r="L3" s="106">
        <f t="shared" si="0"/>
        <v>511.08633354111197</v>
      </c>
      <c r="M3" s="106">
        <f t="shared" si="0"/>
        <v>445.21958741049428</v>
      </c>
      <c r="N3" s="106">
        <f t="shared" si="0"/>
        <v>424.60729094553074</v>
      </c>
      <c r="O3" s="106">
        <f t="shared" si="0"/>
        <v>198.26924670101124</v>
      </c>
      <c r="P3" s="106">
        <f t="shared" si="0"/>
        <v>195.24880459048285</v>
      </c>
      <c r="Q3" s="106">
        <f t="shared" si="0"/>
        <v>310.22672141424073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175.71500963834353</v>
      </c>
      <c r="D4" s="101">
        <f t="shared" si="1"/>
        <v>177.1100227478783</v>
      </c>
      <c r="E4" s="101">
        <f t="shared" si="1"/>
        <v>186.67487222344721</v>
      </c>
      <c r="F4" s="101">
        <f t="shared" si="1"/>
        <v>211.23758368366089</v>
      </c>
      <c r="G4" s="101">
        <f t="shared" si="1"/>
        <v>161.2577533734657</v>
      </c>
      <c r="H4" s="101">
        <f t="shared" si="1"/>
        <v>444.76107515692252</v>
      </c>
      <c r="I4" s="101">
        <f t="shared" si="1"/>
        <v>452.90631032784643</v>
      </c>
      <c r="J4" s="101">
        <f t="shared" si="1"/>
        <v>478.81853766855079</v>
      </c>
      <c r="K4" s="101">
        <f t="shared" si="1"/>
        <v>586.46579725060872</v>
      </c>
      <c r="L4" s="101">
        <f t="shared" si="1"/>
        <v>414.7855171296286</v>
      </c>
      <c r="M4" s="101">
        <f t="shared" si="1"/>
        <v>356.69613701811147</v>
      </c>
      <c r="N4" s="101">
        <f t="shared" si="1"/>
        <v>318.11085169977849</v>
      </c>
      <c r="O4" s="101">
        <f t="shared" si="1"/>
        <v>124.86419259570414</v>
      </c>
      <c r="P4" s="101">
        <f t="shared" si="1"/>
        <v>84.500282190628624</v>
      </c>
      <c r="Q4" s="101">
        <f t="shared" si="1"/>
        <v>236.30931801174373</v>
      </c>
    </row>
    <row r="5" spans="1:17" ht="12" customHeight="1" x14ac:dyDescent="0.25">
      <c r="A5" s="88" t="s">
        <v>38</v>
      </c>
      <c r="B5" s="100"/>
      <c r="C5" s="100">
        <v>93.624357257519776</v>
      </c>
      <c r="D5" s="100">
        <v>0</v>
      </c>
      <c r="E5" s="100">
        <v>104.53951139054615</v>
      </c>
      <c r="F5" s="100">
        <v>167.94675500962614</v>
      </c>
      <c r="G5" s="100">
        <v>117.81272490343491</v>
      </c>
      <c r="H5" s="100">
        <v>123.50874692536078</v>
      </c>
      <c r="I5" s="100">
        <v>35.698697358455327</v>
      </c>
      <c r="J5" s="100">
        <v>178.41638269619918</v>
      </c>
      <c r="K5" s="100">
        <v>174.48715446603322</v>
      </c>
      <c r="L5" s="100">
        <v>224.5277052604018</v>
      </c>
      <c r="M5" s="100">
        <v>70.26573603024363</v>
      </c>
      <c r="N5" s="100">
        <v>80.314282258154137</v>
      </c>
      <c r="O5" s="100">
        <v>44.112388986322813</v>
      </c>
      <c r="P5" s="100">
        <v>0</v>
      </c>
      <c r="Q5" s="100">
        <v>13.271307066574879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73.348296520075465</v>
      </c>
      <c r="D7" s="100">
        <v>0</v>
      </c>
      <c r="E7" s="100">
        <v>2.3386031599302362</v>
      </c>
      <c r="F7" s="100">
        <v>0</v>
      </c>
      <c r="G7" s="100">
        <v>0</v>
      </c>
      <c r="H7" s="100">
        <v>321.18091725246529</v>
      </c>
      <c r="I7" s="100">
        <v>199.33261484963009</v>
      </c>
      <c r="J7" s="100">
        <v>0</v>
      </c>
      <c r="K7" s="100">
        <v>51.885012350262741</v>
      </c>
      <c r="L7" s="100">
        <v>189.71686924548712</v>
      </c>
      <c r="M7" s="100">
        <v>93.706980129897332</v>
      </c>
      <c r="N7" s="100">
        <v>0</v>
      </c>
      <c r="O7" s="100">
        <v>0</v>
      </c>
      <c r="P7" s="100">
        <v>18.647138334821779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0.13504559385588741</v>
      </c>
      <c r="D8" s="100">
        <v>6.9881295421946085E-2</v>
      </c>
      <c r="E8" s="100">
        <v>0.21009265720326126</v>
      </c>
      <c r="F8" s="100">
        <v>8.0489379932583191E-2</v>
      </c>
      <c r="G8" s="100">
        <v>0.12199316639482134</v>
      </c>
      <c r="H8" s="100">
        <v>7.1410979096420177E-2</v>
      </c>
      <c r="I8" s="100">
        <v>0.16167078963355483</v>
      </c>
      <c r="J8" s="100">
        <v>0.16092360293017116</v>
      </c>
      <c r="K8" s="100">
        <v>0.15865581985825744</v>
      </c>
      <c r="L8" s="100">
        <v>0.1554877488530125</v>
      </c>
      <c r="M8" s="100">
        <v>0.16065494000875899</v>
      </c>
      <c r="N8" s="100">
        <v>0.2388823825242152</v>
      </c>
      <c r="O8" s="100">
        <v>0.11020440653790965</v>
      </c>
      <c r="P8" s="100">
        <v>0.25907218061710274</v>
      </c>
      <c r="Q8" s="100">
        <v>0.42326236886946594</v>
      </c>
    </row>
    <row r="9" spans="1:17" ht="12" customHeight="1" x14ac:dyDescent="0.25">
      <c r="A9" s="88" t="s">
        <v>106</v>
      </c>
      <c r="B9" s="100"/>
      <c r="C9" s="100">
        <v>8.607310266892398</v>
      </c>
      <c r="D9" s="100">
        <v>177.04014145245637</v>
      </c>
      <c r="E9" s="100">
        <v>79.085820732681427</v>
      </c>
      <c r="F9" s="100">
        <v>43.210339294102184</v>
      </c>
      <c r="G9" s="100">
        <v>43.193282033103202</v>
      </c>
      <c r="H9" s="100">
        <v>0</v>
      </c>
      <c r="I9" s="100">
        <v>217.7133273301275</v>
      </c>
      <c r="J9" s="100">
        <v>299.97169866258821</v>
      </c>
      <c r="K9" s="100">
        <v>356.37884604354161</v>
      </c>
      <c r="L9" s="100">
        <v>0</v>
      </c>
      <c r="M9" s="100">
        <v>192.45600312963839</v>
      </c>
      <c r="N9" s="100">
        <v>237.52213038069848</v>
      </c>
      <c r="O9" s="100">
        <v>78.033544321857249</v>
      </c>
      <c r="P9" s="100">
        <v>65.594071675189738</v>
      </c>
      <c r="Q9" s="100">
        <v>222.61474857629938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0.5008442830861296</v>
      </c>
      <c r="F10" s="100">
        <v>0</v>
      </c>
      <c r="G10" s="100">
        <v>0.12975327053277766</v>
      </c>
      <c r="H10" s="100">
        <v>0</v>
      </c>
      <c r="I10" s="100">
        <v>0</v>
      </c>
      <c r="J10" s="100">
        <v>0.2695327068331923</v>
      </c>
      <c r="K10" s="100">
        <v>3.5561285709128838</v>
      </c>
      <c r="L10" s="100">
        <v>0.3854548748866588</v>
      </c>
      <c r="M10" s="100">
        <v>0.10676278832333322</v>
      </c>
      <c r="N10" s="100">
        <v>3.5556678401642262E-2</v>
      </c>
      <c r="O10" s="100">
        <v>2.6080548809861801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4.3578843263618623E-3</v>
      </c>
      <c r="D16" s="101">
        <f t="shared" si="2"/>
        <v>9.9234648280312875E-3</v>
      </c>
      <c r="E16" s="101">
        <f t="shared" si="2"/>
        <v>6.7369466437741587E-3</v>
      </c>
      <c r="F16" s="101">
        <f t="shared" si="2"/>
        <v>2.0050946065335924E-2</v>
      </c>
      <c r="G16" s="101">
        <f t="shared" si="2"/>
        <v>2.0485920537326556E-2</v>
      </c>
      <c r="H16" s="101">
        <f t="shared" si="2"/>
        <v>2.4688976537649295E-2</v>
      </c>
      <c r="I16" s="101">
        <f t="shared" si="2"/>
        <v>2.0860031171955916E-2</v>
      </c>
      <c r="J16" s="101">
        <f t="shared" si="2"/>
        <v>1.1111264473560969E-2</v>
      </c>
      <c r="K16" s="101">
        <f t="shared" si="2"/>
        <v>2.5524724965071403E-2</v>
      </c>
      <c r="L16" s="101">
        <f t="shared" si="2"/>
        <v>9.7486066139673561E-3</v>
      </c>
      <c r="M16" s="101">
        <f t="shared" si="2"/>
        <v>3.2173236702736696E-2</v>
      </c>
      <c r="N16" s="101">
        <f t="shared" si="2"/>
        <v>6.3333656865392662E-2</v>
      </c>
      <c r="O16" s="101">
        <f t="shared" si="2"/>
        <v>0.10138081384775872</v>
      </c>
      <c r="P16" s="101">
        <f t="shared" si="2"/>
        <v>0.18345505061267245</v>
      </c>
      <c r="Q16" s="101">
        <f t="shared" si="2"/>
        <v>0.29075947485388498</v>
      </c>
    </row>
    <row r="17" spans="1:17" ht="12.95" customHeight="1" x14ac:dyDescent="0.25">
      <c r="A17" s="88" t="s">
        <v>101</v>
      </c>
      <c r="B17" s="103"/>
      <c r="C17" s="103">
        <v>4.3578843263618623E-3</v>
      </c>
      <c r="D17" s="103">
        <v>9.9234648280312875E-3</v>
      </c>
      <c r="E17" s="103">
        <v>6.7369466437741587E-3</v>
      </c>
      <c r="F17" s="103">
        <v>2.0050946065335924E-2</v>
      </c>
      <c r="G17" s="103">
        <v>2.0485920537326556E-2</v>
      </c>
      <c r="H17" s="103">
        <v>2.4688976537649295E-2</v>
      </c>
      <c r="I17" s="103">
        <v>2.0860031171955916E-2</v>
      </c>
      <c r="J17" s="103">
        <v>1.1111264473560969E-2</v>
      </c>
      <c r="K17" s="103">
        <v>2.5524724965071403E-2</v>
      </c>
      <c r="L17" s="103">
        <v>9.7486066139673561E-3</v>
      </c>
      <c r="M17" s="103">
        <v>3.2173236702736696E-2</v>
      </c>
      <c r="N17" s="103">
        <v>6.3333656865392662E-2</v>
      </c>
      <c r="O17" s="103">
        <v>0.10138081384775872</v>
      </c>
      <c r="P17" s="103">
        <v>0.18345505061267245</v>
      </c>
      <c r="Q17" s="103">
        <v>0.29075947485388498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26.056049255486744</v>
      </c>
      <c r="D19" s="101">
        <f t="shared" si="3"/>
        <v>12.703835452194774</v>
      </c>
      <c r="E19" s="101">
        <f t="shared" si="3"/>
        <v>46.716543241631008</v>
      </c>
      <c r="F19" s="101">
        <f t="shared" si="3"/>
        <v>6.7538122654935933</v>
      </c>
      <c r="G19" s="101">
        <f t="shared" si="3"/>
        <v>13.011295511672207</v>
      </c>
      <c r="H19" s="101">
        <f t="shared" si="3"/>
        <v>30.192490927413068</v>
      </c>
      <c r="I19" s="101">
        <f t="shared" si="3"/>
        <v>32.537008221208907</v>
      </c>
      <c r="J19" s="101">
        <f t="shared" si="3"/>
        <v>30.074898597673243</v>
      </c>
      <c r="K19" s="101">
        <f t="shared" si="3"/>
        <v>21.89848164442223</v>
      </c>
      <c r="L19" s="101">
        <f t="shared" si="3"/>
        <v>76.688169545571142</v>
      </c>
      <c r="M19" s="101">
        <f t="shared" si="3"/>
        <v>28.065319902928298</v>
      </c>
      <c r="N19" s="101">
        <f t="shared" si="3"/>
        <v>54.731989112114576</v>
      </c>
      <c r="O19" s="101">
        <f t="shared" si="3"/>
        <v>11.743316299372996</v>
      </c>
      <c r="P19" s="101">
        <f t="shared" si="3"/>
        <v>66.62120514175831</v>
      </c>
      <c r="Q19" s="101">
        <f t="shared" si="3"/>
        <v>13.750851143768607</v>
      </c>
    </row>
    <row r="20" spans="1:17" ht="12" customHeight="1" x14ac:dyDescent="0.25">
      <c r="A20" s="88" t="s">
        <v>38</v>
      </c>
      <c r="B20" s="100"/>
      <c r="C20" s="100">
        <v>12.467527505154646</v>
      </c>
      <c r="D20" s="100">
        <v>5.5145367597989097</v>
      </c>
      <c r="E20" s="100">
        <v>0.56796487098465376</v>
      </c>
      <c r="F20" s="100">
        <v>3.7572012784904622E-2</v>
      </c>
      <c r="G20" s="100">
        <v>1.2850717638686967E-2</v>
      </c>
      <c r="H20" s="100">
        <v>4.1189024091948884E-2</v>
      </c>
      <c r="I20" s="100">
        <v>13.352560926941424</v>
      </c>
      <c r="J20" s="100">
        <v>2.7724778735755891</v>
      </c>
      <c r="K20" s="100">
        <v>5.190782931307913</v>
      </c>
      <c r="L20" s="100">
        <v>13.032291027630599</v>
      </c>
      <c r="M20" s="100">
        <v>4.8429332687989257</v>
      </c>
      <c r="N20" s="100">
        <v>4.6875019201067625</v>
      </c>
      <c r="O20" s="100">
        <v>3.2948908540399784</v>
      </c>
      <c r="P20" s="100">
        <v>5.2924348807512374</v>
      </c>
      <c r="Q20" s="100">
        <v>2.7913166023167566</v>
      </c>
    </row>
    <row r="21" spans="1:17" s="28" customFormat="1" ht="12" customHeight="1" x14ac:dyDescent="0.25">
      <c r="A21" s="88" t="s">
        <v>66</v>
      </c>
      <c r="B21" s="100"/>
      <c r="C21" s="100">
        <v>7.2740665170100982</v>
      </c>
      <c r="D21" s="100">
        <v>0</v>
      </c>
      <c r="E21" s="100">
        <v>28.720963607766897</v>
      </c>
      <c r="F21" s="100">
        <v>6.5541585777240813E-2</v>
      </c>
      <c r="G21" s="100">
        <v>1.1739176817046375E-2</v>
      </c>
      <c r="H21" s="100">
        <v>16.12825968087914</v>
      </c>
      <c r="I21" s="100">
        <v>4.5305594989505232E-3</v>
      </c>
      <c r="J21" s="100">
        <v>0.46521071737114456</v>
      </c>
      <c r="K21" s="100">
        <v>0.26051230263637715</v>
      </c>
      <c r="L21" s="100">
        <v>9.465411201164228</v>
      </c>
      <c r="M21" s="100">
        <v>8.1121713564236479</v>
      </c>
      <c r="N21" s="100">
        <v>39.571286294695611</v>
      </c>
      <c r="O21" s="100">
        <v>0</v>
      </c>
      <c r="P21" s="100">
        <v>44.633611223211354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</v>
      </c>
      <c r="D22" s="100">
        <v>1.6885589421278229</v>
      </c>
      <c r="E22" s="100">
        <v>1.5119568355365136</v>
      </c>
      <c r="F22" s="100">
        <v>2.3960583833439801</v>
      </c>
      <c r="G22" s="100">
        <v>1.8329298195385773</v>
      </c>
      <c r="H22" s="100">
        <v>6.4300376268441504</v>
      </c>
      <c r="I22" s="100">
        <v>7.4860069442877322</v>
      </c>
      <c r="J22" s="100">
        <v>7.8626061243754855</v>
      </c>
      <c r="K22" s="100">
        <v>6.40713421955809</v>
      </c>
      <c r="L22" s="100">
        <v>14.452155501011097</v>
      </c>
      <c r="M22" s="100">
        <v>4.7952016394546586</v>
      </c>
      <c r="N22" s="100">
        <v>4.7395917541768817</v>
      </c>
      <c r="O22" s="100">
        <v>3.1948061986960781</v>
      </c>
      <c r="P22" s="100">
        <v>5.2747320157909128</v>
      </c>
      <c r="Q22" s="100">
        <v>4.9900593854610769</v>
      </c>
    </row>
    <row r="23" spans="1:17" ht="12" customHeight="1" x14ac:dyDescent="0.25">
      <c r="A23" s="88" t="s">
        <v>98</v>
      </c>
      <c r="B23" s="100"/>
      <c r="C23" s="100">
        <v>6.3144552333220014</v>
      </c>
      <c r="D23" s="100">
        <v>5.4834541318953471</v>
      </c>
      <c r="E23" s="100">
        <v>15.914754242476631</v>
      </c>
      <c r="F23" s="100">
        <v>4.2546402835874675</v>
      </c>
      <c r="G23" s="100">
        <v>11.147949157801012</v>
      </c>
      <c r="H23" s="100">
        <v>7.5930045955978294</v>
      </c>
      <c r="I23" s="100">
        <v>11.693909790480799</v>
      </c>
      <c r="J23" s="100">
        <v>18.947571244937308</v>
      </c>
      <c r="K23" s="100">
        <v>9.9826118560413999</v>
      </c>
      <c r="L23" s="100">
        <v>39.723585585791916</v>
      </c>
      <c r="M23" s="100">
        <v>10.297305637914835</v>
      </c>
      <c r="N23" s="100">
        <v>5.7171793037289484</v>
      </c>
      <c r="O23" s="100">
        <v>5.1449189834500801</v>
      </c>
      <c r="P23" s="100">
        <v>11.301229768836906</v>
      </c>
      <c r="Q23" s="100">
        <v>5.8869548658898916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1.7285618372693642E-2</v>
      </c>
      <c r="E24" s="100">
        <v>9.0368486631927747E-4</v>
      </c>
      <c r="F24" s="100">
        <v>0</v>
      </c>
      <c r="G24" s="100">
        <v>5.8266398768851702E-3</v>
      </c>
      <c r="H24" s="100">
        <v>0</v>
      </c>
      <c r="I24" s="100">
        <v>0</v>
      </c>
      <c r="J24" s="100">
        <v>2.7032637413713249E-2</v>
      </c>
      <c r="K24" s="100">
        <v>5.7440334878451495E-2</v>
      </c>
      <c r="L24" s="100">
        <v>1.4726229973299058E-2</v>
      </c>
      <c r="M24" s="100">
        <v>1.7708000336228508E-2</v>
      </c>
      <c r="N24" s="100">
        <v>1.6429839406375123E-2</v>
      </c>
      <c r="O24" s="100">
        <v>0.10870026318685831</v>
      </c>
      <c r="P24" s="100">
        <v>0.11919725316789213</v>
      </c>
      <c r="Q24" s="100">
        <v>8.2520290100881216E-2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16.28625346540101</v>
      </c>
      <c r="D29" s="101">
        <f t="shared" si="4"/>
        <v>12.095295749870136</v>
      </c>
      <c r="E29" s="101">
        <f t="shared" si="4"/>
        <v>28.340063047515244</v>
      </c>
      <c r="F29" s="101">
        <f t="shared" si="4"/>
        <v>16.132683968626665</v>
      </c>
      <c r="G29" s="101">
        <f t="shared" si="4"/>
        <v>23.612365353265719</v>
      </c>
      <c r="H29" s="101">
        <f t="shared" si="4"/>
        <v>32.837829049861007</v>
      </c>
      <c r="I29" s="101">
        <f t="shared" si="4"/>
        <v>19.543274720872784</v>
      </c>
      <c r="J29" s="101">
        <f t="shared" si="4"/>
        <v>14.994437488308858</v>
      </c>
      <c r="K29" s="101">
        <f t="shared" si="4"/>
        <v>16.716190117701291</v>
      </c>
      <c r="L29" s="101">
        <f t="shared" si="4"/>
        <v>19.602898259298208</v>
      </c>
      <c r="M29" s="101">
        <f t="shared" si="4"/>
        <v>60.425957252751743</v>
      </c>
      <c r="N29" s="101">
        <f t="shared" si="4"/>
        <v>51.701116476772299</v>
      </c>
      <c r="O29" s="101">
        <f t="shared" si="4"/>
        <v>61.560356992086355</v>
      </c>
      <c r="P29" s="101">
        <f t="shared" si="4"/>
        <v>43.943862207483207</v>
      </c>
      <c r="Q29" s="101">
        <f t="shared" si="4"/>
        <v>59.875792783874502</v>
      </c>
    </row>
    <row r="30" spans="1:17" s="28" customFormat="1" ht="12" customHeight="1" x14ac:dyDescent="0.25">
      <c r="A30" s="88" t="s">
        <v>66</v>
      </c>
      <c r="B30" s="100"/>
      <c r="C30" s="100">
        <v>8.8151857322023908</v>
      </c>
      <c r="D30" s="100">
        <v>3.475971435992725</v>
      </c>
      <c r="E30" s="100">
        <v>16.270495470966129</v>
      </c>
      <c r="F30" s="100">
        <v>1.4769184296971156</v>
      </c>
      <c r="G30" s="100">
        <v>1.8541676515840044</v>
      </c>
      <c r="H30" s="100">
        <v>9.2465103352010285</v>
      </c>
      <c r="I30" s="100">
        <v>1.242006229669335</v>
      </c>
      <c r="J30" s="100">
        <v>0</v>
      </c>
      <c r="K30" s="100">
        <v>0</v>
      </c>
      <c r="L30" s="100">
        <v>0</v>
      </c>
      <c r="M30" s="100">
        <v>0.7968583536721473</v>
      </c>
      <c r="N30" s="100">
        <v>1.8340860848558824</v>
      </c>
      <c r="O30" s="100">
        <v>9.1709671340704677</v>
      </c>
      <c r="P30" s="100">
        <v>17.538501606135299</v>
      </c>
      <c r="Q30" s="100">
        <v>31.141033090447245</v>
      </c>
    </row>
    <row r="31" spans="1:17" ht="12" customHeight="1" x14ac:dyDescent="0.25">
      <c r="A31" s="88" t="s">
        <v>98</v>
      </c>
      <c r="B31" s="100"/>
      <c r="C31" s="100">
        <v>7.4710677331986197</v>
      </c>
      <c r="D31" s="100">
        <v>8.6193243138774118</v>
      </c>
      <c r="E31" s="100">
        <v>12.069567576549117</v>
      </c>
      <c r="F31" s="100">
        <v>14.655765538929549</v>
      </c>
      <c r="G31" s="100">
        <v>21.758197701681716</v>
      </c>
      <c r="H31" s="100">
        <v>23.59131871465998</v>
      </c>
      <c r="I31" s="100">
        <v>18.301268491203448</v>
      </c>
      <c r="J31" s="100">
        <v>14.994437488308858</v>
      </c>
      <c r="K31" s="100">
        <v>16.716190117701291</v>
      </c>
      <c r="L31" s="100">
        <v>19.602898259298208</v>
      </c>
      <c r="M31" s="100">
        <v>59.629098899079594</v>
      </c>
      <c r="N31" s="100">
        <v>49.867030391916416</v>
      </c>
      <c r="O31" s="100">
        <v>52.389389858015889</v>
      </c>
      <c r="P31" s="100">
        <v>26.405360601347905</v>
      </c>
      <c r="Q31" s="100">
        <v>28.734759693427261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67973.92845978112</v>
      </c>
      <c r="D3" s="106">
        <f>IF(SER_hh_fec_in!D3=0,0,1000000/0.086*SER_hh_fec_in!D3/SER_hh_num_in!D3)</f>
        <v>72415.269624560693</v>
      </c>
      <c r="E3" s="106">
        <f>IF(SER_hh_fec_in!E3=0,0,1000000/0.086*SER_hh_fec_in!E3/SER_hh_num_in!E3)</f>
        <v>79834.258542264899</v>
      </c>
      <c r="F3" s="106">
        <f>IF(SER_hh_fec_in!F3=0,0,1000000/0.086*SER_hh_fec_in!F3/SER_hh_num_in!F3)</f>
        <v>82908.712008996576</v>
      </c>
      <c r="G3" s="106">
        <f>IF(SER_hh_fec_in!G3=0,0,1000000/0.086*SER_hh_fec_in!G3/SER_hh_num_in!G3)</f>
        <v>78797.949613605146</v>
      </c>
      <c r="H3" s="106">
        <f>IF(SER_hh_fec_in!H3=0,0,1000000/0.086*SER_hh_fec_in!H3/SER_hh_num_in!H3)</f>
        <v>88864.49194177211</v>
      </c>
      <c r="I3" s="106">
        <f>IF(SER_hh_fec_in!I3=0,0,1000000/0.086*SER_hh_fec_in!I3/SER_hh_num_in!I3)</f>
        <v>77683.462048483474</v>
      </c>
      <c r="J3" s="106">
        <f>IF(SER_hh_fec_in!J3=0,0,1000000/0.086*SER_hh_fec_in!J3/SER_hh_num_in!J3)</f>
        <v>87246.78458549791</v>
      </c>
      <c r="K3" s="106">
        <f>IF(SER_hh_fec_in!K3=0,0,1000000/0.086*SER_hh_fec_in!K3/SER_hh_num_in!K3)</f>
        <v>88007.569149519652</v>
      </c>
      <c r="L3" s="106">
        <f>IF(SER_hh_fec_in!L3=0,0,1000000/0.086*SER_hh_fec_in!L3/SER_hh_num_in!L3)</f>
        <v>97821.492935942224</v>
      </c>
      <c r="M3" s="106">
        <f>IF(SER_hh_fec_in!M3=0,0,1000000/0.086*SER_hh_fec_in!M3/SER_hh_num_in!M3)</f>
        <v>82560.601585230324</v>
      </c>
      <c r="N3" s="106">
        <f>IF(SER_hh_fec_in!N3=0,0,1000000/0.086*SER_hh_fec_in!N3/SER_hh_num_in!N3)</f>
        <v>79413.51830484411</v>
      </c>
      <c r="O3" s="106">
        <f>IF(SER_hh_fec_in!O3=0,0,1000000/0.086*SER_hh_fec_in!O3/SER_hh_num_in!O3)</f>
        <v>73290.595796184905</v>
      </c>
      <c r="P3" s="106">
        <f>IF(SER_hh_fec_in!P3=0,0,1000000/0.086*SER_hh_fec_in!P3/SER_hh_num_in!P3)</f>
        <v>64461.731610153402</v>
      </c>
      <c r="Q3" s="106">
        <f>IF(SER_hh_fec_in!Q3=0,0,1000000/0.086*SER_hh_fec_in!Q3/SER_hh_num_in!Q3)</f>
        <v>59048.460388908512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52599.607796224329</v>
      </c>
      <c r="D4" s="101">
        <f>IF(SER_hh_fec_in!D4=0,0,1000000/0.086*SER_hh_fec_in!D4/SER_hh_num_in!D4)</f>
        <v>55706.430546898053</v>
      </c>
      <c r="E4" s="101">
        <f>IF(SER_hh_fec_in!E4=0,0,1000000/0.086*SER_hh_fec_in!E4/SER_hh_num_in!E4)</f>
        <v>60648.643378936657</v>
      </c>
      <c r="F4" s="101">
        <f>IF(SER_hh_fec_in!F4=0,0,1000000/0.086*SER_hh_fec_in!F4/SER_hh_num_in!F4)</f>
        <v>65177.94817284189</v>
      </c>
      <c r="G4" s="101">
        <f>IF(SER_hh_fec_in!G4=0,0,1000000/0.086*SER_hh_fec_in!G4/SER_hh_num_in!G4)</f>
        <v>59974.683835180622</v>
      </c>
      <c r="H4" s="101">
        <f>IF(SER_hh_fec_in!H4=0,0,1000000/0.086*SER_hh_fec_in!H4/SER_hh_num_in!H4)</f>
        <v>69216.334041797934</v>
      </c>
      <c r="I4" s="101">
        <f>IF(SER_hh_fec_in!I4=0,0,1000000/0.086*SER_hh_fec_in!I4/SER_hh_num_in!I4)</f>
        <v>57584.598048992309</v>
      </c>
      <c r="J4" s="101">
        <f>IF(SER_hh_fec_in!J4=0,0,1000000/0.086*SER_hh_fec_in!J4/SER_hh_num_in!J4)</f>
        <v>67191.290156571544</v>
      </c>
      <c r="K4" s="101">
        <f>IF(SER_hh_fec_in!K4=0,0,1000000/0.086*SER_hh_fec_in!K4/SER_hh_num_in!K4)</f>
        <v>67692.066203235328</v>
      </c>
      <c r="L4" s="101">
        <f>IF(SER_hh_fec_in!L4=0,0,1000000/0.086*SER_hh_fec_in!L4/SER_hh_num_in!L4)</f>
        <v>76145.974809791267</v>
      </c>
      <c r="M4" s="101">
        <f>IF(SER_hh_fec_in!M4=0,0,1000000/0.086*SER_hh_fec_in!M4/SER_hh_num_in!M4)</f>
        <v>61096.725904713399</v>
      </c>
      <c r="N4" s="101">
        <f>IF(SER_hh_fec_in!N4=0,0,1000000/0.086*SER_hh_fec_in!N4/SER_hh_num_in!N4)</f>
        <v>57445.772662238254</v>
      </c>
      <c r="O4" s="101">
        <f>IF(SER_hh_fec_in!O4=0,0,1000000/0.086*SER_hh_fec_in!O4/SER_hh_num_in!O4)</f>
        <v>51920.970777135015</v>
      </c>
      <c r="P4" s="101">
        <f>IF(SER_hh_fec_in!P4=0,0,1000000/0.086*SER_hh_fec_in!P4/SER_hh_num_in!P4)</f>
        <v>42989.109444207592</v>
      </c>
      <c r="Q4" s="101">
        <f>IF(SER_hh_fec_in!Q4=0,0,1000000/0.086*SER_hh_fec_in!Q4/SER_hh_num_in!Q4)</f>
        <v>37628.920650499371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52991.532152867097</v>
      </c>
      <c r="D5" s="100">
        <f>IF(SER_hh_fec_in!D5=0,0,1000000/0.086*SER_hh_fec_in!D5/SER_hh_num_in!D5)</f>
        <v>0</v>
      </c>
      <c r="E5" s="100">
        <f>IF(SER_hh_fec_in!E5=0,0,1000000/0.086*SER_hh_fec_in!E5/SER_hh_num_in!E5)</f>
        <v>96163.002760185875</v>
      </c>
      <c r="F5" s="100">
        <f>IF(SER_hh_fec_in!F5=0,0,1000000/0.086*SER_hh_fec_in!F5/SER_hh_num_in!F5)</f>
        <v>85000.331291300245</v>
      </c>
      <c r="G5" s="100">
        <f>IF(SER_hh_fec_in!G5=0,0,1000000/0.086*SER_hh_fec_in!G5/SER_hh_num_in!G5)</f>
        <v>80811.488252852912</v>
      </c>
      <c r="H5" s="100">
        <f>IF(SER_hh_fec_in!H5=0,0,1000000/0.086*SER_hh_fec_in!H5/SER_hh_num_in!H5)</f>
        <v>89102.001044051736</v>
      </c>
      <c r="I5" s="100">
        <f>IF(SER_hh_fec_in!I5=0,0,1000000/0.086*SER_hh_fec_in!I5/SER_hh_num_in!I5)</f>
        <v>77757.623836702216</v>
      </c>
      <c r="J5" s="100">
        <f>IF(SER_hh_fec_in!J5=0,0,1000000/0.086*SER_hh_fec_in!J5/SER_hh_num_in!J5)</f>
        <v>81176.772557585879</v>
      </c>
      <c r="K5" s="100">
        <f>IF(SER_hh_fec_in!K5=0,0,1000000/0.086*SER_hh_fec_in!K5/SER_hh_num_in!K5)</f>
        <v>83392.095401519444</v>
      </c>
      <c r="L5" s="100">
        <f>IF(SER_hh_fec_in!L5=0,0,1000000/0.086*SER_hh_fec_in!L5/SER_hh_num_in!L5)</f>
        <v>90778.16351677246</v>
      </c>
      <c r="M5" s="100">
        <f>IF(SER_hh_fec_in!M5=0,0,1000000/0.086*SER_hh_fec_in!M5/SER_hh_num_in!M5)</f>
        <v>80637.043310257679</v>
      </c>
      <c r="N5" s="100">
        <f>IF(SER_hh_fec_in!N5=0,0,1000000/0.086*SER_hh_fec_in!N5/SER_hh_num_in!N5)</f>
        <v>81642.797503949783</v>
      </c>
      <c r="O5" s="100">
        <f>IF(SER_hh_fec_in!O5=0,0,1000000/0.086*SER_hh_fec_in!O5/SER_hh_num_in!O5)</f>
        <v>76816.873066207525</v>
      </c>
      <c r="P5" s="100">
        <f>IF(SER_hh_fec_in!P5=0,0,1000000/0.086*SER_hh_fec_in!P5/SER_hh_num_in!P5)</f>
        <v>0</v>
      </c>
      <c r="Q5" s="100">
        <f>IF(SER_hh_fec_in!Q5=0,0,1000000/0.086*SER_hh_fec_in!Q5/SER_hh_num_in!Q5)</f>
        <v>71530.698698839449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58391.794437619254</v>
      </c>
      <c r="D7" s="100">
        <f>IF(SER_hh_fec_in!D7=0,0,1000000/0.086*SER_hh_fec_in!D7/SER_hh_num_in!D7)</f>
        <v>0</v>
      </c>
      <c r="E7" s="100">
        <f>IF(SER_hh_fec_in!E7=0,0,1000000/0.086*SER_hh_fec_in!E7/SER_hh_num_in!E7)</f>
        <v>66617.841532705206</v>
      </c>
      <c r="F7" s="100">
        <f>IF(SER_hh_fec_in!F7=0,0,1000000/0.086*SER_hh_fec_in!F7/SER_hh_num_in!F7)</f>
        <v>0</v>
      </c>
      <c r="G7" s="100">
        <f>IF(SER_hh_fec_in!G7=0,0,1000000/0.086*SER_hh_fec_in!G7/SER_hh_num_in!G7)</f>
        <v>0</v>
      </c>
      <c r="H7" s="100">
        <f>IF(SER_hh_fec_in!H7=0,0,1000000/0.086*SER_hh_fec_in!H7/SER_hh_num_in!H7)</f>
        <v>76252.693495232728</v>
      </c>
      <c r="I7" s="100">
        <f>IF(SER_hh_fec_in!I7=0,0,1000000/0.086*SER_hh_fec_in!I7/SER_hh_num_in!I7)</f>
        <v>64048.642633820455</v>
      </c>
      <c r="J7" s="100">
        <f>IF(SER_hh_fec_in!J7=0,0,1000000/0.086*SER_hh_fec_in!J7/SER_hh_num_in!J7)</f>
        <v>0</v>
      </c>
      <c r="K7" s="100">
        <f>IF(SER_hh_fec_in!K7=0,0,1000000/0.086*SER_hh_fec_in!K7/SER_hh_num_in!K7)</f>
        <v>70011.896096147582</v>
      </c>
      <c r="L7" s="100">
        <f>IF(SER_hh_fec_in!L7=0,0,1000000/0.086*SER_hh_fec_in!L7/SER_hh_num_in!L7)</f>
        <v>82071.597384903143</v>
      </c>
      <c r="M7" s="100">
        <f>IF(SER_hh_fec_in!M7=0,0,1000000/0.086*SER_hh_fec_in!M7/SER_hh_num_in!M7)</f>
        <v>73301.741006144555</v>
      </c>
      <c r="N7" s="100">
        <f>IF(SER_hh_fec_in!N7=0,0,1000000/0.086*SER_hh_fec_in!N7/SER_hh_num_in!N7)</f>
        <v>0</v>
      </c>
      <c r="O7" s="100">
        <f>IF(SER_hh_fec_in!O7=0,0,1000000/0.086*SER_hh_fec_in!O7/SER_hh_num_in!O7)</f>
        <v>0</v>
      </c>
      <c r="P7" s="100">
        <f>IF(SER_hh_fec_in!P7=0,0,1000000/0.086*SER_hh_fec_in!P7/SER_hh_num_in!P7)</f>
        <v>61513.676562730412</v>
      </c>
      <c r="Q7" s="100">
        <f>IF(SER_hh_fec_in!Q7=0,0,1000000/0.086*SER_hh_fec_in!Q7/SER_hh_num_in!Q7)</f>
        <v>0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37490.400302881957</v>
      </c>
      <c r="D8" s="100">
        <f>IF(SER_hh_fec_in!D8=0,0,1000000/0.086*SER_hh_fec_in!D8/SER_hh_num_in!D8)</f>
        <v>43209.077194809433</v>
      </c>
      <c r="E8" s="100">
        <f>IF(SER_hh_fec_in!E8=0,0,1000000/0.086*SER_hh_fec_in!E8/SER_hh_num_in!E8)</f>
        <v>43128.274384714408</v>
      </c>
      <c r="F8" s="100">
        <f>IF(SER_hh_fec_in!F8=0,0,1000000/0.086*SER_hh_fec_in!F8/SER_hh_num_in!F8)</f>
        <v>45660.012808944892</v>
      </c>
      <c r="G8" s="100">
        <f>IF(SER_hh_fec_in!G8=0,0,1000000/0.086*SER_hh_fec_in!G8/SER_hh_num_in!G8)</f>
        <v>43401.546443348045</v>
      </c>
      <c r="H8" s="100">
        <f>IF(SER_hh_fec_in!H8=0,0,1000000/0.086*SER_hh_fec_in!H8/SER_hh_num_in!H8)</f>
        <v>47762.106776681132</v>
      </c>
      <c r="I8" s="100">
        <f>IF(SER_hh_fec_in!I8=0,0,1000000/0.086*SER_hh_fec_in!I8/SER_hh_num_in!I8)</f>
        <v>39833.146101376318</v>
      </c>
      <c r="J8" s="100">
        <f>IF(SER_hh_fec_in!J8=0,0,1000000/0.086*SER_hh_fec_in!J8/SER_hh_num_in!J8)</f>
        <v>45728.241944524634</v>
      </c>
      <c r="K8" s="100">
        <f>IF(SER_hh_fec_in!K8=0,0,1000000/0.086*SER_hh_fec_in!K8/SER_hh_num_in!K8)</f>
        <v>43230.762032888844</v>
      </c>
      <c r="L8" s="100">
        <f>IF(SER_hh_fec_in!L8=0,0,1000000/0.086*SER_hh_fec_in!L8/SER_hh_num_in!L8)</f>
        <v>50371.141093892948</v>
      </c>
      <c r="M8" s="100">
        <f>IF(SER_hh_fec_in!M8=0,0,1000000/0.086*SER_hh_fec_in!M8/SER_hh_num_in!M8)</f>
        <v>44825.640024324872</v>
      </c>
      <c r="N8" s="100">
        <f>IF(SER_hh_fec_in!N8=0,0,1000000/0.086*SER_hh_fec_in!N8/SER_hh_num_in!N8)</f>
        <v>42986.499709587464</v>
      </c>
      <c r="O8" s="100">
        <f>IF(SER_hh_fec_in!O8=0,0,1000000/0.086*SER_hh_fec_in!O8/SER_hh_num_in!O8)</f>
        <v>39660.603190351256</v>
      </c>
      <c r="P8" s="100">
        <f>IF(SER_hh_fec_in!P8=0,0,1000000/0.086*SER_hh_fec_in!P8/SER_hh_num_in!P8)</f>
        <v>36023.646501666284</v>
      </c>
      <c r="Q8" s="100">
        <f>IF(SER_hh_fec_in!Q8=0,0,1000000/0.086*SER_hh_fec_in!Q8/SER_hh_num_in!Q8)</f>
        <v>35429.71338418821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57113.455391586722</v>
      </c>
      <c r="D9" s="100">
        <f>IF(SER_hh_fec_in!D9=0,0,1000000/0.086*SER_hh_fec_in!D9/SER_hh_num_in!D9)</f>
        <v>54714.596228981434</v>
      </c>
      <c r="E9" s="100">
        <f>IF(SER_hh_fec_in!E9=0,0,1000000/0.086*SER_hh_fec_in!E9/SER_hh_num_in!E9)</f>
        <v>59337.581359611009</v>
      </c>
      <c r="F9" s="100">
        <f>IF(SER_hh_fec_in!F9=0,0,1000000/0.086*SER_hh_fec_in!F9/SER_hh_num_in!F9)</f>
        <v>63366.943608915863</v>
      </c>
      <c r="G9" s="100">
        <f>IF(SER_hh_fec_in!G9=0,0,1000000/0.086*SER_hh_fec_in!G9/SER_hh_num_in!G9)</f>
        <v>62985.531501182442</v>
      </c>
      <c r="H9" s="100">
        <f>IF(SER_hh_fec_in!H9=0,0,1000000/0.086*SER_hh_fec_in!H9/SER_hh_num_in!H9)</f>
        <v>0</v>
      </c>
      <c r="I9" s="100">
        <f>IF(SER_hh_fec_in!I9=0,0,1000000/0.086*SER_hh_fec_in!I9/SER_hh_num_in!I9)</f>
        <v>67671.565008814432</v>
      </c>
      <c r="J9" s="100">
        <f>IF(SER_hh_fec_in!J9=0,0,1000000/0.086*SER_hh_fec_in!J9/SER_hh_num_in!J9)</f>
        <v>67501.305975409996</v>
      </c>
      <c r="K9" s="100">
        <f>IF(SER_hh_fec_in!K9=0,0,1000000/0.086*SER_hh_fec_in!K9/SER_hh_num_in!K9)</f>
        <v>62879.878559861099</v>
      </c>
      <c r="L9" s="100">
        <f>IF(SER_hh_fec_in!L9=0,0,1000000/0.086*SER_hh_fec_in!L9/SER_hh_num_in!L9)</f>
        <v>0</v>
      </c>
      <c r="M9" s="100">
        <f>IF(SER_hh_fec_in!M9=0,0,1000000/0.086*SER_hh_fec_in!M9/SER_hh_num_in!M9)</f>
        <v>68274.655418387832</v>
      </c>
      <c r="N9" s="100">
        <f>IF(SER_hh_fec_in!N9=0,0,1000000/0.086*SER_hh_fec_in!N9/SER_hh_num_in!N9)</f>
        <v>65675.031343936571</v>
      </c>
      <c r="O9" s="100">
        <f>IF(SER_hh_fec_in!O9=0,0,1000000/0.086*SER_hh_fec_in!O9/SER_hh_num_in!O9)</f>
        <v>60896.21442307144</v>
      </c>
      <c r="P9" s="100">
        <f>IF(SER_hh_fec_in!P9=0,0,1000000/0.086*SER_hh_fec_in!P9/SER_hh_num_in!P9)</f>
        <v>56098.170759608518</v>
      </c>
      <c r="Q9" s="100">
        <f>IF(SER_hh_fec_in!Q9=0,0,1000000/0.086*SER_hh_fec_in!Q9/SER_hh_num_in!Q9)</f>
        <v>56250.553768893325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0</v>
      </c>
      <c r="D10" s="100">
        <f>IF(SER_hh_fec_in!D10=0,0,1000000/0.086*SER_hh_fec_in!D10/SER_hh_num_in!D10)</f>
        <v>0</v>
      </c>
      <c r="E10" s="100">
        <f>IF(SER_hh_fec_in!E10=0,0,1000000/0.086*SER_hh_fec_in!E10/SER_hh_num_in!E10)</f>
        <v>77566.089763604541</v>
      </c>
      <c r="F10" s="100">
        <f>IF(SER_hh_fec_in!F10=0,0,1000000/0.086*SER_hh_fec_in!F10/SER_hh_num_in!F10)</f>
        <v>78842.275935093188</v>
      </c>
      <c r="G10" s="100">
        <f>IF(SER_hh_fec_in!G10=0,0,1000000/0.086*SER_hh_fec_in!G10/SER_hh_num_in!G10)</f>
        <v>84530.192345574644</v>
      </c>
      <c r="H10" s="100">
        <f>IF(SER_hh_fec_in!H10=0,0,1000000/0.086*SER_hh_fec_in!H10/SER_hh_num_in!H10)</f>
        <v>67940.383692841962</v>
      </c>
      <c r="I10" s="100">
        <f>IF(SER_hh_fec_in!I10=0,0,1000000/0.086*SER_hh_fec_in!I10/SER_hh_num_in!I10)</f>
        <v>93497.885108358489</v>
      </c>
      <c r="J10" s="100">
        <f>IF(SER_hh_fec_in!J10=0,0,1000000/0.086*SER_hh_fec_in!J10/SER_hh_num_in!J10)</f>
        <v>86654.107493940974</v>
      </c>
      <c r="K10" s="100">
        <f>IF(SER_hh_fec_in!K10=0,0,1000000/0.086*SER_hh_fec_in!K10/SER_hh_num_in!K10)</f>
        <v>89567.883444864259</v>
      </c>
      <c r="L10" s="100">
        <f>IF(SER_hh_fec_in!L10=0,0,1000000/0.086*SER_hh_fec_in!L10/SER_hh_num_in!L10)</f>
        <v>96391.99674692587</v>
      </c>
      <c r="M10" s="100">
        <f>IF(SER_hh_fec_in!M10=0,0,1000000/0.086*SER_hh_fec_in!M10/SER_hh_num_in!M10)</f>
        <v>95435.342390761012</v>
      </c>
      <c r="N10" s="100">
        <f>IF(SER_hh_fec_in!N10=0,0,1000000/0.086*SER_hh_fec_in!N10/SER_hh_num_in!N10)</f>
        <v>80555.177168100927</v>
      </c>
      <c r="O10" s="100">
        <f>IF(SER_hh_fec_in!O10=0,0,1000000/0.086*SER_hh_fec_in!O10/SER_hh_num_in!O10)</f>
        <v>84705.720778873976</v>
      </c>
      <c r="P10" s="100">
        <f>IF(SER_hh_fec_in!P10=0,0,1000000/0.086*SER_hh_fec_in!P10/SER_hh_num_in!P10)</f>
        <v>0</v>
      </c>
      <c r="Q10" s="100">
        <f>IF(SER_hh_fec_in!Q10=0,0,1000000/0.086*SER_hh_fec_in!Q10/SER_hh_num_in!Q10)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38704.758230124557</v>
      </c>
      <c r="D11" s="100">
        <f>IF(SER_hh_fec_in!D11=0,0,1000000/0.086*SER_hh_fec_in!D11/SER_hh_num_in!D11)</f>
        <v>56958.381983764113</v>
      </c>
      <c r="E11" s="100">
        <f>IF(SER_hh_fec_in!E11=0,0,1000000/0.086*SER_hh_fec_in!E11/SER_hh_num_in!E11)</f>
        <v>60218.98527407409</v>
      </c>
      <c r="F11" s="100">
        <f>IF(SER_hh_fec_in!F11=0,0,1000000/0.086*SER_hh_fec_in!F11/SER_hh_num_in!F11)</f>
        <v>57976.16460438363</v>
      </c>
      <c r="G11" s="100">
        <f>IF(SER_hh_fec_in!G11=0,0,1000000/0.086*SER_hh_fec_in!G11/SER_hh_num_in!G11)</f>
        <v>59810.612370302784</v>
      </c>
      <c r="H11" s="100">
        <f>IF(SER_hh_fec_in!H11=0,0,1000000/0.086*SER_hh_fec_in!H11/SER_hh_num_in!H11)</f>
        <v>63389.83892944199</v>
      </c>
      <c r="I11" s="100">
        <f>IF(SER_hh_fec_in!I11=0,0,1000000/0.086*SER_hh_fec_in!I11/SER_hh_num_in!I11)</f>
        <v>0</v>
      </c>
      <c r="J11" s="100">
        <f>IF(SER_hh_fec_in!J11=0,0,1000000/0.086*SER_hh_fec_in!J11/SER_hh_num_in!J11)</f>
        <v>62034.275929964228</v>
      </c>
      <c r="K11" s="100">
        <f>IF(SER_hh_fec_in!K11=0,0,1000000/0.086*SER_hh_fec_in!K11/SER_hh_num_in!K11)</f>
        <v>58719.917039421714</v>
      </c>
      <c r="L11" s="100">
        <f>IF(SER_hh_fec_in!L11=0,0,1000000/0.086*SER_hh_fec_in!L11/SER_hh_num_in!L11)</f>
        <v>0</v>
      </c>
      <c r="M11" s="100">
        <f>IF(SER_hh_fec_in!M11=0,0,1000000/0.086*SER_hh_fec_in!M11/SER_hh_num_in!M11)</f>
        <v>0</v>
      </c>
      <c r="N11" s="100">
        <f>IF(SER_hh_fec_in!N11=0,0,1000000/0.086*SER_hh_fec_in!N11/SER_hh_num_in!N11)</f>
        <v>59934.114899073778</v>
      </c>
      <c r="O11" s="100">
        <f>IF(SER_hh_fec_in!O11=0,0,1000000/0.086*SER_hh_fec_in!O11/SER_hh_num_in!O11)</f>
        <v>56386.026200950189</v>
      </c>
      <c r="P11" s="100">
        <f>IF(SER_hh_fec_in!P11=0,0,1000000/0.086*SER_hh_fec_in!P11/SER_hh_num_in!P11)</f>
        <v>51903.544505211365</v>
      </c>
      <c r="Q11" s="100">
        <f>IF(SER_hh_fec_in!Q11=0,0,1000000/0.086*SER_hh_fec_in!Q11/SER_hh_num_in!Q11)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47823.82759457075</v>
      </c>
      <c r="D12" s="100">
        <f>IF(SER_hh_fec_in!D12=0,0,1000000/0.086*SER_hh_fec_in!D12/SER_hh_num_in!D12)</f>
        <v>58751.672571517105</v>
      </c>
      <c r="E12" s="100">
        <f>IF(SER_hh_fec_in!E12=0,0,1000000/0.086*SER_hh_fec_in!E12/SER_hh_num_in!E12)</f>
        <v>51210.323796659766</v>
      </c>
      <c r="F12" s="100">
        <f>IF(SER_hh_fec_in!F12=0,0,1000000/0.086*SER_hh_fec_in!F12/SER_hh_num_in!F12)</f>
        <v>60605.024394488319</v>
      </c>
      <c r="G12" s="100">
        <f>IF(SER_hh_fec_in!G12=0,0,1000000/0.086*SER_hh_fec_in!G12/SER_hh_num_in!G12)</f>
        <v>53516.74895664856</v>
      </c>
      <c r="H12" s="100">
        <f>IF(SER_hh_fec_in!H12=0,0,1000000/0.086*SER_hh_fec_in!H12/SER_hh_num_in!H12)</f>
        <v>61388.821680184577</v>
      </c>
      <c r="I12" s="100">
        <f>IF(SER_hh_fec_in!I12=0,0,1000000/0.086*SER_hh_fec_in!I12/SER_hh_num_in!I12)</f>
        <v>39918.32486170411</v>
      </c>
      <c r="J12" s="100">
        <f>IF(SER_hh_fec_in!J12=0,0,1000000/0.086*SER_hh_fec_in!J12/SER_hh_num_in!J12)</f>
        <v>59112.262484019047</v>
      </c>
      <c r="K12" s="100">
        <f>IF(SER_hh_fec_in!K12=0,0,1000000/0.086*SER_hh_fec_in!K12/SER_hh_num_in!K12)</f>
        <v>55166.65786426956</v>
      </c>
      <c r="L12" s="100">
        <f>IF(SER_hh_fec_in!L12=0,0,1000000/0.086*SER_hh_fec_in!L12/SER_hh_num_in!L12)</f>
        <v>0</v>
      </c>
      <c r="M12" s="100">
        <f>IF(SER_hh_fec_in!M12=0,0,1000000/0.086*SER_hh_fec_in!M12/SER_hh_num_in!M12)</f>
        <v>0</v>
      </c>
      <c r="N12" s="100">
        <f>IF(SER_hh_fec_in!N12=0,0,1000000/0.086*SER_hh_fec_in!N12/SER_hh_num_in!N12)</f>
        <v>55755.018276894531</v>
      </c>
      <c r="O12" s="100">
        <f>IF(SER_hh_fec_in!O12=0,0,1000000/0.086*SER_hh_fec_in!O12/SER_hh_num_in!O12)</f>
        <v>52861.848266707668</v>
      </c>
      <c r="P12" s="100">
        <f>IF(SER_hh_fec_in!P12=0,0,1000000/0.086*SER_hh_fec_in!P12/SER_hh_num_in!P12)</f>
        <v>0</v>
      </c>
      <c r="Q12" s="100">
        <f>IF(SER_hh_fec_in!Q12=0,0,1000000/0.086*SER_hh_fec_in!Q12/SER_hh_num_in!Q12)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30399.990263501801</v>
      </c>
      <c r="D13" s="100">
        <f>IF(SER_hh_fec_in!D13=0,0,1000000/0.086*SER_hh_fec_in!D13/SER_hh_num_in!D13)</f>
        <v>35186.965760695522</v>
      </c>
      <c r="E13" s="100">
        <f>IF(SER_hh_fec_in!E13=0,0,1000000/0.086*SER_hh_fec_in!E13/SER_hh_num_in!E13)</f>
        <v>35520.625434321708</v>
      </c>
      <c r="F13" s="100">
        <f>IF(SER_hh_fec_in!F13=0,0,1000000/0.086*SER_hh_fec_in!F13/SER_hh_num_in!F13)</f>
        <v>37935.874297891867</v>
      </c>
      <c r="G13" s="100">
        <f>IF(SER_hh_fec_in!G13=0,0,1000000/0.086*SER_hh_fec_in!G13/SER_hh_num_in!G13)</f>
        <v>36383.186920904962</v>
      </c>
      <c r="H13" s="100">
        <f>IF(SER_hh_fec_in!H13=0,0,1000000/0.086*SER_hh_fec_in!H13/SER_hh_num_in!H13)</f>
        <v>40378.410373774954</v>
      </c>
      <c r="I13" s="100">
        <f>IF(SER_hh_fec_in!I13=0,0,1000000/0.086*SER_hh_fec_in!I13/SER_hh_num_in!I13)</f>
        <v>33857.571231576578</v>
      </c>
      <c r="J13" s="100">
        <f>IF(SER_hh_fec_in!J13=0,0,1000000/0.086*SER_hh_fec_in!J13/SER_hh_num_in!J13)</f>
        <v>39011.606019047969</v>
      </c>
      <c r="K13" s="100">
        <f>IF(SER_hh_fec_in!K13=0,0,1000000/0.086*SER_hh_fec_in!K13/SER_hh_num_in!K13)</f>
        <v>36914.415930721727</v>
      </c>
      <c r="L13" s="100">
        <f>IF(SER_hh_fec_in!L13=0,0,1000000/0.086*SER_hh_fec_in!L13/SER_hh_num_in!L13)</f>
        <v>30975.739758387212</v>
      </c>
      <c r="M13" s="100">
        <f>IF(SER_hh_fec_in!M13=0,0,1000000/0.086*SER_hh_fec_in!M13/SER_hh_num_in!M13)</f>
        <v>23943.056829041288</v>
      </c>
      <c r="N13" s="100">
        <f>IF(SER_hh_fec_in!N13=0,0,1000000/0.086*SER_hh_fec_in!N13/SER_hh_num_in!N13)</f>
        <v>19778.486563103685</v>
      </c>
      <c r="O13" s="100">
        <f>IF(SER_hh_fec_in!O13=0,0,1000000/0.086*SER_hh_fec_in!O13/SER_hh_num_in!O13)</f>
        <v>16956.055757291189</v>
      </c>
      <c r="P13" s="100">
        <f>IF(SER_hh_fec_in!P13=0,0,1000000/0.086*SER_hh_fec_in!P13/SER_hh_num_in!P13)</f>
        <v>14758.972810755389</v>
      </c>
      <c r="Q13" s="100">
        <f>IF(SER_hh_fec_in!Q13=0,0,1000000/0.086*SER_hh_fec_in!Q13/SER_hh_num_in!Q13)</f>
        <v>14482.745254144187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50418.727028315843</v>
      </c>
      <c r="D14" s="22">
        <f>IF(SER_hh_fec_in!D14=0,0,1000000/0.086*SER_hh_fec_in!D14/SER_hh_num_in!D14)</f>
        <v>0</v>
      </c>
      <c r="E14" s="22">
        <f>IF(SER_hh_fec_in!E14=0,0,1000000/0.086*SER_hh_fec_in!E14/SER_hh_num_in!E14)</f>
        <v>57892.760839303599</v>
      </c>
      <c r="F14" s="22">
        <f>IF(SER_hh_fec_in!F14=0,0,1000000/0.086*SER_hh_fec_in!F14/SER_hh_num_in!F14)</f>
        <v>0</v>
      </c>
      <c r="G14" s="22">
        <f>IF(SER_hh_fec_in!G14=0,0,1000000/0.086*SER_hh_fec_in!G14/SER_hh_num_in!G14)</f>
        <v>58778.930810310136</v>
      </c>
      <c r="H14" s="22">
        <f>IF(SER_hh_fec_in!H14=0,0,1000000/0.086*SER_hh_fec_in!H14/SER_hh_num_in!H14)</f>
        <v>65086.838214802352</v>
      </c>
      <c r="I14" s="22">
        <f>IF(SER_hh_fec_in!I14=0,0,1000000/0.086*SER_hh_fec_in!I14/SER_hh_num_in!I14)</f>
        <v>54259.076078729013</v>
      </c>
      <c r="J14" s="22">
        <f>IF(SER_hh_fec_in!J14=0,0,1000000/0.086*SER_hh_fec_in!J14/SER_hh_num_in!J14)</f>
        <v>62625.69585331605</v>
      </c>
      <c r="K14" s="22">
        <f>IF(SER_hh_fec_in!K14=0,0,1000000/0.086*SER_hh_fec_in!K14/SER_hh_num_in!K14)</f>
        <v>0</v>
      </c>
      <c r="L14" s="22">
        <f>IF(SER_hh_fec_in!L14=0,0,1000000/0.086*SER_hh_fec_in!L14/SER_hh_num_in!L14)</f>
        <v>69823.93782861653</v>
      </c>
      <c r="M14" s="22">
        <f>IF(SER_hh_fec_in!M14=0,0,1000000/0.086*SER_hh_fec_in!M14/SER_hh_num_in!M14)</f>
        <v>62277.713917300207</v>
      </c>
      <c r="N14" s="22">
        <f>IF(SER_hh_fec_in!N14=0,0,1000000/0.086*SER_hh_fec_in!N14/SER_hh_num_in!N14)</f>
        <v>59732.251509610716</v>
      </c>
      <c r="O14" s="22">
        <f>IF(SER_hh_fec_in!O14=0,0,1000000/0.086*SER_hh_fec_in!O14/SER_hh_num_in!O14)</f>
        <v>0</v>
      </c>
      <c r="P14" s="22">
        <f>IF(SER_hh_fec_in!P14=0,0,1000000/0.086*SER_hh_fec_in!P14/SER_hh_num_in!P14)</f>
        <v>51823.90101336193</v>
      </c>
      <c r="Q14" s="22">
        <f>IF(SER_hh_fec_in!Q14=0,0,1000000/0.086*SER_hh_fec_in!Q14/SER_hh_num_in!Q14)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403.14111408569221</v>
      </c>
      <c r="D15" s="104">
        <f>IF(SER_hh_fec_in!D15=0,0,1000000/0.086*SER_hh_fec_in!D15/SER_hh_num_in!D15)</f>
        <v>647.75087872745053</v>
      </c>
      <c r="E15" s="104">
        <f>IF(SER_hh_fec_in!E15=0,0,1000000/0.086*SER_hh_fec_in!E15/SER_hh_num_in!E15)</f>
        <v>483.33368170662038</v>
      </c>
      <c r="F15" s="104">
        <f>IF(SER_hh_fec_in!F15=0,0,1000000/0.086*SER_hh_fec_in!F15/SER_hh_num_in!F15)</f>
        <v>331.39803730986046</v>
      </c>
      <c r="G15" s="104">
        <f>IF(SER_hh_fec_in!G15=0,0,1000000/0.086*SER_hh_fec_in!G15/SER_hh_num_in!G15)</f>
        <v>450.80953581881573</v>
      </c>
      <c r="H15" s="104">
        <f>IF(SER_hh_fec_in!H15=0,0,1000000/0.086*SER_hh_fec_in!H15/SER_hh_num_in!H15)</f>
        <v>614.13342060110404</v>
      </c>
      <c r="I15" s="104">
        <f>IF(SER_hh_fec_in!I15=0,0,1000000/0.086*SER_hh_fec_in!I15/SER_hh_num_in!I15)</f>
        <v>670.25809071584047</v>
      </c>
      <c r="J15" s="104">
        <f>IF(SER_hh_fec_in!J15=0,0,1000000/0.086*SER_hh_fec_in!J15/SER_hh_num_in!J15)</f>
        <v>791.1775223168388</v>
      </c>
      <c r="K15" s="104">
        <f>IF(SER_hh_fec_in!K15=0,0,1000000/0.086*SER_hh_fec_in!K15/SER_hh_num_in!K15)</f>
        <v>744.30677961939068</v>
      </c>
      <c r="L15" s="104">
        <f>IF(SER_hh_fec_in!L15=0,0,1000000/0.086*SER_hh_fec_in!L15/SER_hh_num_in!L15)</f>
        <v>772.68806713870265</v>
      </c>
      <c r="M15" s="104">
        <f>IF(SER_hh_fec_in!M15=0,0,1000000/0.086*SER_hh_fec_in!M15/SER_hh_num_in!M15)</f>
        <v>908.83421196598817</v>
      </c>
      <c r="N15" s="104">
        <f>IF(SER_hh_fec_in!N15=0,0,1000000/0.086*SER_hh_fec_in!N15/SER_hh_num_in!N15)</f>
        <v>686.74702554088049</v>
      </c>
      <c r="O15" s="104">
        <f>IF(SER_hh_fec_in!O15=0,0,1000000/0.086*SER_hh_fec_in!O15/SER_hh_num_in!O15)</f>
        <v>392.9691406432471</v>
      </c>
      <c r="P15" s="104">
        <f>IF(SER_hh_fec_in!P15=0,0,1000000/0.086*SER_hh_fec_in!P15/SER_hh_num_in!P15)</f>
        <v>809.11903472969038</v>
      </c>
      <c r="Q15" s="104">
        <f>IF(SER_hh_fec_in!Q15=0,0,1000000/0.086*SER_hh_fec_in!Q15/SER_hh_num_in!Q15)</f>
        <v>818.87113116910791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8731.8170625922066</v>
      </c>
      <c r="D16" s="101">
        <f>IF(SER_hh_fec_in!D16=0,0,1000000/0.086*SER_hh_fec_in!D16/SER_hh_num_in!D16)</f>
        <v>8349.815196794756</v>
      </c>
      <c r="E16" s="101">
        <f>IF(SER_hh_fec_in!E16=0,0,1000000/0.086*SER_hh_fec_in!E16/SER_hh_num_in!E16)</f>
        <v>8091.1805117771046</v>
      </c>
      <c r="F16" s="101">
        <f>IF(SER_hh_fec_in!F16=0,0,1000000/0.086*SER_hh_fec_in!F16/SER_hh_num_in!F16)</f>
        <v>7691.4643125179209</v>
      </c>
      <c r="G16" s="101">
        <f>IF(SER_hh_fec_in!G16=0,0,1000000/0.086*SER_hh_fec_in!G16/SER_hh_num_in!G16)</f>
        <v>7457.9493052144226</v>
      </c>
      <c r="H16" s="101">
        <f>IF(SER_hh_fec_in!H16=0,0,1000000/0.086*SER_hh_fec_in!H16/SER_hh_num_in!H16)</f>
        <v>7268.4002152191342</v>
      </c>
      <c r="I16" s="101">
        <f>IF(SER_hh_fec_in!I16=0,0,1000000/0.086*SER_hh_fec_in!I16/SER_hh_num_in!I16)</f>
        <v>7126.9117491969464</v>
      </c>
      <c r="J16" s="101">
        <f>IF(SER_hh_fec_in!J16=0,0,1000000/0.086*SER_hh_fec_in!J16/SER_hh_num_in!J16)</f>
        <v>7001.6486005295992</v>
      </c>
      <c r="K16" s="101">
        <f>IF(SER_hh_fec_in!K16=0,0,1000000/0.086*SER_hh_fec_in!K16/SER_hh_num_in!K16)</f>
        <v>6730.1127151117062</v>
      </c>
      <c r="L16" s="101">
        <f>IF(SER_hh_fec_in!L16=0,0,1000000/0.086*SER_hh_fec_in!L16/SER_hh_num_in!L16)</f>
        <v>6605.8906696667455</v>
      </c>
      <c r="M16" s="101">
        <f>IF(SER_hh_fec_in!M16=0,0,1000000/0.086*SER_hh_fec_in!M16/SER_hh_num_in!M16)</f>
        <v>6413.5931659537346</v>
      </c>
      <c r="N16" s="101">
        <f>IF(SER_hh_fec_in!N16=0,0,1000000/0.086*SER_hh_fec_in!N16/SER_hh_num_in!N16)</f>
        <v>6135.2686342510515</v>
      </c>
      <c r="O16" s="101">
        <f>IF(SER_hh_fec_in!O16=0,0,1000000/0.086*SER_hh_fec_in!O16/SER_hh_num_in!O16)</f>
        <v>5560.8810711709457</v>
      </c>
      <c r="P16" s="101">
        <f>IF(SER_hh_fec_in!P16=0,0,1000000/0.086*SER_hh_fec_in!P16/SER_hh_num_in!P16)</f>
        <v>5128.238744132982</v>
      </c>
      <c r="Q16" s="101">
        <f>IF(SER_hh_fec_in!Q16=0,0,1000000/0.086*SER_hh_fec_in!Q16/SER_hh_num_in!Q16)</f>
        <v>4663.7346197196957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499.42855444372975</v>
      </c>
      <c r="D17" s="103">
        <f>IF(SER_hh_fec_in!D17=0,0,1000000/0.086*SER_hh_fec_in!D17/SER_hh_num_in!D17)</f>
        <v>539.27157549051458</v>
      </c>
      <c r="E17" s="103">
        <f>IF(SER_hh_fec_in!E17=0,0,1000000/0.086*SER_hh_fec_in!E17/SER_hh_num_in!E17)</f>
        <v>576.85809122782632</v>
      </c>
      <c r="F17" s="103">
        <f>IF(SER_hh_fec_in!F17=0,0,1000000/0.086*SER_hh_fec_in!F17/SER_hh_num_in!F17)</f>
        <v>636.59162390010431</v>
      </c>
      <c r="G17" s="103">
        <f>IF(SER_hh_fec_in!G17=0,0,1000000/0.086*SER_hh_fec_in!G17/SER_hh_num_in!G17)</f>
        <v>701.57524033671598</v>
      </c>
      <c r="H17" s="103">
        <f>IF(SER_hh_fec_in!H17=0,0,1000000/0.086*SER_hh_fec_in!H17/SER_hh_num_in!H17)</f>
        <v>778.15270908517141</v>
      </c>
      <c r="I17" s="103">
        <f>IF(SER_hh_fec_in!I17=0,0,1000000/0.086*SER_hh_fec_in!I17/SER_hh_num_in!I17)</f>
        <v>874.16411183430807</v>
      </c>
      <c r="J17" s="103">
        <f>IF(SER_hh_fec_in!J17=0,0,1000000/0.086*SER_hh_fec_in!J17/SER_hh_num_in!J17)</f>
        <v>940.87813841565503</v>
      </c>
      <c r="K17" s="103">
        <f>IF(SER_hh_fec_in!K17=0,0,1000000/0.086*SER_hh_fec_in!K17/SER_hh_num_in!K17)</f>
        <v>994.69229228464337</v>
      </c>
      <c r="L17" s="103">
        <f>IF(SER_hh_fec_in!L17=0,0,1000000/0.086*SER_hh_fec_in!L17/SER_hh_num_in!L17)</f>
        <v>1047.7992378984484</v>
      </c>
      <c r="M17" s="103">
        <f>IF(SER_hh_fec_in!M17=0,0,1000000/0.086*SER_hh_fec_in!M17/SER_hh_num_in!M17)</f>
        <v>1101.1684496258979</v>
      </c>
      <c r="N17" s="103">
        <f>IF(SER_hh_fec_in!N17=0,0,1000000/0.086*SER_hh_fec_in!N17/SER_hh_num_in!N17)</f>
        <v>1161.503808334727</v>
      </c>
      <c r="O17" s="103">
        <f>IF(SER_hh_fec_in!O17=0,0,1000000/0.086*SER_hh_fec_in!O17/SER_hh_num_in!O17)</f>
        <v>1184.964236250936</v>
      </c>
      <c r="P17" s="103">
        <f>IF(SER_hh_fec_in!P17=0,0,1000000/0.086*SER_hh_fec_in!P17/SER_hh_num_in!P17)</f>
        <v>1228.4446168211396</v>
      </c>
      <c r="Q17" s="103">
        <f>IF(SER_hh_fec_in!Q17=0,0,1000000/0.086*SER_hh_fec_in!Q17/SER_hh_num_in!Q17)</f>
        <v>1257.4678942806656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8996.6287947061483</v>
      </c>
      <c r="D18" s="103">
        <f>IF(SER_hh_fec_in!D18=0,0,1000000/0.086*SER_hh_fec_in!D18/SER_hh_num_in!D18)</f>
        <v>8566.466966394777</v>
      </c>
      <c r="E18" s="103">
        <f>IF(SER_hh_fec_in!E18=0,0,1000000/0.086*SER_hh_fec_in!E18/SER_hh_num_in!E18)</f>
        <v>8200.191152288573</v>
      </c>
      <c r="F18" s="103">
        <f>IF(SER_hh_fec_in!F18=0,0,1000000/0.086*SER_hh_fec_in!F18/SER_hh_num_in!F18)</f>
        <v>7872.7978805888115</v>
      </c>
      <c r="G18" s="103">
        <f>IF(SER_hh_fec_in!G18=0,0,1000000/0.086*SER_hh_fec_in!G18/SER_hh_num_in!G18)</f>
        <v>7604.0194050746331</v>
      </c>
      <c r="H18" s="103">
        <f>IF(SER_hh_fec_in!H18=0,0,1000000/0.086*SER_hh_fec_in!H18/SER_hh_num_in!H18)</f>
        <v>7380.7847116870744</v>
      </c>
      <c r="I18" s="103">
        <f>IF(SER_hh_fec_in!I18=0,0,1000000/0.086*SER_hh_fec_in!I18/SER_hh_num_in!I18)</f>
        <v>7187.8330888772252</v>
      </c>
      <c r="J18" s="103">
        <f>IF(SER_hh_fec_in!J18=0,0,1000000/0.086*SER_hh_fec_in!J18/SER_hh_num_in!J18)</f>
        <v>7035.5211194159392</v>
      </c>
      <c r="K18" s="103">
        <f>IF(SER_hh_fec_in!K18=0,0,1000000/0.086*SER_hh_fec_in!K18/SER_hh_num_in!K18)</f>
        <v>6798.2630393158279</v>
      </c>
      <c r="L18" s="103">
        <f>IF(SER_hh_fec_in!L18=0,0,1000000/0.086*SER_hh_fec_in!L18/SER_hh_num_in!L18)</f>
        <v>6637.3214268862785</v>
      </c>
      <c r="M18" s="103">
        <f>IF(SER_hh_fec_in!M18=0,0,1000000/0.086*SER_hh_fec_in!M18/SER_hh_num_in!M18)</f>
        <v>6503.1769532580265</v>
      </c>
      <c r="N18" s="103">
        <f>IF(SER_hh_fec_in!N18=0,0,1000000/0.086*SER_hh_fec_in!N18/SER_hh_num_in!N18)</f>
        <v>6318.1430511077942</v>
      </c>
      <c r="O18" s="103">
        <f>IF(SER_hh_fec_in!O18=0,0,1000000/0.086*SER_hh_fec_in!O18/SER_hh_num_in!O18)</f>
        <v>6018.6820330252513</v>
      </c>
      <c r="P18" s="103">
        <f>IF(SER_hh_fec_in!P18=0,0,1000000/0.086*SER_hh_fec_in!P18/SER_hh_num_in!P18)</f>
        <v>5728.757695063925</v>
      </c>
      <c r="Q18" s="103">
        <f>IF(SER_hh_fec_in!Q18=0,0,1000000/0.086*SER_hh_fec_in!Q18/SER_hh_num_in!Q18)</f>
        <v>5300.1670737772693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6826.6839543024571</v>
      </c>
      <c r="D19" s="101">
        <f>IF(SER_hh_fec_in!D19=0,0,1000000/0.086*SER_hh_fec_in!D19/SER_hh_num_in!D19)</f>
        <v>7098.4941926926203</v>
      </c>
      <c r="E19" s="101">
        <f>IF(SER_hh_fec_in!E19=0,0,1000000/0.086*SER_hh_fec_in!E19/SER_hh_num_in!E19)</f>
        <v>8535.2842471729837</v>
      </c>
      <c r="F19" s="101">
        <f>IF(SER_hh_fec_in!F19=0,0,1000000/0.086*SER_hh_fec_in!F19/SER_hh_num_in!F19)</f>
        <v>7576.4918937035045</v>
      </c>
      <c r="G19" s="101">
        <f>IF(SER_hh_fec_in!G19=0,0,1000000/0.086*SER_hh_fec_in!G19/SER_hh_num_in!G19)</f>
        <v>7905.6945989263986</v>
      </c>
      <c r="H19" s="101">
        <f>IF(SER_hh_fec_in!H19=0,0,1000000/0.086*SER_hh_fec_in!H19/SER_hh_num_in!H19)</f>
        <v>8596.5041824039708</v>
      </c>
      <c r="I19" s="101">
        <f>IF(SER_hh_fec_in!I19=0,0,1000000/0.086*SER_hh_fec_in!I19/SER_hh_num_in!I19)</f>
        <v>9006.2217375841901</v>
      </c>
      <c r="J19" s="101">
        <f>IF(SER_hh_fec_in!J19=0,0,1000000/0.086*SER_hh_fec_in!J19/SER_hh_num_in!J19)</f>
        <v>9139.7347971389736</v>
      </c>
      <c r="K19" s="101">
        <f>IF(SER_hh_fec_in!K19=0,0,1000000/0.086*SER_hh_fec_in!K19/SER_hh_num_in!K19)</f>
        <v>9135.4993084882099</v>
      </c>
      <c r="L19" s="101">
        <f>IF(SER_hh_fec_in!L19=0,0,1000000/0.086*SER_hh_fec_in!L19/SER_hh_num_in!L19)</f>
        <v>10432.050669222945</v>
      </c>
      <c r="M19" s="101">
        <f>IF(SER_hh_fec_in!M19=0,0,1000000/0.086*SER_hh_fec_in!M19/SER_hh_num_in!M19)</f>
        <v>9227.0167930491007</v>
      </c>
      <c r="N19" s="101">
        <f>IF(SER_hh_fec_in!N19=0,0,1000000/0.086*SER_hh_fec_in!N19/SER_hh_num_in!N19)</f>
        <v>10059.405791479217</v>
      </c>
      <c r="O19" s="101">
        <f>IF(SER_hh_fec_in!O19=0,0,1000000/0.086*SER_hh_fec_in!O19/SER_hh_num_in!O19)</f>
        <v>9288.2342802159528</v>
      </c>
      <c r="P19" s="101">
        <f>IF(SER_hh_fec_in!P19=0,0,1000000/0.086*SER_hh_fec_in!P19/SER_hh_num_in!P19)</f>
        <v>10502.536860421091</v>
      </c>
      <c r="Q19" s="101">
        <f>IF(SER_hh_fec_in!Q19=0,0,1000000/0.086*SER_hh_fec_in!Q19/SER_hh_num_in!Q19)</f>
        <v>9688.0628966695094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8320.019109379873</v>
      </c>
      <c r="D20" s="100">
        <f>IF(SER_hh_fec_in!D20=0,0,1000000/0.086*SER_hh_fec_in!D20/SER_hh_num_in!D20)</f>
        <v>9990.0131402869483</v>
      </c>
      <c r="E20" s="100">
        <f>IF(SER_hh_fec_in!E20=0,0,1000000/0.086*SER_hh_fec_in!E20/SER_hh_num_in!E20)</f>
        <v>10656.33730128684</v>
      </c>
      <c r="F20" s="100">
        <f>IF(SER_hh_fec_in!F20=0,0,1000000/0.086*SER_hh_fec_in!F20/SER_hh_num_in!F20)</f>
        <v>7802.723140136105</v>
      </c>
      <c r="G20" s="100">
        <f>IF(SER_hh_fec_in!G20=0,0,1000000/0.086*SER_hh_fec_in!G20/SER_hh_num_in!G20)</f>
        <v>7852.9834913839695</v>
      </c>
      <c r="H20" s="100">
        <f>IF(SER_hh_fec_in!H20=0,0,1000000/0.086*SER_hh_fec_in!H20/SER_hh_num_in!H20)</f>
        <v>8215.1873195058633</v>
      </c>
      <c r="I20" s="100">
        <f>IF(SER_hh_fec_in!I20=0,0,1000000/0.086*SER_hh_fec_in!I20/SER_hh_num_in!I20)</f>
        <v>12533.403964388363</v>
      </c>
      <c r="J20" s="100">
        <f>IF(SER_hh_fec_in!J20=0,0,1000000/0.086*SER_hh_fec_in!J20/SER_hh_num_in!J20)</f>
        <v>12110.828632479268</v>
      </c>
      <c r="K20" s="100">
        <f>IF(SER_hh_fec_in!K20=0,0,1000000/0.086*SER_hh_fec_in!K20/SER_hh_num_in!K20)</f>
        <v>12682.005717737526</v>
      </c>
      <c r="L20" s="100">
        <f>IF(SER_hh_fec_in!L20=0,0,1000000/0.086*SER_hh_fec_in!L20/SER_hh_num_in!L20)</f>
        <v>12710.690094054178</v>
      </c>
      <c r="M20" s="100">
        <f>IF(SER_hh_fec_in!M20=0,0,1000000/0.086*SER_hh_fec_in!M20/SER_hh_num_in!M20)</f>
        <v>12357.051210230835</v>
      </c>
      <c r="N20" s="100">
        <f>IF(SER_hh_fec_in!N20=0,0,1000000/0.086*SER_hh_fec_in!N20/SER_hh_num_in!N20)</f>
        <v>12437.983648764201</v>
      </c>
      <c r="O20" s="100">
        <f>IF(SER_hh_fec_in!O20=0,0,1000000/0.086*SER_hh_fec_in!O20/SER_hh_num_in!O20)</f>
        <v>12791.637738114772</v>
      </c>
      <c r="P20" s="100">
        <f>IF(SER_hh_fec_in!P20=0,0,1000000/0.086*SER_hh_fec_in!P20/SER_hh_num_in!P20)</f>
        <v>12651.246757391036</v>
      </c>
      <c r="Q20" s="100">
        <f>IF(SER_hh_fec_in!Q20=0,0,1000000/0.086*SER_hh_fec_in!Q20/SER_hh_num_in!Q20)</f>
        <v>12584.296705422079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6605.2113004843222</v>
      </c>
      <c r="D21" s="100">
        <f>IF(SER_hh_fec_in!D21=0,0,1000000/0.086*SER_hh_fec_in!D21/SER_hh_num_in!D21)</f>
        <v>0</v>
      </c>
      <c r="E21" s="100">
        <f>IF(SER_hh_fec_in!E21=0,0,1000000/0.086*SER_hh_fec_in!E21/SER_hh_num_in!E21)</f>
        <v>8827.4368377527444</v>
      </c>
      <c r="F21" s="100">
        <f>IF(SER_hh_fec_in!F21=0,0,1000000/0.086*SER_hh_fec_in!F21/SER_hh_num_in!F21)</f>
        <v>6552.1857760360681</v>
      </c>
      <c r="G21" s="100">
        <f>IF(SER_hh_fec_in!G21=0,0,1000000/0.086*SER_hh_fec_in!G21/SER_hh_num_in!G21)</f>
        <v>6653.5171717546527</v>
      </c>
      <c r="H21" s="100">
        <f>IF(SER_hh_fec_in!H21=0,0,1000000/0.086*SER_hh_fec_in!H21/SER_hh_num_in!H21)</f>
        <v>10196.757495646541</v>
      </c>
      <c r="I21" s="100">
        <f>IF(SER_hh_fec_in!I21=0,0,1000000/0.086*SER_hh_fec_in!I21/SER_hh_num_in!I21)</f>
        <v>7403.8683921464317</v>
      </c>
      <c r="J21" s="100">
        <f>IF(SER_hh_fec_in!J21=0,0,1000000/0.086*SER_hh_fec_in!J21/SER_hh_num_in!J21)</f>
        <v>7612.5545037362272</v>
      </c>
      <c r="K21" s="100">
        <f>IF(SER_hh_fec_in!K21=0,0,1000000/0.086*SER_hh_fec_in!K21/SER_hh_num_in!K21)</f>
        <v>7691.7184693267454</v>
      </c>
      <c r="L21" s="100">
        <f>IF(SER_hh_fec_in!L21=0,0,1000000/0.086*SER_hh_fec_in!L21/SER_hh_num_in!L21)</f>
        <v>10973.926669664706</v>
      </c>
      <c r="M21" s="100">
        <f>IF(SER_hh_fec_in!M21=0,0,1000000/0.086*SER_hh_fec_in!M21/SER_hh_num_in!M21)</f>
        <v>10803.470409185107</v>
      </c>
      <c r="N21" s="100">
        <f>IF(SER_hh_fec_in!N21=0,0,1000000/0.086*SER_hh_fec_in!N21/SER_hh_num_in!N21)</f>
        <v>11021.493198737931</v>
      </c>
      <c r="O21" s="100">
        <f>IF(SER_hh_fec_in!O21=0,0,1000000/0.086*SER_hh_fec_in!O21/SER_hh_num_in!O21)</f>
        <v>0</v>
      </c>
      <c r="P21" s="100">
        <f>IF(SER_hh_fec_in!P21=0,0,1000000/0.086*SER_hh_fec_in!P21/SER_hh_num_in!P21)</f>
        <v>11259.821323414426</v>
      </c>
      <c r="Q21" s="100">
        <f>IF(SER_hh_fec_in!Q21=0,0,1000000/0.086*SER_hh_fec_in!Q21/SER_hh_num_in!Q21)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0</v>
      </c>
      <c r="D22" s="100">
        <f>IF(SER_hh_fec_in!D22=0,0,1000000/0.086*SER_hh_fec_in!D22/SER_hh_num_in!D22)</f>
        <v>8182.5032044188511</v>
      </c>
      <c r="E22" s="100">
        <f>IF(SER_hh_fec_in!E22=0,0,1000000/0.086*SER_hh_fec_in!E22/SER_hh_num_in!E22)</f>
        <v>8827.5526720627677</v>
      </c>
      <c r="F22" s="100">
        <f>IF(SER_hh_fec_in!F22=0,0,1000000/0.086*SER_hh_fec_in!F22/SER_hh_num_in!F22)</f>
        <v>9395.3375579727162</v>
      </c>
      <c r="G22" s="100">
        <f>IF(SER_hh_fec_in!G22=0,0,1000000/0.086*SER_hh_fec_in!G22/SER_hh_num_in!G22)</f>
        <v>9502.8177399129618</v>
      </c>
      <c r="H22" s="100">
        <f>IF(SER_hh_fec_in!H22=0,0,1000000/0.086*SER_hh_fec_in!H22/SER_hh_num_in!H22)</f>
        <v>10027.27278832328</v>
      </c>
      <c r="I22" s="100">
        <f>IF(SER_hh_fec_in!I22=0,0,1000000/0.086*SER_hh_fec_in!I22/SER_hh_num_in!I22)</f>
        <v>10570.344551262089</v>
      </c>
      <c r="J22" s="100">
        <f>IF(SER_hh_fec_in!J22=0,0,1000000/0.086*SER_hh_fec_in!J22/SER_hh_num_in!J22)</f>
        <v>10745.700659838818</v>
      </c>
      <c r="K22" s="100">
        <f>IF(SER_hh_fec_in!K22=0,0,1000000/0.086*SER_hh_fec_in!K22/SER_hh_num_in!K22)</f>
        <v>10972.670679740664</v>
      </c>
      <c r="L22" s="100">
        <f>IF(SER_hh_fec_in!L22=0,0,1000000/0.086*SER_hh_fec_in!L22/SER_hh_num_in!L22)</f>
        <v>11033.397920081576</v>
      </c>
      <c r="M22" s="100">
        <f>IF(SER_hh_fec_in!M22=0,0,1000000/0.086*SER_hh_fec_in!M22/SER_hh_num_in!M22)</f>
        <v>10802.46087211413</v>
      </c>
      <c r="N22" s="100">
        <f>IF(SER_hh_fec_in!N22=0,0,1000000/0.086*SER_hh_fec_in!N22/SER_hh_num_in!N22)</f>
        <v>10916.682416090034</v>
      </c>
      <c r="O22" s="100">
        <f>IF(SER_hh_fec_in!O22=0,0,1000000/0.086*SER_hh_fec_in!O22/SER_hh_num_in!O22)</f>
        <v>11244.624380637881</v>
      </c>
      <c r="P22" s="100">
        <f>IF(SER_hh_fec_in!P22=0,0,1000000/0.086*SER_hh_fec_in!P22/SER_hh_num_in!P22)</f>
        <v>11169.511648085914</v>
      </c>
      <c r="Q22" s="100">
        <f>IF(SER_hh_fec_in!Q22=0,0,1000000/0.086*SER_hh_fec_in!Q22/SER_hh_num_in!Q22)</f>
        <v>11303.810947870414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6666.4486164779328</v>
      </c>
      <c r="D23" s="100">
        <f>IF(SER_hh_fec_in!D23=0,0,1000000/0.086*SER_hh_fec_in!D23/SER_hh_num_in!D23)</f>
        <v>8032.9999519859248</v>
      </c>
      <c r="E23" s="100">
        <f>IF(SER_hh_fec_in!E23=0,0,1000000/0.086*SER_hh_fec_in!E23/SER_hh_num_in!E23)</f>
        <v>8737.9574569912147</v>
      </c>
      <c r="F23" s="100">
        <f>IF(SER_hh_fec_in!F23=0,0,1000000/0.086*SER_hh_fec_in!F23/SER_hh_num_in!F23)</f>
        <v>9253.7825465317273</v>
      </c>
      <c r="G23" s="100">
        <f>IF(SER_hh_fec_in!G23=0,0,1000000/0.086*SER_hh_fec_in!G23/SER_hh_num_in!G23)</f>
        <v>9390.8865798147071</v>
      </c>
      <c r="H23" s="100">
        <f>IF(SER_hh_fec_in!H23=0,0,1000000/0.086*SER_hh_fec_in!H23/SER_hh_num_in!H23)</f>
        <v>9773.2381776576913</v>
      </c>
      <c r="I23" s="100">
        <f>IF(SER_hh_fec_in!I23=0,0,1000000/0.086*SER_hh_fec_in!I23/SER_hh_num_in!I23)</f>
        <v>10242.199446191175</v>
      </c>
      <c r="J23" s="100">
        <f>IF(SER_hh_fec_in!J23=0,0,1000000/0.086*SER_hh_fec_in!J23/SER_hh_num_in!J23)</f>
        <v>10354.918477824916</v>
      </c>
      <c r="K23" s="100">
        <f>IF(SER_hh_fec_in!K23=0,0,1000000/0.086*SER_hh_fec_in!K23/SER_hh_num_in!K23)</f>
        <v>10401.687886081618</v>
      </c>
      <c r="L23" s="100">
        <f>IF(SER_hh_fec_in!L23=0,0,1000000/0.086*SER_hh_fec_in!L23/SER_hh_num_in!L23)</f>
        <v>10506.242640766652</v>
      </c>
      <c r="M23" s="100">
        <f>IF(SER_hh_fec_in!M23=0,0,1000000/0.086*SER_hh_fec_in!M23/SER_hh_num_in!M23)</f>
        <v>10168.905873774922</v>
      </c>
      <c r="N23" s="100">
        <f>IF(SER_hh_fec_in!N23=0,0,1000000/0.086*SER_hh_fec_in!N23/SER_hh_num_in!N23)</f>
        <v>10050.132291529109</v>
      </c>
      <c r="O23" s="100">
        <f>IF(SER_hh_fec_in!O23=0,0,1000000/0.086*SER_hh_fec_in!O23/SER_hh_num_in!O23)</f>
        <v>10488.59550065449</v>
      </c>
      <c r="P23" s="100">
        <f>IF(SER_hh_fec_in!P23=0,0,1000000/0.086*SER_hh_fec_in!P23/SER_hh_num_in!P23)</f>
        <v>10397.186473677912</v>
      </c>
      <c r="Q23" s="100">
        <f>IF(SER_hh_fec_in!Q23=0,0,1000000/0.086*SER_hh_fec_in!Q23/SER_hh_num_in!Q23)</f>
        <v>10322.890446363319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0</v>
      </c>
      <c r="D24" s="100">
        <f>IF(SER_hh_fec_in!D24=0,0,1000000/0.086*SER_hh_fec_in!D24/SER_hh_num_in!D24)</f>
        <v>9375.3751445440885</v>
      </c>
      <c r="E24" s="100">
        <f>IF(SER_hh_fec_in!E24=0,0,1000000/0.086*SER_hh_fec_in!E24/SER_hh_num_in!E24)</f>
        <v>10069.372788824734</v>
      </c>
      <c r="F24" s="100">
        <f>IF(SER_hh_fec_in!F24=0,0,1000000/0.086*SER_hh_fec_in!F24/SER_hh_num_in!F24)</f>
        <v>10627.195646580099</v>
      </c>
      <c r="G24" s="100">
        <f>IF(SER_hh_fec_in!G24=0,0,1000000/0.086*SER_hh_fec_in!G24/SER_hh_num_in!G24)</f>
        <v>10883.009457889488</v>
      </c>
      <c r="H24" s="100">
        <f>IF(SER_hh_fec_in!H24=0,0,1000000/0.086*SER_hh_fec_in!H24/SER_hh_num_in!H24)</f>
        <v>11596.399972825546</v>
      </c>
      <c r="I24" s="100">
        <f>IF(SER_hh_fec_in!I24=0,0,1000000/0.086*SER_hh_fec_in!I24/SER_hh_num_in!I24)</f>
        <v>12366.20388964232</v>
      </c>
      <c r="J24" s="100">
        <f>IF(SER_hh_fec_in!J24=0,0,1000000/0.086*SER_hh_fec_in!J24/SER_hh_num_in!J24)</f>
        <v>12659.363033781776</v>
      </c>
      <c r="K24" s="100">
        <f>IF(SER_hh_fec_in!K24=0,0,1000000/0.086*SER_hh_fec_in!K24/SER_hh_num_in!K24)</f>
        <v>12908.388997844811</v>
      </c>
      <c r="L24" s="100">
        <f>IF(SER_hh_fec_in!L24=0,0,1000000/0.086*SER_hh_fec_in!L24/SER_hh_num_in!L24)</f>
        <v>12915.847562718689</v>
      </c>
      <c r="M24" s="100">
        <f>IF(SER_hh_fec_in!M24=0,0,1000000/0.086*SER_hh_fec_in!M24/SER_hh_num_in!M24)</f>
        <v>12800.834285302895</v>
      </c>
      <c r="N24" s="100">
        <f>IF(SER_hh_fec_in!N24=0,0,1000000/0.086*SER_hh_fec_in!N24/SER_hh_num_in!N24)</f>
        <v>12910.054137754476</v>
      </c>
      <c r="O24" s="100">
        <f>IF(SER_hh_fec_in!O24=0,0,1000000/0.086*SER_hh_fec_in!O24/SER_hh_num_in!O24)</f>
        <v>13218.392954415793</v>
      </c>
      <c r="P24" s="100">
        <f>IF(SER_hh_fec_in!P24=0,0,1000000/0.086*SER_hh_fec_in!P24/SER_hh_num_in!P24)</f>
        <v>13124.051072541848</v>
      </c>
      <c r="Q24" s="100">
        <f>IF(SER_hh_fec_in!Q24=0,0,1000000/0.086*SER_hh_fec_in!Q24/SER_hh_num_in!Q24)</f>
        <v>13151.454938479332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5342.6143241960071</v>
      </c>
      <c r="D25" s="100">
        <f>IF(SER_hh_fec_in!D25=0,0,1000000/0.086*SER_hh_fec_in!D25/SER_hh_num_in!D25)</f>
        <v>6411.9459921505259</v>
      </c>
      <c r="E25" s="100">
        <f>IF(SER_hh_fec_in!E25=0,0,1000000/0.086*SER_hh_fec_in!E25/SER_hh_num_in!E25)</f>
        <v>6905.6802482289386</v>
      </c>
      <c r="F25" s="100">
        <f>IF(SER_hh_fec_in!F25=0,0,1000000/0.086*SER_hh_fec_in!F25/SER_hh_num_in!F25)</f>
        <v>7396.6706949428053</v>
      </c>
      <c r="G25" s="100">
        <f>IF(SER_hh_fec_in!G25=0,0,1000000/0.086*SER_hh_fec_in!G25/SER_hh_num_in!G25)</f>
        <v>7456.6525941155169</v>
      </c>
      <c r="H25" s="100">
        <f>IF(SER_hh_fec_in!H25=0,0,1000000/0.086*SER_hh_fec_in!H25/SER_hh_num_in!H25)</f>
        <v>7768.9140894336442</v>
      </c>
      <c r="I25" s="100">
        <f>IF(SER_hh_fec_in!I25=0,0,1000000/0.086*SER_hh_fec_in!I25/SER_hh_num_in!I25)</f>
        <v>8114.0257611967691</v>
      </c>
      <c r="J25" s="100">
        <f>IF(SER_hh_fec_in!J25=0,0,1000000/0.086*SER_hh_fec_in!J25/SER_hh_num_in!J25)</f>
        <v>8113.9286744998162</v>
      </c>
      <c r="K25" s="100">
        <f>IF(SER_hh_fec_in!K25=0,0,1000000/0.086*SER_hh_fec_in!K25/SER_hh_num_in!K25)</f>
        <v>8221.0381916728002</v>
      </c>
      <c r="L25" s="100">
        <f>IF(SER_hh_fec_in!L25=0,0,1000000/0.086*SER_hh_fec_in!L25/SER_hh_num_in!L25)</f>
        <v>8182.5224694446006</v>
      </c>
      <c r="M25" s="100">
        <f>IF(SER_hh_fec_in!M25=0,0,1000000/0.086*SER_hh_fec_in!M25/SER_hh_num_in!M25)</f>
        <v>7971.0162502951871</v>
      </c>
      <c r="N25" s="100">
        <f>IF(SER_hh_fec_in!N25=0,0,1000000/0.086*SER_hh_fec_in!N25/SER_hh_num_in!N25)</f>
        <v>8085.6683818518804</v>
      </c>
      <c r="O25" s="100">
        <f>IF(SER_hh_fec_in!O25=0,0,1000000/0.086*SER_hh_fec_in!O25/SER_hh_num_in!O25)</f>
        <v>8339.2317401958335</v>
      </c>
      <c r="P25" s="100">
        <f>IF(SER_hh_fec_in!P25=0,0,1000000/0.086*SER_hh_fec_in!P25/SER_hh_num_in!P25)</f>
        <v>8091.165338185152</v>
      </c>
      <c r="Q25" s="100">
        <f>IF(SER_hh_fec_in!Q25=0,0,1000000/0.086*SER_hh_fec_in!Q25/SER_hh_num_in!Q25)</f>
        <v>8209.0097276374345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0</v>
      </c>
      <c r="D26" s="22">
        <f>IF(SER_hh_fec_in!D26=0,0,1000000/0.086*SER_hh_fec_in!D26/SER_hh_num_in!D26)</f>
        <v>6381.4908935519852</v>
      </c>
      <c r="E26" s="22">
        <f>IF(SER_hh_fec_in!E26=0,0,1000000/0.086*SER_hh_fec_in!E26/SER_hh_num_in!E26)</f>
        <v>0</v>
      </c>
      <c r="F26" s="22">
        <f>IF(SER_hh_fec_in!F26=0,0,1000000/0.086*SER_hh_fec_in!F26/SER_hh_num_in!F26)</f>
        <v>7363.4280827526318</v>
      </c>
      <c r="G26" s="22">
        <f>IF(SER_hh_fec_in!G26=0,0,1000000/0.086*SER_hh_fec_in!G26/SER_hh_num_in!G26)</f>
        <v>7475.8973744768718</v>
      </c>
      <c r="H26" s="22">
        <f>IF(SER_hh_fec_in!H26=0,0,1000000/0.086*SER_hh_fec_in!H26/SER_hh_num_in!H26)</f>
        <v>7869.1768475069193</v>
      </c>
      <c r="I26" s="22">
        <f>IF(SER_hh_fec_in!I26=0,0,1000000/0.086*SER_hh_fec_in!I26/SER_hh_num_in!I26)</f>
        <v>8286.4957938342923</v>
      </c>
      <c r="J26" s="22">
        <f>IF(SER_hh_fec_in!J26=0,0,1000000/0.086*SER_hh_fec_in!J26/SER_hh_num_in!J26)</f>
        <v>8411.1466826928445</v>
      </c>
      <c r="K26" s="22">
        <f>IF(SER_hh_fec_in!K26=0,0,1000000/0.086*SER_hh_fec_in!K26/SER_hh_num_in!K26)</f>
        <v>8634.0217828689074</v>
      </c>
      <c r="L26" s="22">
        <f>IF(SER_hh_fec_in!L26=0,0,1000000/0.086*SER_hh_fec_in!L26/SER_hh_num_in!L26)</f>
        <v>5888.3285744090563</v>
      </c>
      <c r="M26" s="22">
        <f>IF(SER_hh_fec_in!M26=0,0,1000000/0.086*SER_hh_fec_in!M26/SER_hh_num_in!M26)</f>
        <v>8467.1919107958274</v>
      </c>
      <c r="N26" s="22">
        <f>IF(SER_hh_fec_in!N26=0,0,1000000/0.086*SER_hh_fec_in!N26/SER_hh_num_in!N26)</f>
        <v>8577.7848173054572</v>
      </c>
      <c r="O26" s="22">
        <f>IF(SER_hh_fec_in!O26=0,0,1000000/0.086*SER_hh_fec_in!O26/SER_hh_num_in!O26)</f>
        <v>8981.5930518521054</v>
      </c>
      <c r="P26" s="22">
        <f>IF(SER_hh_fec_in!P26=0,0,1000000/0.086*SER_hh_fec_in!P26/SER_hh_num_in!P26)</f>
        <v>9030.7184918908188</v>
      </c>
      <c r="Q26" s="22">
        <f>IF(SER_hh_fec_in!Q26=0,0,1000000/0.086*SER_hh_fec_in!Q26/SER_hh_num_in!Q26)</f>
        <v>9385.4628402703092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0</v>
      </c>
      <c r="D27" s="116">
        <f>IF(SER_hh_fec_in!D27=0,0,1000000/0.086*SER_hh_fec_in!D27/SER_hh_num_in!D19)</f>
        <v>0</v>
      </c>
      <c r="E27" s="116">
        <f>IF(SER_hh_fec_in!E27=0,0,1000000/0.086*SER_hh_fec_in!E27/SER_hh_num_in!E19)</f>
        <v>0</v>
      </c>
      <c r="F27" s="116">
        <f>IF(SER_hh_fec_in!F27=0,0,1000000/0.086*SER_hh_fec_in!F27/SER_hh_num_in!F19)</f>
        <v>15.097271498635866</v>
      </c>
      <c r="G27" s="116">
        <f>IF(SER_hh_fec_in!G27=0,0,1000000/0.086*SER_hh_fec_in!G27/SER_hh_num_in!G19)</f>
        <v>7.3509816958243333</v>
      </c>
      <c r="H27" s="116">
        <f>IF(SER_hh_fec_in!H27=0,0,1000000/0.086*SER_hh_fec_in!H27/SER_hh_num_in!H19)</f>
        <v>24.127030932822933</v>
      </c>
      <c r="I27" s="116">
        <f>IF(SER_hh_fec_in!I27=0,0,1000000/0.086*SER_hh_fec_in!I27/SER_hh_num_in!I19)</f>
        <v>12.022328268872581</v>
      </c>
      <c r="J27" s="116">
        <f>IF(SER_hh_fec_in!J27=0,0,1000000/0.086*SER_hh_fec_in!J27/SER_hh_num_in!J19)</f>
        <v>145.61134220908744</v>
      </c>
      <c r="K27" s="116">
        <f>IF(SER_hh_fec_in!K27=0,0,1000000/0.086*SER_hh_fec_in!K27/SER_hh_num_in!K19)</f>
        <v>119.93217649855399</v>
      </c>
      <c r="L27" s="116">
        <f>IF(SER_hh_fec_in!L27=0,0,1000000/0.086*SER_hh_fec_in!L27/SER_hh_num_in!L19)</f>
        <v>100.37620582358343</v>
      </c>
      <c r="M27" s="116">
        <f>IF(SER_hh_fec_in!M27=0,0,1000000/0.086*SER_hh_fec_in!M27/SER_hh_num_in!M19)</f>
        <v>155.90319911289711</v>
      </c>
      <c r="N27" s="116">
        <f>IF(SER_hh_fec_in!N27=0,0,1000000/0.086*SER_hh_fec_in!N27/SER_hh_num_in!N19)</f>
        <v>144.49489320830355</v>
      </c>
      <c r="O27" s="116">
        <f>IF(SER_hh_fec_in!O27=0,0,1000000/0.086*SER_hh_fec_in!O27/SER_hh_num_in!O19)</f>
        <v>72.36137407387173</v>
      </c>
      <c r="P27" s="116">
        <f>IF(SER_hh_fec_in!P27=0,0,1000000/0.086*SER_hh_fec_in!P27/SER_hh_num_in!P19)</f>
        <v>104.86071819431034</v>
      </c>
      <c r="Q27" s="116">
        <f>IF(SER_hh_fec_in!Q27=0,0,1000000/0.086*SER_hh_fec_in!Q27/SER_hh_num_in!Q19)</f>
        <v>134.57387502923586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0</v>
      </c>
      <c r="D28" s="117">
        <f>IF(SER_hh_fec_in!D27=0,0,1000000/0.086*SER_hh_fec_in!D27/SER_hh_num_in!D27)</f>
        <v>0</v>
      </c>
      <c r="E28" s="117">
        <f>IF(SER_hh_fec_in!E27=0,0,1000000/0.086*SER_hh_fec_in!E27/SER_hh_num_in!E27)</f>
        <v>0</v>
      </c>
      <c r="F28" s="117">
        <f>IF(SER_hh_fec_in!F27=0,0,1000000/0.086*SER_hh_fec_in!F27/SER_hh_num_in!F27)</f>
        <v>1759.6898101341667</v>
      </c>
      <c r="G28" s="117">
        <f>IF(SER_hh_fec_in!G27=0,0,1000000/0.086*SER_hh_fec_in!G27/SER_hh_num_in!G27)</f>
        <v>1780.3444795270059</v>
      </c>
      <c r="H28" s="117">
        <f>IF(SER_hh_fec_in!H27=0,0,1000000/0.086*SER_hh_fec_in!H27/SER_hh_num_in!H27)</f>
        <v>1899.2398615323737</v>
      </c>
      <c r="I28" s="117">
        <f>IF(SER_hh_fec_in!I27=0,0,1000000/0.086*SER_hh_fec_in!I27/SER_hh_num_in!I27)</f>
        <v>1991.1736349090183</v>
      </c>
      <c r="J28" s="117">
        <f>IF(SER_hh_fec_in!J27=0,0,1000000/0.086*SER_hh_fec_in!J27/SER_hh_num_in!J27)</f>
        <v>2096.4839642310189</v>
      </c>
      <c r="K28" s="117">
        <f>IF(SER_hh_fec_in!K27=0,0,1000000/0.086*SER_hh_fec_in!K27/SER_hh_num_in!K27)</f>
        <v>2142.5229489842959</v>
      </c>
      <c r="L28" s="117">
        <f>IF(SER_hh_fec_in!L27=0,0,1000000/0.086*SER_hh_fec_in!L27/SER_hh_num_in!L27)</f>
        <v>2123.0047234162853</v>
      </c>
      <c r="M28" s="117">
        <f>IF(SER_hh_fec_in!M27=0,0,1000000/0.086*SER_hh_fec_in!M27/SER_hh_num_in!M27)</f>
        <v>2116.9280747903999</v>
      </c>
      <c r="N28" s="117">
        <f>IF(SER_hh_fec_in!N27=0,0,1000000/0.086*SER_hh_fec_in!N27/SER_hh_num_in!N27)</f>
        <v>2129.2754120093073</v>
      </c>
      <c r="O28" s="117">
        <f>IF(SER_hh_fec_in!O27=0,0,1000000/0.086*SER_hh_fec_in!O27/SER_hh_num_in!O27)</f>
        <v>2160.2881003215575</v>
      </c>
      <c r="P28" s="117">
        <f>IF(SER_hh_fec_in!P27=0,0,1000000/0.086*SER_hh_fec_in!P27/SER_hh_num_in!P27)</f>
        <v>2155.400646534049</v>
      </c>
      <c r="Q28" s="117">
        <f>IF(SER_hh_fec_in!Q27=0,0,1000000/0.086*SER_hh_fec_in!Q27/SER_hh_num_in!Q27)</f>
        <v>2186.3530294659208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7821.568187984346</v>
      </c>
      <c r="D29" s="101">
        <f>IF(SER_hh_fec_in!D29=0,0,1000000/0.086*SER_hh_fec_in!D29/SER_hh_num_in!D29)</f>
        <v>8088.2438625704517</v>
      </c>
      <c r="E29" s="101">
        <f>IF(SER_hh_fec_in!E29=0,0,1000000/0.086*SER_hh_fec_in!E29/SER_hh_num_in!E29)</f>
        <v>9480.9384609585468</v>
      </c>
      <c r="F29" s="101">
        <f>IF(SER_hh_fec_in!F29=0,0,1000000/0.086*SER_hh_fec_in!F29/SER_hh_num_in!F29)</f>
        <v>8791.7689578067148</v>
      </c>
      <c r="G29" s="101">
        <f>IF(SER_hh_fec_in!G29=0,0,1000000/0.086*SER_hh_fec_in!G29/SER_hh_num_in!G29)</f>
        <v>9325.229659665627</v>
      </c>
      <c r="H29" s="101">
        <f>IF(SER_hh_fec_in!H29=0,0,1000000/0.086*SER_hh_fec_in!H29/SER_hh_num_in!H29)</f>
        <v>9511.1015661238889</v>
      </c>
      <c r="I29" s="101">
        <f>IF(SER_hh_fec_in!I29=0,0,1000000/0.086*SER_hh_fec_in!I29/SER_hh_num_in!I29)</f>
        <v>9248.4406245849095</v>
      </c>
      <c r="J29" s="101">
        <f>IF(SER_hh_fec_in!J29=0,0,1000000/0.086*SER_hh_fec_in!J29/SER_hh_num_in!J29)</f>
        <v>9345.4144707255782</v>
      </c>
      <c r="K29" s="101">
        <f>IF(SER_hh_fec_in!K29=0,0,1000000/0.086*SER_hh_fec_in!K29/SER_hh_num_in!K29)</f>
        <v>9630.6644946169035</v>
      </c>
      <c r="L29" s="101">
        <f>IF(SER_hh_fec_in!L29=0,0,1000000/0.086*SER_hh_fec_in!L29/SER_hh_num_in!L29)</f>
        <v>9842.6179732535165</v>
      </c>
      <c r="M29" s="101">
        <f>IF(SER_hh_fec_in!M29=0,0,1000000/0.086*SER_hh_fec_in!M29/SER_hh_num_in!M29)</f>
        <v>10857.97684308096</v>
      </c>
      <c r="N29" s="101">
        <f>IF(SER_hh_fec_in!N29=0,0,1000000/0.086*SER_hh_fec_in!N29/SER_hh_num_in!N29)</f>
        <v>10647.045615039129</v>
      </c>
      <c r="O29" s="101">
        <f>IF(SER_hh_fec_in!O29=0,0,1000000/0.086*SER_hh_fec_in!O29/SER_hh_num_in!O29)</f>
        <v>11297.078175196462</v>
      </c>
      <c r="P29" s="101">
        <f>IF(SER_hh_fec_in!P29=0,0,1000000/0.086*SER_hh_fec_in!P29/SER_hh_num_in!P29)</f>
        <v>10248.850338860742</v>
      </c>
      <c r="Q29" s="101">
        <f>IF(SER_hh_fec_in!Q29=0,0,1000000/0.086*SER_hh_fec_in!Q29/SER_hh_num_in!Q29)</f>
        <v>10825.128446912628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10433.701291411398</v>
      </c>
      <c r="D30" s="100">
        <f>IF(SER_hh_fec_in!D30=0,0,1000000/0.086*SER_hh_fec_in!D30/SER_hh_num_in!D30)</f>
        <v>10260.426529576018</v>
      </c>
      <c r="E30" s="100">
        <f>IF(SER_hh_fec_in!E30=0,0,1000000/0.086*SER_hh_fec_in!E30/SER_hh_num_in!E30)</f>
        <v>12239.239996811355</v>
      </c>
      <c r="F30" s="100">
        <f>IF(SER_hh_fec_in!F30=0,0,1000000/0.086*SER_hh_fec_in!F30/SER_hh_num_in!F30)</f>
        <v>12348.478628666629</v>
      </c>
      <c r="G30" s="100">
        <f>IF(SER_hh_fec_in!G30=0,0,1000000/0.086*SER_hh_fec_in!G30/SER_hh_num_in!G30)</f>
        <v>12671.74763906698</v>
      </c>
      <c r="H30" s="100">
        <f>IF(SER_hh_fec_in!H30=0,0,1000000/0.086*SER_hh_fec_in!H30/SER_hh_num_in!H30)</f>
        <v>12831.321527671993</v>
      </c>
      <c r="I30" s="100">
        <f>IF(SER_hh_fec_in!I30=0,0,1000000/0.086*SER_hh_fec_in!I30/SER_hh_num_in!I30)</f>
        <v>13012.527757415986</v>
      </c>
      <c r="J30" s="100">
        <f>IF(SER_hh_fec_in!J30=0,0,1000000/0.086*SER_hh_fec_in!J30/SER_hh_num_in!J30)</f>
        <v>0</v>
      </c>
      <c r="K30" s="100">
        <f>IF(SER_hh_fec_in!K30=0,0,1000000/0.086*SER_hh_fec_in!K30/SER_hh_num_in!K30)</f>
        <v>0</v>
      </c>
      <c r="L30" s="100">
        <f>IF(SER_hh_fec_in!L30=0,0,1000000/0.086*SER_hh_fec_in!L30/SER_hh_num_in!L30)</f>
        <v>0</v>
      </c>
      <c r="M30" s="100">
        <f>IF(SER_hh_fec_in!M30=0,0,1000000/0.086*SER_hh_fec_in!M30/SER_hh_num_in!M30)</f>
        <v>12920.500312250768</v>
      </c>
      <c r="N30" s="100">
        <f>IF(SER_hh_fec_in!N30=0,0,1000000/0.086*SER_hh_fec_in!N30/SER_hh_num_in!N30)</f>
        <v>12576.189928631837</v>
      </c>
      <c r="O30" s="100">
        <f>IF(SER_hh_fec_in!O30=0,0,1000000/0.086*SER_hh_fec_in!O30/SER_hh_num_in!O30)</f>
        <v>12560.183072267373</v>
      </c>
      <c r="P30" s="100">
        <f>IF(SER_hh_fec_in!P30=0,0,1000000/0.086*SER_hh_fec_in!P30/SER_hh_num_in!P30)</f>
        <v>12628.909415427608</v>
      </c>
      <c r="Q30" s="100">
        <f>IF(SER_hh_fec_in!Q30=0,0,1000000/0.086*SER_hh_fec_in!Q30/SER_hh_num_in!Q30)</f>
        <v>12542.172323948014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8402.5849034654639</v>
      </c>
      <c r="D31" s="100">
        <f>IF(SER_hh_fec_in!D31=0,0,1000000/0.086*SER_hh_fec_in!D31/SER_hh_num_in!D31)</f>
        <v>9574.8544890655521</v>
      </c>
      <c r="E31" s="100">
        <f>IF(SER_hh_fec_in!E31=0,0,1000000/0.086*SER_hh_fec_in!E31/SER_hh_num_in!E31)</f>
        <v>10673.585308537915</v>
      </c>
      <c r="F31" s="100">
        <f>IF(SER_hh_fec_in!F31=0,0,1000000/0.086*SER_hh_fec_in!F31/SER_hh_num_in!F31)</f>
        <v>10862.214996587447</v>
      </c>
      <c r="G31" s="100">
        <f>IF(SER_hh_fec_in!G31=0,0,1000000/0.086*SER_hh_fec_in!G31/SER_hh_num_in!G31)</f>
        <v>11279.135196227311</v>
      </c>
      <c r="H31" s="100">
        <f>IF(SER_hh_fec_in!H31=0,0,1000000/0.086*SER_hh_fec_in!H31/SER_hh_num_in!H31)</f>
        <v>11496.927780235683</v>
      </c>
      <c r="I31" s="100">
        <f>IF(SER_hh_fec_in!I31=0,0,1000000/0.086*SER_hh_fec_in!I31/SER_hh_num_in!I31)</f>
        <v>11770.878723361307</v>
      </c>
      <c r="J31" s="100">
        <f>IF(SER_hh_fec_in!J31=0,0,1000000/0.086*SER_hh_fec_in!J31/SER_hh_num_in!J31)</f>
        <v>12051.576435917703</v>
      </c>
      <c r="K31" s="100">
        <f>IF(SER_hh_fec_in!K31=0,0,1000000/0.086*SER_hh_fec_in!K31/SER_hh_num_in!K31)</f>
        <v>12368.063428636628</v>
      </c>
      <c r="L31" s="100">
        <f>IF(SER_hh_fec_in!L31=0,0,1000000/0.086*SER_hh_fec_in!L31/SER_hh_num_in!L31)</f>
        <v>12426.009366306047</v>
      </c>
      <c r="M31" s="100">
        <f>IF(SER_hh_fec_in!M31=0,0,1000000/0.086*SER_hh_fec_in!M31/SER_hh_num_in!M31)</f>
        <v>12133.068479721875</v>
      </c>
      <c r="N31" s="100">
        <f>IF(SER_hh_fec_in!N31=0,0,1000000/0.086*SER_hh_fec_in!N31/SER_hh_num_in!N31)</f>
        <v>11928.744510958022</v>
      </c>
      <c r="O31" s="100">
        <f>IF(SER_hh_fec_in!O31=0,0,1000000/0.086*SER_hh_fec_in!O31/SER_hh_num_in!O31)</f>
        <v>11857.216742252323</v>
      </c>
      <c r="P31" s="100">
        <f>IF(SER_hh_fec_in!P31=0,0,1000000/0.086*SER_hh_fec_in!P31/SER_hh_num_in!P31)</f>
        <v>11619.511024656165</v>
      </c>
      <c r="Q31" s="100">
        <f>IF(SER_hh_fec_in!Q31=0,0,1000000/0.086*SER_hh_fec_in!Q31/SER_hh_num_in!Q31)</f>
        <v>11439.685433430368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0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0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0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6415.7596360370999</v>
      </c>
      <c r="D33" s="18">
        <f>IF(SER_hh_fec_in!D33=0,0,1000000/0.086*SER_hh_fec_in!D33/SER_hh_num_in!D33)</f>
        <v>7307.2959805808632</v>
      </c>
      <c r="E33" s="18">
        <f>IF(SER_hh_fec_in!E33=0,0,1000000/0.086*SER_hh_fec_in!E33/SER_hh_num_in!E33)</f>
        <v>8115.4671323052416</v>
      </c>
      <c r="F33" s="18">
        <f>IF(SER_hh_fec_in!F33=0,0,1000000/0.086*SER_hh_fec_in!F33/SER_hh_num_in!F33)</f>
        <v>8230.8385603118622</v>
      </c>
      <c r="G33" s="18">
        <f>IF(SER_hh_fec_in!G33=0,0,1000000/0.086*SER_hh_fec_in!G33/SER_hh_num_in!G33)</f>
        <v>8373.2969310609933</v>
      </c>
      <c r="H33" s="18">
        <f>IF(SER_hh_fec_in!H33=0,0,1000000/0.086*SER_hh_fec_in!H33/SER_hh_num_in!H33)</f>
        <v>8505.7291700623373</v>
      </c>
      <c r="I33" s="18">
        <f>IF(SER_hh_fec_in!I33=0,0,1000000/0.086*SER_hh_fec_in!I33/SER_hh_num_in!I33)</f>
        <v>8713.7474285736025</v>
      </c>
      <c r="J33" s="18">
        <f>IF(SER_hh_fec_in!J33=0,0,1000000/0.086*SER_hh_fec_in!J33/SER_hh_num_in!J33)</f>
        <v>8936.2978379963133</v>
      </c>
      <c r="K33" s="18">
        <f>IF(SER_hh_fec_in!K33=0,0,1000000/0.086*SER_hh_fec_in!K33/SER_hh_num_in!K33)</f>
        <v>9176.194607209547</v>
      </c>
      <c r="L33" s="18">
        <f>IF(SER_hh_fec_in!L33=0,0,1000000/0.086*SER_hh_fec_in!L33/SER_hh_num_in!L33)</f>
        <v>9187.896894162679</v>
      </c>
      <c r="M33" s="18">
        <f>IF(SER_hh_fec_in!M33=0,0,1000000/0.086*SER_hh_fec_in!M33/SER_hh_num_in!M33)</f>
        <v>8881.735298142039</v>
      </c>
      <c r="N33" s="18">
        <f>IF(SER_hh_fec_in!N33=0,0,1000000/0.086*SER_hh_fec_in!N33/SER_hh_num_in!N33)</f>
        <v>8881.4766431094013</v>
      </c>
      <c r="O33" s="18">
        <f>IF(SER_hh_fec_in!O33=0,0,1000000/0.086*SER_hh_fec_in!O33/SER_hh_num_in!O33)</f>
        <v>8881.6058075848141</v>
      </c>
      <c r="P33" s="18">
        <f>IF(SER_hh_fec_in!P33=0,0,1000000/0.086*SER_hh_fec_in!P33/SER_hh_num_in!P33)</f>
        <v>8919.9826511409374</v>
      </c>
      <c r="Q33" s="18">
        <f>IF(SER_hh_fec_in!Q33=0,0,1000000/0.086*SER_hh_fec_in!Q33/SER_hh_num_in!Q33)</f>
        <v>9032.8151292563907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44050.569584233359</v>
      </c>
      <c r="D3" s="106">
        <f>IF(SER_hh_tes_in!D3=0,0,1000000/0.086*SER_hh_tes_in!D3/SER_hh_num_in!D3)</f>
        <v>52290.985082230698</v>
      </c>
      <c r="E3" s="106">
        <f>IF(SER_hh_tes_in!E3=0,0,1000000/0.086*SER_hh_tes_in!E3/SER_hh_num_in!E3)</f>
        <v>56019.541469950273</v>
      </c>
      <c r="F3" s="106">
        <f>IF(SER_hh_tes_in!F3=0,0,1000000/0.086*SER_hh_tes_in!F3/SER_hh_num_in!F3)</f>
        <v>60670.508276669469</v>
      </c>
      <c r="G3" s="106">
        <f>IF(SER_hh_tes_in!G3=0,0,1000000/0.086*SER_hh_tes_in!G3/SER_hh_num_in!G3)</f>
        <v>58584.442107039693</v>
      </c>
      <c r="H3" s="106">
        <f>IF(SER_hh_tes_in!H3=0,0,1000000/0.086*SER_hh_tes_in!H3/SER_hh_num_in!H3)</f>
        <v>64626.190953910533</v>
      </c>
      <c r="I3" s="106">
        <f>IF(SER_hh_tes_in!I3=0,0,1000000/0.086*SER_hh_tes_in!I3/SER_hh_num_in!I3)</f>
        <v>58984.912000641161</v>
      </c>
      <c r="J3" s="106">
        <f>IF(SER_hh_tes_in!J3=0,0,1000000/0.086*SER_hh_tes_in!J3/SER_hh_num_in!J3)</f>
        <v>65331.873725492645</v>
      </c>
      <c r="K3" s="106">
        <f>IF(SER_hh_tes_in!K3=0,0,1000000/0.086*SER_hh_tes_in!K3/SER_hh_num_in!K3)</f>
        <v>64451.917753063441</v>
      </c>
      <c r="L3" s="106">
        <f>IF(SER_hh_tes_in!L3=0,0,1000000/0.086*SER_hh_tes_in!L3/SER_hh_num_in!L3)</f>
        <v>70747.028050885361</v>
      </c>
      <c r="M3" s="106">
        <f>IF(SER_hh_tes_in!M3=0,0,1000000/0.086*SER_hh_tes_in!M3/SER_hh_num_in!M3)</f>
        <v>67734.719598545344</v>
      </c>
      <c r="N3" s="106">
        <f>IF(SER_hh_tes_in!N3=0,0,1000000/0.086*SER_hh_tes_in!N3/SER_hh_num_in!N3)</f>
        <v>66266.929985106239</v>
      </c>
      <c r="O3" s="106">
        <f>IF(SER_hh_tes_in!O3=0,0,1000000/0.086*SER_hh_tes_in!O3/SER_hh_num_in!O3)</f>
        <v>61507.849563697695</v>
      </c>
      <c r="P3" s="106">
        <f>IF(SER_hh_tes_in!P3=0,0,1000000/0.086*SER_hh_tes_in!P3/SER_hh_num_in!P3)</f>
        <v>58801.053157939867</v>
      </c>
      <c r="Q3" s="106">
        <f>IF(SER_hh_tes_in!Q3=0,0,1000000/0.086*SER_hh_tes_in!Q3/SER_hh_num_in!Q3)</f>
        <v>62361.706227243289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34722.303261325265</v>
      </c>
      <c r="D4" s="101">
        <f>IF(SER_hh_tes_in!D4=0,0,1000000/0.086*SER_hh_tes_in!D4/SER_hh_num_in!D4)</f>
        <v>40416.615074500958</v>
      </c>
      <c r="E4" s="101">
        <f>IF(SER_hh_tes_in!E4=0,0,1000000/0.086*SER_hh_tes_in!E4/SER_hh_num_in!E4)</f>
        <v>43413.909865132839</v>
      </c>
      <c r="F4" s="101">
        <f>IF(SER_hh_tes_in!F4=0,0,1000000/0.086*SER_hh_tes_in!F4/SER_hh_num_in!F4)</f>
        <v>47337.718204880788</v>
      </c>
      <c r="G4" s="101">
        <f>IF(SER_hh_tes_in!G4=0,0,1000000/0.086*SER_hh_tes_in!G4/SER_hh_num_in!G4)</f>
        <v>44431.850535842765</v>
      </c>
      <c r="H4" s="101">
        <f>IF(SER_hh_tes_in!H4=0,0,1000000/0.086*SER_hh_tes_in!H4/SER_hh_num_in!H4)</f>
        <v>49901.995149846618</v>
      </c>
      <c r="I4" s="101">
        <f>IF(SER_hh_tes_in!I4=0,0,1000000/0.086*SER_hh_tes_in!I4/SER_hh_num_in!I4)</f>
        <v>43120.422722194424</v>
      </c>
      <c r="J4" s="101">
        <f>IF(SER_hh_tes_in!J4=0,0,1000000/0.086*SER_hh_tes_in!J4/SER_hh_num_in!J4)</f>
        <v>49474.251770919625</v>
      </c>
      <c r="K4" s="101">
        <f>IF(SER_hh_tes_in!K4=0,0,1000000/0.086*SER_hh_tes_in!K4/SER_hh_num_in!K4)</f>
        <v>48164.167070212818</v>
      </c>
      <c r="L4" s="101">
        <f>IF(SER_hh_tes_in!L4=0,0,1000000/0.086*SER_hh_tes_in!L4/SER_hh_num_in!L4)</f>
        <v>54677.363754768354</v>
      </c>
      <c r="M4" s="101">
        <f>IF(SER_hh_tes_in!M4=0,0,1000000/0.086*SER_hh_tes_in!M4/SER_hh_num_in!M4)</f>
        <v>51606.767301362219</v>
      </c>
      <c r="N4" s="101">
        <f>IF(SER_hh_tes_in!N4=0,0,1000000/0.086*SER_hh_tes_in!N4/SER_hh_num_in!N4)</f>
        <v>50172.067182302781</v>
      </c>
      <c r="O4" s="101">
        <f>IF(SER_hh_tes_in!O4=0,0,1000000/0.086*SER_hh_tes_in!O4/SER_hh_num_in!O4)</f>
        <v>46286.531410617805</v>
      </c>
      <c r="P4" s="101">
        <f>IF(SER_hh_tes_in!P4=0,0,1000000/0.086*SER_hh_tes_in!P4/SER_hh_num_in!P4)</f>
        <v>43583.167899027365</v>
      </c>
      <c r="Q4" s="101">
        <f>IF(SER_hh_tes_in!Q4=0,0,1000000/0.086*SER_hh_tes_in!Q4/SER_hh_num_in!Q4)</f>
        <v>46157.848294176583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27843.591120590503</v>
      </c>
      <c r="D5" s="100">
        <f>IF(SER_hh_tes_in!D5=0,0,1000000/0.086*SER_hh_tes_in!D5/SER_hh_num_in!D5)</f>
        <v>0</v>
      </c>
      <c r="E5" s="100">
        <f>IF(SER_hh_tes_in!E5=0,0,1000000/0.086*SER_hh_tes_in!E5/SER_hh_num_in!E5)</f>
        <v>51111.65927729346</v>
      </c>
      <c r="F5" s="100">
        <f>IF(SER_hh_tes_in!F5=0,0,1000000/0.086*SER_hh_tes_in!F5/SER_hh_num_in!F5)</f>
        <v>45549.609787744259</v>
      </c>
      <c r="G5" s="100">
        <f>IF(SER_hh_tes_in!G5=0,0,1000000/0.086*SER_hh_tes_in!G5/SER_hh_num_in!G5)</f>
        <v>43622.797892810893</v>
      </c>
      <c r="H5" s="100">
        <f>IF(SER_hh_tes_in!H5=0,0,1000000/0.086*SER_hh_tes_in!H5/SER_hh_num_in!H5)</f>
        <v>48539.139570136875</v>
      </c>
      <c r="I5" s="100">
        <f>IF(SER_hh_tes_in!I5=0,0,1000000/0.086*SER_hh_tes_in!I5/SER_hh_num_in!I5)</f>
        <v>42748.797328820656</v>
      </c>
      <c r="J5" s="100">
        <f>IF(SER_hh_tes_in!J5=0,0,1000000/0.086*SER_hh_tes_in!J5/SER_hh_num_in!J5)</f>
        <v>45010.372555224283</v>
      </c>
      <c r="K5" s="100">
        <f>IF(SER_hh_tes_in!K5=0,0,1000000/0.086*SER_hh_tes_in!K5/SER_hh_num_in!K5)</f>
        <v>46531.244673931142</v>
      </c>
      <c r="L5" s="100">
        <f>IF(SER_hh_tes_in!L5=0,0,1000000/0.086*SER_hh_tes_in!L5/SER_hh_num_in!L5)</f>
        <v>51031.292228642742</v>
      </c>
      <c r="M5" s="100">
        <f>IF(SER_hh_tes_in!M5=0,0,1000000/0.086*SER_hh_tes_in!M5/SER_hh_num_in!M5)</f>
        <v>45499.40029131576</v>
      </c>
      <c r="N5" s="100">
        <f>IF(SER_hh_tes_in!N5=0,0,1000000/0.086*SER_hh_tes_in!N5/SER_hh_num_in!N5)</f>
        <v>46157.484019073221</v>
      </c>
      <c r="O5" s="100">
        <f>IF(SER_hh_tes_in!O5=0,0,1000000/0.086*SER_hh_tes_in!O5/SER_hh_num_in!O5)</f>
        <v>43473.155495640123</v>
      </c>
      <c r="P5" s="100">
        <f>IF(SER_hh_tes_in!P5=0,0,1000000/0.086*SER_hh_tes_in!P5/SER_hh_num_in!P5)</f>
        <v>0</v>
      </c>
      <c r="Q5" s="100">
        <f>IF(SER_hh_tes_in!Q5=0,0,1000000/0.086*SER_hh_tes_in!Q5/SER_hh_num_in!Q5)</f>
        <v>40514.25940332529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36745.509483765883</v>
      </c>
      <c r="D7" s="100">
        <f>IF(SER_hh_tes_in!D7=0,0,1000000/0.086*SER_hh_tes_in!D7/SER_hh_num_in!D7)</f>
        <v>0</v>
      </c>
      <c r="E7" s="100">
        <f>IF(SER_hh_tes_in!E7=0,0,1000000/0.086*SER_hh_tes_in!E7/SER_hh_num_in!E7)</f>
        <v>42400.013884329979</v>
      </c>
      <c r="F7" s="100">
        <f>IF(SER_hh_tes_in!F7=0,0,1000000/0.086*SER_hh_tes_in!F7/SER_hh_num_in!F7)</f>
        <v>0</v>
      </c>
      <c r="G7" s="100">
        <f>IF(SER_hh_tes_in!G7=0,0,1000000/0.086*SER_hh_tes_in!G7/SER_hh_num_in!G7)</f>
        <v>0</v>
      </c>
      <c r="H7" s="100">
        <f>IF(SER_hh_tes_in!H7=0,0,1000000/0.086*SER_hh_tes_in!H7/SER_hh_num_in!H7)</f>
        <v>49900.441893535244</v>
      </c>
      <c r="I7" s="100">
        <f>IF(SER_hh_tes_in!I7=0,0,1000000/0.086*SER_hh_tes_in!I7/SER_hh_num_in!I7)</f>
        <v>42319.671695330522</v>
      </c>
      <c r="J7" s="100">
        <f>IF(SER_hh_tes_in!J7=0,0,1000000/0.086*SER_hh_tes_in!J7/SER_hh_num_in!J7)</f>
        <v>0</v>
      </c>
      <c r="K7" s="100">
        <f>IF(SER_hh_tes_in!K7=0,0,1000000/0.086*SER_hh_tes_in!K7/SER_hh_num_in!K7)</f>
        <v>46920.864484433863</v>
      </c>
      <c r="L7" s="100">
        <f>IF(SER_hh_tes_in!L7=0,0,1000000/0.086*SER_hh_tes_in!L7/SER_hh_num_in!L7)</f>
        <v>55399.012209097775</v>
      </c>
      <c r="M7" s="100">
        <f>IF(SER_hh_tes_in!M7=0,0,1000000/0.086*SER_hh_tes_in!M7/SER_hh_num_in!M7)</f>
        <v>49794.129406829918</v>
      </c>
      <c r="N7" s="100">
        <f>IF(SER_hh_tes_in!N7=0,0,1000000/0.086*SER_hh_tes_in!N7/SER_hh_num_in!N7)</f>
        <v>0</v>
      </c>
      <c r="O7" s="100">
        <f>IF(SER_hh_tes_in!O7=0,0,1000000/0.086*SER_hh_tes_in!O7/SER_hh_num_in!O7)</f>
        <v>0</v>
      </c>
      <c r="P7" s="100">
        <f>IF(SER_hh_tes_in!P7=0,0,1000000/0.086*SER_hh_tes_in!P7/SER_hh_num_in!P7)</f>
        <v>42430.885784290491</v>
      </c>
      <c r="Q7" s="100">
        <f>IF(SER_hh_tes_in!Q7=0,0,1000000/0.086*SER_hh_tes_in!Q7/SER_hh_num_in!Q7)</f>
        <v>0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37087.645781524348</v>
      </c>
      <c r="D8" s="100">
        <f>IF(SER_hh_tes_in!D8=0,0,1000000/0.086*SER_hh_tes_in!D8/SER_hh_num_in!D8)</f>
        <v>42951.011364013379</v>
      </c>
      <c r="E8" s="100">
        <f>IF(SER_hh_tes_in!E8=0,0,1000000/0.086*SER_hh_tes_in!E8/SER_hh_num_in!E8)</f>
        <v>43147.547118222166</v>
      </c>
      <c r="F8" s="100">
        <f>IF(SER_hh_tes_in!F8=0,0,1000000/0.086*SER_hh_tes_in!F8/SER_hh_num_in!F8)</f>
        <v>46026.915300688961</v>
      </c>
      <c r="G8" s="100">
        <f>IF(SER_hh_tes_in!G8=0,0,1000000/0.086*SER_hh_tes_in!G8/SER_hh_num_in!G8)</f>
        <v>44054.426372121503</v>
      </c>
      <c r="H8" s="100">
        <f>IF(SER_hh_tes_in!H8=0,0,1000000/0.086*SER_hh_tes_in!H8/SER_hh_num_in!H8)</f>
        <v>48904.034741110008</v>
      </c>
      <c r="I8" s="100">
        <f>IF(SER_hh_tes_in!I8=0,0,1000000/0.086*SER_hh_tes_in!I8/SER_hh_num_in!I8)</f>
        <v>41157.719555242533</v>
      </c>
      <c r="J8" s="100">
        <f>IF(SER_hh_tes_in!J8=0,0,1000000/0.086*SER_hh_tes_in!J8/SER_hh_num_in!J8)</f>
        <v>47632.099164635016</v>
      </c>
      <c r="K8" s="100">
        <f>IF(SER_hh_tes_in!K8=0,0,1000000/0.086*SER_hh_tes_in!K8/SER_hh_num_in!K8)</f>
        <v>45299.268480549254</v>
      </c>
      <c r="L8" s="100">
        <f>IF(SER_hh_tes_in!L8=0,0,1000000/0.086*SER_hh_tes_in!L8/SER_hh_num_in!L8)</f>
        <v>53159.194527356012</v>
      </c>
      <c r="M8" s="100">
        <f>IF(SER_hh_tes_in!M8=0,0,1000000/0.086*SER_hh_tes_in!M8/SER_hh_num_in!M8)</f>
        <v>47748.127820784663</v>
      </c>
      <c r="N8" s="100">
        <f>IF(SER_hh_tes_in!N8=0,0,1000000/0.086*SER_hh_tes_in!N8/SER_hh_num_in!N8)</f>
        <v>46351.620410766402</v>
      </c>
      <c r="O8" s="100">
        <f>IF(SER_hh_tes_in!O8=0,0,1000000/0.086*SER_hh_tes_in!O8/SER_hh_num_in!O8)</f>
        <v>43440.564785249902</v>
      </c>
      <c r="P8" s="100">
        <f>IF(SER_hh_tes_in!P8=0,0,1000000/0.086*SER_hh_tes_in!P8/SER_hh_num_in!P8)</f>
        <v>40284.087114576098</v>
      </c>
      <c r="Q8" s="100">
        <f>IF(SER_hh_tes_in!Q8=0,0,1000000/0.086*SER_hh_tes_in!Q8/SER_hh_num_in!Q8)</f>
        <v>40710.056952505358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40143.966070861185</v>
      </c>
      <c r="D9" s="100">
        <f>IF(SER_hh_tes_in!D9=0,0,1000000/0.086*SER_hh_tes_in!D9/SER_hh_num_in!D9)</f>
        <v>38826.913691322909</v>
      </c>
      <c r="E9" s="100">
        <f>IF(SER_hh_tes_in!E9=0,0,1000000/0.086*SER_hh_tes_in!E9/SER_hh_num_in!E9)</f>
        <v>42402.692108625895</v>
      </c>
      <c r="F9" s="100">
        <f>IF(SER_hh_tes_in!F9=0,0,1000000/0.086*SER_hh_tes_in!F9/SER_hh_num_in!F9)</f>
        <v>45644.052459450584</v>
      </c>
      <c r="G9" s="100">
        <f>IF(SER_hh_tes_in!G9=0,0,1000000/0.086*SER_hh_tes_in!G9/SER_hh_num_in!G9)</f>
        <v>45701.888333441959</v>
      </c>
      <c r="H9" s="100">
        <f>IF(SER_hh_tes_in!H9=0,0,1000000/0.086*SER_hh_tes_in!H9/SER_hh_num_in!H9)</f>
        <v>0</v>
      </c>
      <c r="I9" s="100">
        <f>IF(SER_hh_tes_in!I9=0,0,1000000/0.086*SER_hh_tes_in!I9/SER_hh_num_in!I9)</f>
        <v>50063.718185051919</v>
      </c>
      <c r="J9" s="100">
        <f>IF(SER_hh_tes_in!J9=0,0,1000000/0.086*SER_hh_tes_in!J9/SER_hh_num_in!J9)</f>
        <v>50381.207617217602</v>
      </c>
      <c r="K9" s="100">
        <f>IF(SER_hh_tes_in!K9=0,0,1000000/0.086*SER_hh_tes_in!K9/SER_hh_num_in!K9)</f>
        <v>47224.672829149727</v>
      </c>
      <c r="L9" s="100">
        <f>IF(SER_hh_tes_in!L9=0,0,1000000/0.086*SER_hh_tes_in!L9/SER_hh_num_in!L9)</f>
        <v>0</v>
      </c>
      <c r="M9" s="100">
        <f>IF(SER_hh_tes_in!M9=0,0,1000000/0.086*SER_hh_tes_in!M9/SER_hh_num_in!M9)</f>
        <v>51978.387224792488</v>
      </c>
      <c r="N9" s="100">
        <f>IF(SER_hh_tes_in!N9=0,0,1000000/0.086*SER_hh_tes_in!N9/SER_hh_num_in!N9)</f>
        <v>50347.901483335969</v>
      </c>
      <c r="O9" s="100">
        <f>IF(SER_hh_tes_in!O9=0,0,1000000/0.086*SER_hh_tes_in!O9/SER_hh_num_in!O9)</f>
        <v>47008.615968475351</v>
      </c>
      <c r="P9" s="100">
        <f>IF(SER_hh_tes_in!P9=0,0,1000000/0.086*SER_hh_tes_in!P9/SER_hh_num_in!P9)</f>
        <v>43635.666713512612</v>
      </c>
      <c r="Q9" s="100">
        <f>IF(SER_hh_tes_in!Q9=0,0,1000000/0.086*SER_hh_tes_in!Q9/SER_hh_num_in!Q9)</f>
        <v>44103.125801618953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0</v>
      </c>
      <c r="D10" s="100">
        <f>IF(SER_hh_tes_in!D10=0,0,1000000/0.086*SER_hh_tes_in!D10/SER_hh_num_in!D10)</f>
        <v>0</v>
      </c>
      <c r="E10" s="100">
        <f>IF(SER_hh_tes_in!E10=0,0,1000000/0.086*SER_hh_tes_in!E10/SER_hh_num_in!E10)</f>
        <v>42834.069308415121</v>
      </c>
      <c r="F10" s="100">
        <f>IF(SER_hh_tes_in!F10=0,0,1000000/0.086*SER_hh_tes_in!F10/SER_hh_num_in!F10)</f>
        <v>43972.290743290621</v>
      </c>
      <c r="G10" s="100">
        <f>IF(SER_hh_tes_in!G10=0,0,1000000/0.086*SER_hh_tes_in!G10/SER_hh_num_in!G10)</f>
        <v>47529.356496138542</v>
      </c>
      <c r="H10" s="100">
        <f>IF(SER_hh_tes_in!H10=0,0,1000000/0.086*SER_hh_tes_in!H10/SER_hh_num_in!H10)</f>
        <v>38554.524195888567</v>
      </c>
      <c r="I10" s="100">
        <f>IF(SER_hh_tes_in!I10=0,0,1000000/0.086*SER_hh_tes_in!I10/SER_hh_num_in!I10)</f>
        <v>53560.110098310768</v>
      </c>
      <c r="J10" s="100">
        <f>IF(SER_hh_tes_in!J10=0,0,1000000/0.086*SER_hh_tes_in!J10/SER_hh_num_in!J10)</f>
        <v>50089.626990432633</v>
      </c>
      <c r="K10" s="100">
        <f>IF(SER_hh_tes_in!K10=0,0,1000000/0.086*SER_hh_tes_in!K10/SER_hh_num_in!K10)</f>
        <v>52056.295819976483</v>
      </c>
      <c r="L10" s="100">
        <f>IF(SER_hh_tes_in!L10=0,0,1000000/0.086*SER_hh_tes_in!L10/SER_hh_num_in!L10)</f>
        <v>56328.605032605352</v>
      </c>
      <c r="M10" s="100">
        <f>IF(SER_hh_tes_in!M10=0,0,1000000/0.086*SER_hh_tes_in!M10/SER_hh_num_in!M10)</f>
        <v>56049.988602721118</v>
      </c>
      <c r="N10" s="100">
        <f>IF(SER_hh_tes_in!N10=0,0,1000000/0.086*SER_hh_tes_in!N10/SER_hh_num_in!N10)</f>
        <v>47525.691030269583</v>
      </c>
      <c r="O10" s="100">
        <f>IF(SER_hh_tes_in!O10=0,0,1000000/0.086*SER_hh_tes_in!O10/SER_hh_num_in!O10)</f>
        <v>50158.122949619043</v>
      </c>
      <c r="P10" s="100">
        <f>IF(SER_hh_tes_in!P10=0,0,1000000/0.086*SER_hh_tes_in!P10/SER_hh_num_in!P10)</f>
        <v>0</v>
      </c>
      <c r="Q10" s="100">
        <f>IF(SER_hh_tes_in!Q10=0,0,1000000/0.086*SER_hh_tes_in!Q10/SER_hh_num_in!Q10)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30394.432471710727</v>
      </c>
      <c r="D11" s="100">
        <f>IF(SER_hh_tes_in!D11=0,0,1000000/0.086*SER_hh_tes_in!D11/SER_hh_num_in!D11)</f>
        <v>45009.571713399782</v>
      </c>
      <c r="E11" s="100">
        <f>IF(SER_hh_tes_in!E11=0,0,1000000/0.086*SER_hh_tes_in!E11/SER_hh_num_in!E11)</f>
        <v>47886.694036424742</v>
      </c>
      <c r="F11" s="100">
        <f>IF(SER_hh_tes_in!F11=0,0,1000000/0.086*SER_hh_tes_in!F11/SER_hh_num_in!F11)</f>
        <v>46447.43188049733</v>
      </c>
      <c r="G11" s="100">
        <f>IF(SER_hh_tes_in!G11=0,0,1000000/0.086*SER_hh_tes_in!G11/SER_hh_num_in!G11)</f>
        <v>48240.525036120162</v>
      </c>
      <c r="H11" s="100">
        <f>IF(SER_hh_tes_in!H11=0,0,1000000/0.086*SER_hh_tes_in!H11/SER_hh_num_in!H11)</f>
        <v>51565.777750914553</v>
      </c>
      <c r="I11" s="100">
        <f>IF(SER_hh_tes_in!I11=0,0,1000000/0.086*SER_hh_tes_in!I11/SER_hh_num_in!I11)</f>
        <v>0</v>
      </c>
      <c r="J11" s="100">
        <f>IF(SER_hh_tes_in!J11=0,0,1000000/0.086*SER_hh_tes_in!J11/SER_hh_num_in!J11)</f>
        <v>51320.181174498444</v>
      </c>
      <c r="K11" s="100">
        <f>IF(SER_hh_tes_in!K11=0,0,1000000/0.086*SER_hh_tes_in!K11/SER_hh_num_in!K11)</f>
        <v>48856.61812298443</v>
      </c>
      <c r="L11" s="100">
        <f>IF(SER_hh_tes_in!L11=0,0,1000000/0.086*SER_hh_tes_in!L11/SER_hh_num_in!L11)</f>
        <v>0</v>
      </c>
      <c r="M11" s="100">
        <f>IF(SER_hh_tes_in!M11=0,0,1000000/0.086*SER_hh_tes_in!M11/SER_hh_num_in!M11)</f>
        <v>0</v>
      </c>
      <c r="N11" s="100">
        <f>IF(SER_hh_tes_in!N11=0,0,1000000/0.086*SER_hh_tes_in!N11/SER_hh_num_in!N11)</f>
        <v>50591.444275862108</v>
      </c>
      <c r="O11" s="100">
        <f>IF(SER_hh_tes_in!O11=0,0,1000000/0.086*SER_hh_tes_in!O11/SER_hh_num_in!O11)</f>
        <v>47710.939157382716</v>
      </c>
      <c r="P11" s="100">
        <f>IF(SER_hh_tes_in!P11=0,0,1000000/0.086*SER_hh_tes_in!P11/SER_hh_num_in!P11)</f>
        <v>43991.380183664776</v>
      </c>
      <c r="Q11" s="100">
        <f>IF(SER_hh_tes_in!Q11=0,0,1000000/0.086*SER_hh_tes_in!Q11/SER_hh_num_in!Q11)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36921.773855539512</v>
      </c>
      <c r="D12" s="100">
        <f>IF(SER_hh_tes_in!D12=0,0,1000000/0.086*SER_hh_tes_in!D12/SER_hh_num_in!D12)</f>
        <v>45580.12890553278</v>
      </c>
      <c r="E12" s="100">
        <f>IF(SER_hh_tes_in!E12=0,0,1000000/0.086*SER_hh_tes_in!E12/SER_hh_num_in!E12)</f>
        <v>39989.728103451787</v>
      </c>
      <c r="F12" s="100">
        <f>IF(SER_hh_tes_in!F12=0,0,1000000/0.086*SER_hh_tes_in!F12/SER_hh_num_in!F12)</f>
        <v>47707.362419810452</v>
      </c>
      <c r="G12" s="100">
        <f>IF(SER_hh_tes_in!G12=0,0,1000000/0.086*SER_hh_tes_in!G12/SER_hh_num_in!G12)</f>
        <v>42420.886257247774</v>
      </c>
      <c r="H12" s="100">
        <f>IF(SER_hh_tes_in!H12=0,0,1000000/0.086*SER_hh_tes_in!H12/SER_hh_num_in!H12)</f>
        <v>49094.63453494975</v>
      </c>
      <c r="I12" s="100">
        <f>IF(SER_hh_tes_in!I12=0,0,1000000/0.086*SER_hh_tes_in!I12/SER_hh_num_in!I12)</f>
        <v>32215.208538332456</v>
      </c>
      <c r="J12" s="100">
        <f>IF(SER_hh_tes_in!J12=0,0,1000000/0.086*SER_hh_tes_in!J12/SER_hh_num_in!J12)</f>
        <v>48087.121710277992</v>
      </c>
      <c r="K12" s="100">
        <f>IF(SER_hh_tes_in!K12=0,0,1000000/0.086*SER_hh_tes_in!K12/SER_hh_num_in!K12)</f>
        <v>45142.460917079705</v>
      </c>
      <c r="L12" s="100">
        <f>IF(SER_hh_tes_in!L12=0,0,1000000/0.086*SER_hh_tes_in!L12/SER_hh_num_in!L12)</f>
        <v>0</v>
      </c>
      <c r="M12" s="100">
        <f>IF(SER_hh_tes_in!M12=0,0,1000000/0.086*SER_hh_tes_in!M12/SER_hh_num_in!M12)</f>
        <v>0</v>
      </c>
      <c r="N12" s="100">
        <f>IF(SER_hh_tes_in!N12=0,0,1000000/0.086*SER_hh_tes_in!N12/SER_hh_num_in!N12)</f>
        <v>46426.334578365902</v>
      </c>
      <c r="O12" s="100">
        <f>IF(SER_hh_tes_in!O12=0,0,1000000/0.086*SER_hh_tes_in!O12/SER_hh_num_in!O12)</f>
        <v>44188.796118144783</v>
      </c>
      <c r="P12" s="100">
        <f>IF(SER_hh_tes_in!P12=0,0,1000000/0.086*SER_hh_tes_in!P12/SER_hh_num_in!P12)</f>
        <v>0</v>
      </c>
      <c r="Q12" s="100">
        <f>IF(SER_hh_tes_in!Q12=0,0,1000000/0.086*SER_hh_tes_in!Q12/SER_hh_num_in!Q12)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37588.686802631179</v>
      </c>
      <c r="D13" s="100">
        <f>IF(SER_hh_tes_in!D13=0,0,1000000/0.086*SER_hh_tes_in!D13/SER_hh_num_in!D13)</f>
        <v>43509.955507036801</v>
      </c>
      <c r="E13" s="100">
        <f>IF(SER_hh_tes_in!E13=0,0,1000000/0.086*SER_hh_tes_in!E13/SER_hh_num_in!E13)</f>
        <v>43921.814530574222</v>
      </c>
      <c r="F13" s="100">
        <f>IF(SER_hh_tes_in!F13=0,0,1000000/0.086*SER_hh_tes_in!F13/SER_hh_num_in!F13)</f>
        <v>46905.490791197502</v>
      </c>
      <c r="G13" s="100">
        <f>IF(SER_hh_tes_in!G13=0,0,1000000/0.086*SER_hh_tes_in!G13/SER_hh_num_in!G13)</f>
        <v>44979.026324595572</v>
      </c>
      <c r="H13" s="100">
        <f>IF(SER_hh_tes_in!H13=0,0,1000000/0.086*SER_hh_tes_in!H13/SER_hh_num_in!H13)</f>
        <v>49913.547913427479</v>
      </c>
      <c r="I13" s="100">
        <f>IF(SER_hh_tes_in!I13=0,0,1000000/0.086*SER_hh_tes_in!I13/SER_hh_num_in!I13)</f>
        <v>41850.265836103674</v>
      </c>
      <c r="J13" s="100">
        <f>IF(SER_hh_tes_in!J13=0,0,1000000/0.086*SER_hh_tes_in!J13/SER_hh_num_in!J13)</f>
        <v>48219.039271058908</v>
      </c>
      <c r="K13" s="100">
        <f>IF(SER_hh_tes_in!K13=0,0,1000000/0.086*SER_hh_tes_in!K13/SER_hh_num_in!K13)</f>
        <v>45625.416585692532</v>
      </c>
      <c r="L13" s="100">
        <f>IF(SER_hh_tes_in!L13=0,0,1000000/0.086*SER_hh_tes_in!L13/SER_hh_num_in!L13)</f>
        <v>55234.26456786038</v>
      </c>
      <c r="M13" s="100">
        <f>IF(SER_hh_tes_in!M13=0,0,1000000/0.086*SER_hh_tes_in!M13/SER_hh_num_in!M13)</f>
        <v>55384.599552492546</v>
      </c>
      <c r="N13" s="100">
        <f>IF(SER_hh_tes_in!N13=0,0,1000000/0.086*SER_hh_tes_in!N13/SER_hh_num_in!N13)</f>
        <v>53993.008387215574</v>
      </c>
      <c r="O13" s="100">
        <f>IF(SER_hh_tes_in!O13=0,0,1000000/0.086*SER_hh_tes_in!O13/SER_hh_num_in!O13)</f>
        <v>50938.662340116927</v>
      </c>
      <c r="P13" s="100">
        <f>IF(SER_hh_tes_in!P13=0,0,1000000/0.086*SER_hh_tes_in!P13/SER_hh_num_in!P13)</f>
        <v>47246.985510658858</v>
      </c>
      <c r="Q13" s="100">
        <f>IF(SER_hh_tes_in!Q13=0,0,1000000/0.086*SER_hh_tes_in!Q13/SER_hh_num_in!Q13)</f>
        <v>47679.900675207973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37017.976683461282</v>
      </c>
      <c r="D14" s="22">
        <f>IF(SER_hh_tes_in!D14=0,0,1000000/0.086*SER_hh_tes_in!D14/SER_hh_num_in!D14)</f>
        <v>0</v>
      </c>
      <c r="E14" s="22">
        <f>IF(SER_hh_tes_in!E14=0,0,1000000/0.086*SER_hh_tes_in!E14/SER_hh_num_in!E14)</f>
        <v>42988.592935457425</v>
      </c>
      <c r="F14" s="22">
        <f>IF(SER_hh_tes_in!F14=0,0,1000000/0.086*SER_hh_tes_in!F14/SER_hh_num_in!F14)</f>
        <v>0</v>
      </c>
      <c r="G14" s="22">
        <f>IF(SER_hh_tes_in!G14=0,0,1000000/0.086*SER_hh_tes_in!G14/SER_hh_num_in!G14)</f>
        <v>44295.607155455167</v>
      </c>
      <c r="H14" s="22">
        <f>IF(SER_hh_tes_in!H14=0,0,1000000/0.086*SER_hh_tes_in!H14/SER_hh_num_in!H14)</f>
        <v>49480.223204940819</v>
      </c>
      <c r="I14" s="22">
        <f>IF(SER_hh_tes_in!I14=0,0,1000000/0.086*SER_hh_tes_in!I14/SER_hh_num_in!I14)</f>
        <v>41619.478118378203</v>
      </c>
      <c r="J14" s="22">
        <f>IF(SER_hh_tes_in!J14=0,0,1000000/0.086*SER_hh_tes_in!J14/SER_hh_num_in!J14)</f>
        <v>48423.477952455854</v>
      </c>
      <c r="K14" s="22">
        <f>IF(SER_hh_tes_in!K14=0,0,1000000/0.086*SER_hh_tes_in!K14/SER_hh_num_in!K14)</f>
        <v>0</v>
      </c>
      <c r="L14" s="22">
        <f>IF(SER_hh_tes_in!L14=0,0,1000000/0.086*SER_hh_tes_in!L14/SER_hh_num_in!L14)</f>
        <v>54659.207142632236</v>
      </c>
      <c r="M14" s="22">
        <f>IF(SER_hh_tes_in!M14=0,0,1000000/0.086*SER_hh_tes_in!M14/SER_hh_num_in!M14)</f>
        <v>49084.411947275963</v>
      </c>
      <c r="N14" s="22">
        <f>IF(SER_hh_tes_in!N14=0,0,1000000/0.086*SER_hh_tes_in!N14/SER_hh_num_in!N14)</f>
        <v>47380.233099909339</v>
      </c>
      <c r="O14" s="22">
        <f>IF(SER_hh_tes_in!O14=0,0,1000000/0.086*SER_hh_tes_in!O14/SER_hh_num_in!O14)</f>
        <v>0</v>
      </c>
      <c r="P14" s="22">
        <f>IF(SER_hh_tes_in!P14=0,0,1000000/0.086*SER_hh_tes_in!P14/SER_hh_num_in!P14)</f>
        <v>41601.085666733736</v>
      </c>
      <c r="Q14" s="22">
        <f>IF(SER_hh_tes_in!Q14=0,0,1000000/0.086*SER_hh_tes_in!Q14/SER_hh_num_in!Q14)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423.28975155009954</v>
      </c>
      <c r="D15" s="104">
        <f>IF(SER_hh_tes_in!D15=0,0,1000000/0.086*SER_hh_tes_in!D15/SER_hh_num_in!D15)</f>
        <v>702.61899514995127</v>
      </c>
      <c r="E15" s="104">
        <f>IF(SER_hh_tes_in!E15=0,0,1000000/0.086*SER_hh_tes_in!E15/SER_hh_num_in!E15)</f>
        <v>517.60933220843583</v>
      </c>
      <c r="F15" s="104">
        <f>IF(SER_hh_tes_in!F15=0,0,1000000/0.086*SER_hh_tes_in!F15/SER_hh_num_in!F15)</f>
        <v>348.01999653046641</v>
      </c>
      <c r="G15" s="104">
        <f>IF(SER_hh_tes_in!G15=0,0,1000000/0.086*SER_hh_tes_in!G15/SER_hh_num_in!G15)</f>
        <v>481.22305528353661</v>
      </c>
      <c r="H15" s="104">
        <f>IF(SER_hh_tes_in!H15=0,0,1000000/0.086*SER_hh_tes_in!H15/SER_hh_num_in!H15)</f>
        <v>640.46931953331625</v>
      </c>
      <c r="I15" s="104">
        <f>IF(SER_hh_tes_in!I15=0,0,1000000/0.086*SER_hh_tes_in!I15/SER_hh_num_in!I15)</f>
        <v>714.48168686880206</v>
      </c>
      <c r="J15" s="104">
        <f>IF(SER_hh_tes_in!J15=0,0,1000000/0.086*SER_hh_tes_in!J15/SER_hh_num_in!J15)</f>
        <v>848.02788286987663</v>
      </c>
      <c r="K15" s="104">
        <f>IF(SER_hh_tes_in!K15=0,0,1000000/0.086*SER_hh_tes_in!K15/SER_hh_num_in!K15)</f>
        <v>786.39344273068798</v>
      </c>
      <c r="L15" s="104">
        <f>IF(SER_hh_tes_in!L15=0,0,1000000/0.086*SER_hh_tes_in!L15/SER_hh_num_in!L15)</f>
        <v>800.56687465874938</v>
      </c>
      <c r="M15" s="104">
        <f>IF(SER_hh_tes_in!M15=0,0,1000000/0.086*SER_hh_tes_in!M15/SER_hh_num_in!M15)</f>
        <v>952.66463073227624</v>
      </c>
      <c r="N15" s="104">
        <f>IF(SER_hh_tes_in!N15=0,0,1000000/0.086*SER_hh_tes_in!N15/SER_hh_num_in!N15)</f>
        <v>719.45876788945884</v>
      </c>
      <c r="O15" s="104">
        <f>IF(SER_hh_tes_in!O15=0,0,1000000/0.086*SER_hh_tes_in!O15/SER_hh_num_in!O15)</f>
        <v>410.63543424047771</v>
      </c>
      <c r="P15" s="104">
        <f>IF(SER_hh_tes_in!P15=0,0,1000000/0.086*SER_hh_tes_in!P15/SER_hh_num_in!P15)</f>
        <v>845.5203114307393</v>
      </c>
      <c r="Q15" s="104">
        <f>IF(SER_hh_tes_in!Q15=0,0,1000000/0.086*SER_hh_tes_in!Q15/SER_hh_num_in!Q15)</f>
        <v>857.52580601505656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12977.975760535555</v>
      </c>
      <c r="D16" s="101">
        <f>IF(SER_hh_tes_in!D16=0,0,1000000/0.086*SER_hh_tes_in!D16/SER_hh_num_in!D16)</f>
        <v>13091.037556451212</v>
      </c>
      <c r="E16" s="101">
        <f>IF(SER_hh_tes_in!E16=0,0,1000000/0.086*SER_hh_tes_in!E16/SER_hh_num_in!E16)</f>
        <v>13323.764517391837</v>
      </c>
      <c r="F16" s="101">
        <f>IF(SER_hh_tes_in!F16=0,0,1000000/0.086*SER_hh_tes_in!F16/SER_hh_num_in!F16)</f>
        <v>13302.3735105946</v>
      </c>
      <c r="G16" s="101">
        <f>IF(SER_hh_tes_in!G16=0,0,1000000/0.086*SER_hh_tes_in!G16/SER_hh_num_in!G16)</f>
        <v>13450.479579418525</v>
      </c>
      <c r="H16" s="101">
        <f>IF(SER_hh_tes_in!H16=0,0,1000000/0.086*SER_hh_tes_in!H16/SER_hh_num_in!H16)</f>
        <v>13633.796555070163</v>
      </c>
      <c r="I16" s="101">
        <f>IF(SER_hh_tes_in!I16=0,0,1000000/0.086*SER_hh_tes_in!I16/SER_hh_num_in!I16)</f>
        <v>13863.9409604749</v>
      </c>
      <c r="J16" s="101">
        <f>IF(SER_hh_tes_in!J16=0,0,1000000/0.086*SER_hh_tes_in!J16/SER_hh_num_in!J16)</f>
        <v>14042.977366411424</v>
      </c>
      <c r="K16" s="101">
        <f>IF(SER_hh_tes_in!K16=0,0,1000000/0.086*SER_hh_tes_in!K16/SER_hh_num_in!K16)</f>
        <v>13901.21736188051</v>
      </c>
      <c r="L16" s="101">
        <f>IF(SER_hh_tes_in!L16=0,0,1000000/0.086*SER_hh_tes_in!L16/SER_hh_num_in!L16)</f>
        <v>14030.949974953517</v>
      </c>
      <c r="M16" s="101">
        <f>IF(SER_hh_tes_in!M16=0,0,1000000/0.086*SER_hh_tes_in!M16/SER_hh_num_in!M16)</f>
        <v>14006.47557075009</v>
      </c>
      <c r="N16" s="101">
        <f>IF(SER_hh_tes_in!N16=0,0,1000000/0.086*SER_hh_tes_in!N16/SER_hh_num_in!N16)</f>
        <v>13955.398731742262</v>
      </c>
      <c r="O16" s="101">
        <f>IF(SER_hh_tes_in!O16=0,0,1000000/0.086*SER_hh_tes_in!O16/SER_hh_num_in!O16)</f>
        <v>13350.189631222413</v>
      </c>
      <c r="P16" s="101">
        <f>IF(SER_hh_tes_in!P16=0,0,1000000/0.086*SER_hh_tes_in!P16/SER_hh_num_in!P16)</f>
        <v>13346.566760980388</v>
      </c>
      <c r="Q16" s="101">
        <f>IF(SER_hh_tes_in!Q16=0,0,1000000/0.086*SER_hh_tes_in!Q16/SER_hh_num_in!Q16)</f>
        <v>13574.116203176514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964.83676472983313</v>
      </c>
      <c r="D17" s="103">
        <f>IF(SER_hh_tes_in!D17=0,0,1000000/0.086*SER_hh_tes_in!D17/SER_hh_num_in!D17)</f>
        <v>1052.3351248402148</v>
      </c>
      <c r="E17" s="103">
        <f>IF(SER_hh_tes_in!E17=0,0,1000000/0.086*SER_hh_tes_in!E17/SER_hh_num_in!E17)</f>
        <v>1137.4748057761385</v>
      </c>
      <c r="F17" s="103">
        <f>IF(SER_hh_tes_in!F17=0,0,1000000/0.086*SER_hh_tes_in!F17/SER_hh_num_in!F17)</f>
        <v>1270.1203638606887</v>
      </c>
      <c r="G17" s="103">
        <f>IF(SER_hh_tes_in!G17=0,0,1000000/0.086*SER_hh_tes_in!G17/SER_hh_num_in!G17)</f>
        <v>1418.2463706745634</v>
      </c>
      <c r="H17" s="103">
        <f>IF(SER_hh_tes_in!H17=0,0,1000000/0.086*SER_hh_tes_in!H17/SER_hh_num_in!H17)</f>
        <v>1597.0951374850385</v>
      </c>
      <c r="I17" s="103">
        <f>IF(SER_hh_tes_in!I17=0,0,1000000/0.086*SER_hh_tes_in!I17/SER_hh_num_in!I17)</f>
        <v>1826.4133334824558</v>
      </c>
      <c r="J17" s="103">
        <f>IF(SER_hh_tes_in!J17=0,0,1000000/0.086*SER_hh_tes_in!J17/SER_hh_num_in!J17)</f>
        <v>2007.5076814087158</v>
      </c>
      <c r="K17" s="103">
        <f>IF(SER_hh_tes_in!K17=0,0,1000000/0.086*SER_hh_tes_in!K17/SER_hh_num_in!K17)</f>
        <v>2175.7762857167177</v>
      </c>
      <c r="L17" s="103">
        <f>IF(SER_hh_tes_in!L17=0,0,1000000/0.086*SER_hh_tes_in!L17/SER_hh_num_in!L17)</f>
        <v>2359.2807737210069</v>
      </c>
      <c r="M17" s="103">
        <f>IF(SER_hh_tes_in!M17=0,0,1000000/0.086*SER_hh_tes_in!M17/SER_hh_num_in!M17)</f>
        <v>2582.7836482566468</v>
      </c>
      <c r="N17" s="103">
        <f>IF(SER_hh_tes_in!N17=0,0,1000000/0.086*SER_hh_tes_in!N17/SER_hh_num_in!N17)</f>
        <v>2874.3507497579349</v>
      </c>
      <c r="O17" s="103">
        <f>IF(SER_hh_tes_in!O17=0,0,1000000/0.086*SER_hh_tes_in!O17/SER_hh_num_in!O17)</f>
        <v>3143.0018732159374</v>
      </c>
      <c r="P17" s="103">
        <f>IF(SER_hh_tes_in!P17=0,0,1000000/0.086*SER_hh_tes_in!P17/SER_hh_num_in!P17)</f>
        <v>3564.2898284604344</v>
      </c>
      <c r="Q17" s="103">
        <f>IF(SER_hh_tes_in!Q17=0,0,1000000/0.086*SER_hh_tes_in!Q17/SER_hh_num_in!Q17)</f>
        <v>4095.4967207501127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13364.403119066565</v>
      </c>
      <c r="D18" s="103">
        <f>IF(SER_hh_tes_in!D18=0,0,1000000/0.086*SER_hh_tes_in!D18/SER_hh_num_in!D18)</f>
        <v>13424.971570772877</v>
      </c>
      <c r="E18" s="103">
        <f>IF(SER_hh_tes_in!E18=0,0,1000000/0.086*SER_hh_tes_in!E18/SER_hh_num_in!E18)</f>
        <v>13500.551614427854</v>
      </c>
      <c r="F18" s="103">
        <f>IF(SER_hh_tes_in!F18=0,0,1000000/0.086*SER_hh_tes_in!F18/SER_hh_num_in!F18)</f>
        <v>13611.642223345378</v>
      </c>
      <c r="G18" s="103">
        <f>IF(SER_hh_tes_in!G18=0,0,1000000/0.086*SER_hh_tes_in!G18/SER_hh_num_in!G18)</f>
        <v>13710.611639820419</v>
      </c>
      <c r="H18" s="103">
        <f>IF(SER_hh_tes_in!H18=0,0,1000000/0.086*SER_hh_tes_in!H18/SER_hh_num_in!H18)</f>
        <v>13842.222909638574</v>
      </c>
      <c r="I18" s="103">
        <f>IF(SER_hh_tes_in!I18=0,0,1000000/0.086*SER_hh_tes_in!I18/SER_hh_num_in!I18)</f>
        <v>13981.224169714427</v>
      </c>
      <c r="J18" s="103">
        <f>IF(SER_hh_tes_in!J18=0,0,1000000/0.086*SER_hh_tes_in!J18/SER_hh_num_in!J18)</f>
        <v>14110.241368036237</v>
      </c>
      <c r="K18" s="103">
        <f>IF(SER_hh_tes_in!K18=0,0,1000000/0.086*SER_hh_tes_in!K18/SER_hh_num_in!K18)</f>
        <v>14040.543261616911</v>
      </c>
      <c r="L18" s="103">
        <f>IF(SER_hh_tes_in!L18=0,0,1000000/0.086*SER_hh_tes_in!L18/SER_hh_num_in!L18)</f>
        <v>14096.95273966405</v>
      </c>
      <c r="M18" s="103">
        <f>IF(SER_hh_tes_in!M18=0,0,1000000/0.086*SER_hh_tes_in!M18/SER_hh_num_in!M18)</f>
        <v>14199.114081799298</v>
      </c>
      <c r="N18" s="103">
        <f>IF(SER_hh_tes_in!N18=0,0,1000000/0.086*SER_hh_tes_in!N18/SER_hh_num_in!N18)</f>
        <v>14362.82454675225</v>
      </c>
      <c r="O18" s="103">
        <f>IF(SER_hh_tes_in!O18=0,0,1000000/0.086*SER_hh_tes_in!O18/SER_hh_num_in!O18)</f>
        <v>14418.048219428027</v>
      </c>
      <c r="P18" s="103">
        <f>IF(SER_hh_tes_in!P18=0,0,1000000/0.086*SER_hh_tes_in!P18/SER_hh_num_in!P18)</f>
        <v>14852.913631983585</v>
      </c>
      <c r="Q18" s="103">
        <f>IF(SER_hh_tes_in!Q18=0,0,1000000/0.086*SER_hh_tes_in!Q18/SER_hh_num_in!Q18)</f>
        <v>15345.11699217111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3941.2708145552101</v>
      </c>
      <c r="D19" s="101">
        <f>IF(SER_hh_tes_in!D19=0,0,1000000/0.086*SER_hh_tes_in!D19/SER_hh_num_in!D19)</f>
        <v>4723.3370670736558</v>
      </c>
      <c r="E19" s="101">
        <f>IF(SER_hh_tes_in!E19=0,0,1000000/0.086*SER_hh_tes_in!E19/SER_hh_num_in!E19)</f>
        <v>5272.4803318714376</v>
      </c>
      <c r="F19" s="101">
        <f>IF(SER_hh_tes_in!F19=0,0,1000000/0.086*SER_hh_tes_in!F19/SER_hh_num_in!F19)</f>
        <v>5523.7715104299677</v>
      </c>
      <c r="G19" s="101">
        <f>IF(SER_hh_tes_in!G19=0,0,1000000/0.086*SER_hh_tes_in!G19/SER_hh_num_in!G19)</f>
        <v>5641.6214522308792</v>
      </c>
      <c r="H19" s="101">
        <f>IF(SER_hh_tes_in!H19=0,0,1000000/0.086*SER_hh_tes_in!H19/SER_hh_num_in!H19)</f>
        <v>6046.6092488780641</v>
      </c>
      <c r="I19" s="101">
        <f>IF(SER_hh_tes_in!I19=0,0,1000000/0.086*SER_hh_tes_in!I19/SER_hh_num_in!I19)</f>
        <v>6341.8647409249224</v>
      </c>
      <c r="J19" s="101">
        <f>IF(SER_hh_tes_in!J19=0,0,1000000/0.086*SER_hh_tes_in!J19/SER_hh_num_in!J19)</f>
        <v>6586.1243025330768</v>
      </c>
      <c r="K19" s="101">
        <f>IF(SER_hh_tes_in!K19=0,0,1000000/0.086*SER_hh_tes_in!K19/SER_hh_num_in!K19)</f>
        <v>6762.1030092983974</v>
      </c>
      <c r="L19" s="101">
        <f>IF(SER_hh_tes_in!L19=0,0,1000000/0.086*SER_hh_tes_in!L19/SER_hh_num_in!L19)</f>
        <v>6695.062117986422</v>
      </c>
      <c r="M19" s="101">
        <f>IF(SER_hh_tes_in!M19=0,0,1000000/0.086*SER_hh_tes_in!M19/SER_hh_num_in!M19)</f>
        <v>6751.498610329485</v>
      </c>
      <c r="N19" s="101">
        <f>IF(SER_hh_tes_in!N19=0,0,1000000/0.086*SER_hh_tes_in!N19/SER_hh_num_in!N19)</f>
        <v>6930.434294224855</v>
      </c>
      <c r="O19" s="101">
        <f>IF(SER_hh_tes_in!O19=0,0,1000000/0.086*SER_hh_tes_in!O19/SER_hh_num_in!O19)</f>
        <v>7028.439714946061</v>
      </c>
      <c r="P19" s="101">
        <f>IF(SER_hh_tes_in!P19=0,0,1000000/0.086*SER_hh_tes_in!P19/SER_hh_num_in!P19)</f>
        <v>7129.0847785415626</v>
      </c>
      <c r="Q19" s="101">
        <f>IF(SER_hh_tes_in!Q19=0,0,1000000/0.086*SER_hh_tes_in!Q19/SER_hh_num_in!Q19)</f>
        <v>7359.1689773566432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3952.8276305298104</v>
      </c>
      <c r="D20" s="100">
        <f>IF(SER_hh_tes_in!D20=0,0,1000000/0.086*SER_hh_tes_in!D20/SER_hh_num_in!D20)</f>
        <v>4768.6463015157569</v>
      </c>
      <c r="E20" s="100">
        <f>IF(SER_hh_tes_in!E20=0,0,1000000/0.086*SER_hh_tes_in!E20/SER_hh_num_in!E20)</f>
        <v>5118.9617175366775</v>
      </c>
      <c r="F20" s="100">
        <f>IF(SER_hh_tes_in!F20=0,0,1000000/0.086*SER_hh_tes_in!F20/SER_hh_num_in!F20)</f>
        <v>3775.3034079449453</v>
      </c>
      <c r="G20" s="100">
        <f>IF(SER_hh_tes_in!G20=0,0,1000000/0.086*SER_hh_tes_in!G20/SER_hh_num_in!G20)</f>
        <v>3825.7325035497083</v>
      </c>
      <c r="H20" s="100">
        <f>IF(SER_hh_tes_in!H20=0,0,1000000/0.086*SER_hh_tes_in!H20/SER_hh_num_in!H20)</f>
        <v>4037.054617129198</v>
      </c>
      <c r="I20" s="100">
        <f>IF(SER_hh_tes_in!I20=0,0,1000000/0.086*SER_hh_tes_in!I20/SER_hh_num_in!I20)</f>
        <v>6217.1734045189332</v>
      </c>
      <c r="J20" s="100">
        <f>IF(SER_hh_tes_in!J20=0,0,1000000/0.086*SER_hh_tes_in!J20/SER_hh_num_in!J20)</f>
        <v>6055.2830968952594</v>
      </c>
      <c r="K20" s="100">
        <f>IF(SER_hh_tes_in!K20=0,0,1000000/0.086*SER_hh_tes_in!K20/SER_hh_num_in!K20)</f>
        <v>6378.4454721692928</v>
      </c>
      <c r="L20" s="100">
        <f>IF(SER_hh_tes_in!L20=0,0,1000000/0.086*SER_hh_tes_in!L20/SER_hh_num_in!L20)</f>
        <v>6439.4293000039697</v>
      </c>
      <c r="M20" s="100">
        <f>IF(SER_hh_tes_in!M20=0,0,1000000/0.086*SER_hh_tes_in!M20/SER_hh_num_in!M20)</f>
        <v>6282.3701672226771</v>
      </c>
      <c r="N20" s="100">
        <f>IF(SER_hh_tes_in!N20=0,0,1000000/0.086*SER_hh_tes_in!N20/SER_hh_num_in!N20)</f>
        <v>6335.1280847970274</v>
      </c>
      <c r="O20" s="100">
        <f>IF(SER_hh_tes_in!O20=0,0,1000000/0.086*SER_hh_tes_in!O20/SER_hh_num_in!O20)</f>
        <v>6521.5679318769844</v>
      </c>
      <c r="P20" s="100">
        <f>IF(SER_hh_tes_in!P20=0,0,1000000/0.086*SER_hh_tes_in!P20/SER_hh_num_in!P20)</f>
        <v>6453.0872741073836</v>
      </c>
      <c r="Q20" s="100">
        <f>IF(SER_hh_tes_in!Q20=0,0,1000000/0.086*SER_hh_tes_in!Q20/SER_hh_num_in!Q20)</f>
        <v>6420.237305646021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3960.8398774281363</v>
      </c>
      <c r="D21" s="100">
        <f>IF(SER_hh_tes_in!D21=0,0,1000000/0.086*SER_hh_tes_in!D21/SER_hh_num_in!D21)</f>
        <v>0</v>
      </c>
      <c r="E21" s="100">
        <f>IF(SER_hh_tes_in!E21=0,0,1000000/0.086*SER_hh_tes_in!E21/SER_hh_num_in!E21)</f>
        <v>5363.0906642220189</v>
      </c>
      <c r="F21" s="100">
        <f>IF(SER_hh_tes_in!F21=0,0,1000000/0.086*SER_hh_tes_in!F21/SER_hh_num_in!F21)</f>
        <v>3995.419843670712</v>
      </c>
      <c r="G21" s="100">
        <f>IF(SER_hh_tes_in!G21=0,0,1000000/0.086*SER_hh_tes_in!G21/SER_hh_num_in!G21)</f>
        <v>4085.0780871865049</v>
      </c>
      <c r="H21" s="100">
        <f>IF(SER_hh_tes_in!H21=0,0,1000000/0.086*SER_hh_tes_in!H21/SER_hh_num_in!H21)</f>
        <v>6332.1531448458063</v>
      </c>
      <c r="I21" s="100">
        <f>IF(SER_hh_tes_in!I21=0,0,1000000/0.086*SER_hh_tes_in!I21/SER_hh_num_in!I21)</f>
        <v>4626.6175137021019</v>
      </c>
      <c r="J21" s="100">
        <f>IF(SER_hh_tes_in!J21=0,0,1000000/0.086*SER_hh_tes_in!J21/SER_hh_num_in!J21)</f>
        <v>4795.4726665933667</v>
      </c>
      <c r="K21" s="100">
        <f>IF(SER_hh_tes_in!K21=0,0,1000000/0.086*SER_hh_tes_in!K21/SER_hh_num_in!K21)</f>
        <v>4873.6337634348347</v>
      </c>
      <c r="L21" s="100">
        <f>IF(SER_hh_tes_in!L21=0,0,1000000/0.086*SER_hh_tes_in!L21/SER_hh_num_in!L21)</f>
        <v>7003.28986876828</v>
      </c>
      <c r="M21" s="100">
        <f>IF(SER_hh_tes_in!M21=0,0,1000000/0.086*SER_hh_tes_in!M21/SER_hh_num_in!M21)</f>
        <v>6920.0557886643874</v>
      </c>
      <c r="N21" s="100">
        <f>IF(SER_hh_tes_in!N21=0,0,1000000/0.086*SER_hh_tes_in!N21/SER_hh_num_in!N21)</f>
        <v>7074.5313426718094</v>
      </c>
      <c r="O21" s="100">
        <f>IF(SER_hh_tes_in!O21=0,0,1000000/0.086*SER_hh_tes_in!O21/SER_hh_num_in!O21)</f>
        <v>0</v>
      </c>
      <c r="P21" s="100">
        <f>IF(SER_hh_tes_in!P21=0,0,1000000/0.086*SER_hh_tes_in!P21/SER_hh_num_in!P21)</f>
        <v>7232.5351274307686</v>
      </c>
      <c r="Q21" s="100">
        <f>IF(SER_hh_tes_in!Q21=0,0,1000000/0.086*SER_hh_tes_in!Q21/SER_hh_num_in!Q21)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0</v>
      </c>
      <c r="D22" s="100">
        <f>IF(SER_hh_tes_in!D22=0,0,1000000/0.086*SER_hh_tes_in!D22/SER_hh_num_in!D22)</f>
        <v>4704.7417515981751</v>
      </c>
      <c r="E22" s="100">
        <f>IF(SER_hh_tes_in!E22=0,0,1000000/0.086*SER_hh_tes_in!E22/SER_hh_num_in!E22)</f>
        <v>5110.632849973781</v>
      </c>
      <c r="F22" s="100">
        <f>IF(SER_hh_tes_in!F22=0,0,1000000/0.086*SER_hh_tes_in!F22/SER_hh_num_in!F22)</f>
        <v>5483.5460274804855</v>
      </c>
      <c r="G22" s="100">
        <f>IF(SER_hh_tes_in!G22=0,0,1000000/0.086*SER_hh_tes_in!G22/SER_hh_num_in!G22)</f>
        <v>5586.9583962096376</v>
      </c>
      <c r="H22" s="100">
        <f>IF(SER_hh_tes_in!H22=0,0,1000000/0.086*SER_hh_tes_in!H22/SER_hh_num_in!H22)</f>
        <v>5951.9589217730918</v>
      </c>
      <c r="I22" s="100">
        <f>IF(SER_hh_tes_in!I22=0,0,1000000/0.086*SER_hh_tes_in!I22/SER_hh_num_in!I22)</f>
        <v>6335.593659064396</v>
      </c>
      <c r="J22" s="100">
        <f>IF(SER_hh_tes_in!J22=0,0,1000000/0.086*SER_hh_tes_in!J22/SER_hh_num_in!J22)</f>
        <v>6493.8253050718868</v>
      </c>
      <c r="K22" s="100">
        <f>IF(SER_hh_tes_in!K22=0,0,1000000/0.086*SER_hh_tes_in!K22/SER_hh_num_in!K22)</f>
        <v>6670.6225905213796</v>
      </c>
      <c r="L22" s="100">
        <f>IF(SER_hh_tes_in!L22=0,0,1000000/0.086*SER_hh_tes_in!L22/SER_hh_num_in!L22)</f>
        <v>6755.9272534173788</v>
      </c>
      <c r="M22" s="100">
        <f>IF(SER_hh_tes_in!M22=0,0,1000000/0.086*SER_hh_tes_in!M22/SER_hh_num_in!M22)</f>
        <v>6634.8201096552693</v>
      </c>
      <c r="N22" s="100">
        <f>IF(SER_hh_tes_in!N22=0,0,1000000/0.086*SER_hh_tes_in!N22/SER_hh_num_in!N22)</f>
        <v>6714.076206753447</v>
      </c>
      <c r="O22" s="100">
        <f>IF(SER_hh_tes_in!O22=0,0,1000000/0.086*SER_hh_tes_in!O22/SER_hh_num_in!O22)</f>
        <v>6918.0928485226486</v>
      </c>
      <c r="P22" s="100">
        <f>IF(SER_hh_tes_in!P22=0,0,1000000/0.086*SER_hh_tes_in!P22/SER_hh_num_in!P22)</f>
        <v>6868.922441569016</v>
      </c>
      <c r="Q22" s="100">
        <f>IF(SER_hh_tes_in!Q22=0,0,1000000/0.086*SER_hh_tes_in!Q22/SER_hh_num_in!Q22)</f>
        <v>6945.7730774861629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3938.6246521592743</v>
      </c>
      <c r="D23" s="100">
        <f>IF(SER_hh_tes_in!D23=0,0,1000000/0.086*SER_hh_tes_in!D23/SER_hh_num_in!D23)</f>
        <v>4769.4761197736998</v>
      </c>
      <c r="E23" s="100">
        <f>IF(SER_hh_tes_in!E23=0,0,1000000/0.086*SER_hh_tes_in!E23/SER_hh_num_in!E23)</f>
        <v>5222.4409312967928</v>
      </c>
      <c r="F23" s="100">
        <f>IF(SER_hh_tes_in!F23=0,0,1000000/0.086*SER_hh_tes_in!F23/SER_hh_num_in!F23)</f>
        <v>5572.4787556676592</v>
      </c>
      <c r="G23" s="100">
        <f>IF(SER_hh_tes_in!G23=0,0,1000000/0.086*SER_hh_tes_in!G23/SER_hh_num_in!G23)</f>
        <v>5694.3933389209242</v>
      </c>
      <c r="H23" s="100">
        <f>IF(SER_hh_tes_in!H23=0,0,1000000/0.086*SER_hh_tes_in!H23/SER_hh_num_in!H23)</f>
        <v>5977.7073038764347</v>
      </c>
      <c r="I23" s="100">
        <f>IF(SER_hh_tes_in!I23=0,0,1000000/0.086*SER_hh_tes_in!I23/SER_hh_num_in!I23)</f>
        <v>6321.3990904868288</v>
      </c>
      <c r="J23" s="100">
        <f>IF(SER_hh_tes_in!J23=0,0,1000000/0.086*SER_hh_tes_in!J23/SER_hh_num_in!J23)</f>
        <v>6442.3288512402223</v>
      </c>
      <c r="K23" s="100">
        <f>IF(SER_hh_tes_in!K23=0,0,1000000/0.086*SER_hh_tes_in!K23/SER_hh_num_in!K23)</f>
        <v>6508.990250893753</v>
      </c>
      <c r="L23" s="100">
        <f>IF(SER_hh_tes_in!L23=0,0,1000000/0.086*SER_hh_tes_in!L23/SER_hh_num_in!L23)</f>
        <v>6622.2952480403428</v>
      </c>
      <c r="M23" s="100">
        <f>IF(SER_hh_tes_in!M23=0,0,1000000/0.086*SER_hh_tes_in!M23/SER_hh_num_in!M23)</f>
        <v>6431.369447701024</v>
      </c>
      <c r="N23" s="100">
        <f>IF(SER_hh_tes_in!N23=0,0,1000000/0.086*SER_hh_tes_in!N23/SER_hh_num_in!N23)</f>
        <v>6366.5590331249041</v>
      </c>
      <c r="O23" s="100">
        <f>IF(SER_hh_tes_in!O23=0,0,1000000/0.086*SER_hh_tes_in!O23/SER_hh_num_in!O23)</f>
        <v>6649.9337914414727</v>
      </c>
      <c r="P23" s="100">
        <f>IF(SER_hh_tes_in!P23=0,0,1000000/0.086*SER_hh_tes_in!P23/SER_hh_num_in!P23)</f>
        <v>6593.9175073527076</v>
      </c>
      <c r="Q23" s="100">
        <f>IF(SER_hh_tes_in!Q23=0,0,1000000/0.086*SER_hh_tes_in!Q23/SER_hh_num_in!Q23)</f>
        <v>6546.839915843836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0</v>
      </c>
      <c r="D24" s="100">
        <f>IF(SER_hh_tes_in!D24=0,0,1000000/0.086*SER_hh_tes_in!D24/SER_hh_num_in!D24)</f>
        <v>4718.5896504015082</v>
      </c>
      <c r="E24" s="100">
        <f>IF(SER_hh_tes_in!E24=0,0,1000000/0.086*SER_hh_tes_in!E24/SER_hh_num_in!E24)</f>
        <v>5100.8382485674265</v>
      </c>
      <c r="F24" s="100">
        <f>IF(SER_hh_tes_in!F24=0,0,1000000/0.086*SER_hh_tes_in!F24/SER_hh_num_in!F24)</f>
        <v>5426.4171929167724</v>
      </c>
      <c r="G24" s="100">
        <f>IF(SER_hh_tes_in!G24=0,0,1000000/0.086*SER_hh_tes_in!G24/SER_hh_num_in!G24)</f>
        <v>5602.1773727489963</v>
      </c>
      <c r="H24" s="100">
        <f>IF(SER_hh_tes_in!H24=0,0,1000000/0.086*SER_hh_tes_in!H24/SER_hh_num_in!H24)</f>
        <v>6032.1236620112168</v>
      </c>
      <c r="I24" s="100">
        <f>IF(SER_hh_tes_in!I24=0,0,1000000/0.086*SER_hh_tes_in!I24/SER_hh_num_in!I24)</f>
        <v>6497.277572591126</v>
      </c>
      <c r="J24" s="100">
        <f>IF(SER_hh_tes_in!J24=0,0,1000000/0.086*SER_hh_tes_in!J24/SER_hh_num_in!J24)</f>
        <v>6703.5941010001497</v>
      </c>
      <c r="K24" s="100">
        <f>IF(SER_hh_tes_in!K24=0,0,1000000/0.086*SER_hh_tes_in!K24/SER_hh_num_in!K24)</f>
        <v>6873.215081131133</v>
      </c>
      <c r="L24" s="100">
        <f>IF(SER_hh_tes_in!L24=0,0,1000000/0.086*SER_hh_tes_in!L24/SER_hh_num_in!L24)</f>
        <v>6922.9340164451423</v>
      </c>
      <c r="M24" s="100">
        <f>IF(SER_hh_tes_in!M24=0,0,1000000/0.086*SER_hh_tes_in!M24/SER_hh_num_in!M24)</f>
        <v>6879.4109676928292</v>
      </c>
      <c r="N24" s="100">
        <f>IF(SER_hh_tes_in!N24=0,0,1000000/0.086*SER_hh_tes_in!N24/SER_hh_num_in!N24)</f>
        <v>6942.9058232660282</v>
      </c>
      <c r="O24" s="100">
        <f>IF(SER_hh_tes_in!O24=0,0,1000000/0.086*SER_hh_tes_in!O24/SER_hh_num_in!O24)</f>
        <v>7105.6647754568876</v>
      </c>
      <c r="P24" s="100">
        <f>IF(SER_hh_tes_in!P24=0,0,1000000/0.086*SER_hh_tes_in!P24/SER_hh_num_in!P24)</f>
        <v>7048.6479845639033</v>
      </c>
      <c r="Q24" s="100">
        <f>IF(SER_hh_tes_in!Q24=0,0,1000000/0.086*SER_hh_tes_in!Q24/SER_hh_num_in!Q24)</f>
        <v>7064.1130191983566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3898.3040979910243</v>
      </c>
      <c r="D25" s="100">
        <f>IF(SER_hh_tes_in!D25=0,0,1000000/0.086*SER_hh_tes_in!D25/SER_hh_num_in!D25)</f>
        <v>4701.0133820235415</v>
      </c>
      <c r="E25" s="100">
        <f>IF(SER_hh_tes_in!E25=0,0,1000000/0.086*SER_hh_tes_in!E25/SER_hh_num_in!E25)</f>
        <v>5095.7280552296861</v>
      </c>
      <c r="F25" s="100">
        <f>IF(SER_hh_tes_in!F25=0,0,1000000/0.086*SER_hh_tes_in!F25/SER_hh_num_in!F25)</f>
        <v>5500.4640233926011</v>
      </c>
      <c r="G25" s="100">
        <f>IF(SER_hh_tes_in!G25=0,0,1000000/0.086*SER_hh_tes_in!G25/SER_hh_num_in!G25)</f>
        <v>5583.6169342282928</v>
      </c>
      <c r="H25" s="100">
        <f>IF(SER_hh_tes_in!H25=0,0,1000000/0.086*SER_hh_tes_in!H25/SER_hh_num_in!H25)</f>
        <v>5868.2362378559883</v>
      </c>
      <c r="I25" s="100">
        <f>IF(SER_hh_tes_in!I25=0,0,1000000/0.086*SER_hh_tes_in!I25/SER_hh_num_in!I25)</f>
        <v>6184.5020774205541</v>
      </c>
      <c r="J25" s="100">
        <f>IF(SER_hh_tes_in!J25=0,0,1000000/0.086*SER_hh_tes_in!J25/SER_hh_num_in!J25)</f>
        <v>6234.120270406821</v>
      </c>
      <c r="K25" s="100">
        <f>IF(SER_hh_tes_in!K25=0,0,1000000/0.086*SER_hh_tes_in!K25/SER_hh_num_in!K25)</f>
        <v>6353.6196268435178</v>
      </c>
      <c r="L25" s="100">
        <f>IF(SER_hh_tes_in!L25=0,0,1000000/0.086*SER_hh_tes_in!L25/SER_hh_num_in!L25)</f>
        <v>6369.2382225392776</v>
      </c>
      <c r="M25" s="100">
        <f>IF(SER_hh_tes_in!M25=0,0,1000000/0.086*SER_hh_tes_in!M25/SER_hh_num_in!M25)</f>
        <v>6226.4475593968036</v>
      </c>
      <c r="N25" s="100">
        <f>IF(SER_hh_tes_in!N25=0,0,1000000/0.086*SER_hh_tes_in!N25/SER_hh_num_in!N25)</f>
        <v>6327.3404816485208</v>
      </c>
      <c r="O25" s="100">
        <f>IF(SER_hh_tes_in!O25=0,0,1000000/0.086*SER_hh_tes_in!O25/SER_hh_num_in!O25)</f>
        <v>6531.561253907752</v>
      </c>
      <c r="P25" s="100">
        <f>IF(SER_hh_tes_in!P25=0,0,1000000/0.086*SER_hh_tes_in!P25/SER_hh_num_in!P25)</f>
        <v>6339.1636562442272</v>
      </c>
      <c r="Q25" s="100">
        <f>IF(SER_hh_tes_in!Q25=0,0,1000000/0.086*SER_hh_tes_in!Q25/SER_hh_num_in!Q25)</f>
        <v>6432.1863709265072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0</v>
      </c>
      <c r="D26" s="22">
        <f>IF(SER_hh_tes_in!D26=0,0,1000000/0.086*SER_hh_tes_in!D26/SER_hh_num_in!D26)</f>
        <v>4708.4944528068063</v>
      </c>
      <c r="E26" s="22">
        <f>IF(SER_hh_tes_in!E26=0,0,1000000/0.086*SER_hh_tes_in!E26/SER_hh_num_in!E26)</f>
        <v>0</v>
      </c>
      <c r="F26" s="22">
        <f>IF(SER_hh_tes_in!F26=0,0,1000000/0.086*SER_hh_tes_in!F26/SER_hh_num_in!F26)</f>
        <v>5513.7332369820106</v>
      </c>
      <c r="G26" s="22">
        <f>IF(SER_hh_tes_in!G26=0,0,1000000/0.086*SER_hh_tes_in!G26/SER_hh_num_in!G26)</f>
        <v>5639.3909362352542</v>
      </c>
      <c r="H26" s="22">
        <f>IF(SER_hh_tes_in!H26=0,0,1000000/0.086*SER_hh_tes_in!H26/SER_hh_num_in!H26)</f>
        <v>5989.7789211475256</v>
      </c>
      <c r="I26" s="22">
        <f>IF(SER_hh_tes_in!I26=0,0,1000000/0.086*SER_hh_tes_in!I26/SER_hh_num_in!I26)</f>
        <v>6365.8553560893733</v>
      </c>
      <c r="J26" s="22">
        <f>IF(SER_hh_tes_in!J26=0,0,1000000/0.086*SER_hh_tes_in!J26/SER_hh_num_in!J26)</f>
        <v>6512.8181160511758</v>
      </c>
      <c r="K26" s="22">
        <f>IF(SER_hh_tes_in!K26=0,0,1000000/0.086*SER_hh_tes_in!K26/SER_hh_num_in!K26)</f>
        <v>6723.946356019097</v>
      </c>
      <c r="L26" s="22">
        <f>IF(SER_hh_tes_in!L26=0,0,1000000/0.086*SER_hh_tes_in!L26/SER_hh_num_in!L26)</f>
        <v>4607.0616001684621</v>
      </c>
      <c r="M26" s="22">
        <f>IF(SER_hh_tes_in!M26=0,0,1000000/0.086*SER_hh_tes_in!M26/SER_hh_num_in!M26)</f>
        <v>6659.927224409671</v>
      </c>
      <c r="N26" s="22">
        <f>IF(SER_hh_tes_in!N26=0,0,1000000/0.086*SER_hh_tes_in!N26/SER_hh_num_in!N26)</f>
        <v>6755.4099188936525</v>
      </c>
      <c r="O26" s="22">
        <f>IF(SER_hh_tes_in!O26=0,0,1000000/0.086*SER_hh_tes_in!O26/SER_hh_num_in!O26)</f>
        <v>7075.7436962768097</v>
      </c>
      <c r="P26" s="22">
        <f>IF(SER_hh_tes_in!P26=0,0,1000000/0.086*SER_hh_tes_in!P26/SER_hh_num_in!P26)</f>
        <v>7114.8150055081023</v>
      </c>
      <c r="Q26" s="22">
        <f>IF(SER_hh_tes_in!Q26=0,0,1000000/0.086*SER_hh_tes_in!Q26/SER_hh_num_in!Q26)</f>
        <v>7395.4080757299025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0</v>
      </c>
      <c r="D27" s="116">
        <f>IF(SER_hh_tes_in!D27=0,0,1000000/0.086*SER_hh_tes_in!D27/SER_hh_num_in!D19)</f>
        <v>0</v>
      </c>
      <c r="E27" s="116">
        <f>IF(SER_hh_tes_in!E27=0,0,1000000/0.086*SER_hh_tes_in!E27/SER_hh_num_in!E19)</f>
        <v>0</v>
      </c>
      <c r="F27" s="116">
        <f>IF(SER_hh_tes_in!F27=0,0,1000000/0.086*SER_hh_tes_in!F27/SER_hh_num_in!F19)</f>
        <v>15.097271498635866</v>
      </c>
      <c r="G27" s="116">
        <f>IF(SER_hh_tes_in!G27=0,0,1000000/0.086*SER_hh_tes_in!G27/SER_hh_num_in!G19)</f>
        <v>7.3863363942748892</v>
      </c>
      <c r="H27" s="116">
        <f>IF(SER_hh_tes_in!H27=0,0,1000000/0.086*SER_hh_tes_in!H27/SER_hh_num_in!H19)</f>
        <v>24.29375016290382</v>
      </c>
      <c r="I27" s="116">
        <f>IF(SER_hh_tes_in!I27=0,0,1000000/0.086*SER_hh_tes_in!I27/SER_hh_num_in!I19)</f>
        <v>12.17067632581241</v>
      </c>
      <c r="J27" s="116">
        <f>IF(SER_hh_tes_in!J27=0,0,1000000/0.086*SER_hh_tes_in!J27/SER_hh_num_in!J19)</f>
        <v>146.58157801058542</v>
      </c>
      <c r="K27" s="116">
        <f>IF(SER_hh_tes_in!K27=0,0,1000000/0.086*SER_hh_tes_in!K27/SER_hh_num_in!K19)</f>
        <v>120.92508015519623</v>
      </c>
      <c r="L27" s="116">
        <f>IF(SER_hh_tes_in!L27=0,0,1000000/0.086*SER_hh_tes_in!L27/SER_hh_num_in!L19)</f>
        <v>101.64642269722539</v>
      </c>
      <c r="M27" s="116">
        <f>IF(SER_hh_tes_in!M27=0,0,1000000/0.086*SER_hh_tes_in!M27/SER_hh_num_in!M19)</f>
        <v>157.81297288181787</v>
      </c>
      <c r="N27" s="116">
        <f>IF(SER_hh_tes_in!N27=0,0,1000000/0.086*SER_hh_tes_in!N27/SER_hh_num_in!N19)</f>
        <v>146.14366637736592</v>
      </c>
      <c r="O27" s="116">
        <f>IF(SER_hh_tes_in!O27=0,0,1000000/0.086*SER_hh_tes_in!O27/SER_hh_num_in!O19)</f>
        <v>73.16324398261122</v>
      </c>
      <c r="P27" s="116">
        <f>IF(SER_hh_tes_in!P27=0,0,1000000/0.086*SER_hh_tes_in!P27/SER_hh_num_in!P19)</f>
        <v>105.73530721699679</v>
      </c>
      <c r="Q27" s="116">
        <f>IF(SER_hh_tes_in!Q27=0,0,1000000/0.086*SER_hh_tes_in!Q27/SER_hh_num_in!Q19)</f>
        <v>135.80022292627061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0</v>
      </c>
      <c r="D28" s="117">
        <f>IF(SER_hh_tes_in!D27=0,0,1000000/0.086*SER_hh_tes_in!D27/SER_hh_num_in!D27)</f>
        <v>0</v>
      </c>
      <c r="E28" s="117">
        <f>IF(SER_hh_tes_in!E27=0,0,1000000/0.086*SER_hh_tes_in!E27/SER_hh_num_in!E27)</f>
        <v>0</v>
      </c>
      <c r="F28" s="117">
        <f>IF(SER_hh_tes_in!F27=0,0,1000000/0.086*SER_hh_tes_in!F27/SER_hh_num_in!F27)</f>
        <v>1759.6898101341667</v>
      </c>
      <c r="G28" s="117">
        <f>IF(SER_hh_tes_in!G27=0,0,1000000/0.086*SER_hh_tes_in!G27/SER_hh_num_in!G27)</f>
        <v>1788.9070831106258</v>
      </c>
      <c r="H28" s="117">
        <f>IF(SER_hh_tes_in!H27=0,0,1000000/0.086*SER_hh_tes_in!H27/SER_hh_num_in!H27)</f>
        <v>1912.3637228286609</v>
      </c>
      <c r="I28" s="117">
        <f>IF(SER_hh_tes_in!I27=0,0,1000000/0.086*SER_hh_tes_in!I27/SER_hh_num_in!I27)</f>
        <v>2015.7434797146511</v>
      </c>
      <c r="J28" s="117">
        <f>IF(SER_hh_tes_in!J27=0,0,1000000/0.086*SER_hh_tes_in!J27/SER_hh_num_in!J27)</f>
        <v>2110.4532317929002</v>
      </c>
      <c r="K28" s="117">
        <f>IF(SER_hh_tes_in!K27=0,0,1000000/0.086*SER_hh_tes_in!K27/SER_hh_num_in!K27)</f>
        <v>2160.2606315028156</v>
      </c>
      <c r="L28" s="117">
        <f>IF(SER_hh_tes_in!L27=0,0,1000000/0.086*SER_hh_tes_in!L27/SER_hh_num_in!L27)</f>
        <v>2149.8704173362617</v>
      </c>
      <c r="M28" s="117">
        <f>IF(SER_hh_tes_in!M27=0,0,1000000/0.086*SER_hh_tes_in!M27/SER_hh_num_in!M27)</f>
        <v>2142.8598948616418</v>
      </c>
      <c r="N28" s="117">
        <f>IF(SER_hh_tes_in!N27=0,0,1000000/0.086*SER_hh_tes_in!N27/SER_hh_num_in!N27)</f>
        <v>2153.571718203355</v>
      </c>
      <c r="O28" s="117">
        <f>IF(SER_hh_tes_in!O27=0,0,1000000/0.086*SER_hh_tes_in!O27/SER_hh_num_in!O27)</f>
        <v>2184.227253551117</v>
      </c>
      <c r="P28" s="117">
        <f>IF(SER_hh_tes_in!P27=0,0,1000000/0.086*SER_hh_tes_in!P27/SER_hh_num_in!P27)</f>
        <v>2173.3777286808336</v>
      </c>
      <c r="Q28" s="117">
        <f>IF(SER_hh_tes_in!Q27=0,0,1000000/0.086*SER_hh_tes_in!Q27/SER_hh_num_in!Q27)</f>
        <v>2206.2768775328545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4307.8501710211485</v>
      </c>
      <c r="D29" s="101">
        <f>IF(SER_hh_tes_in!D29=0,0,1000000/0.086*SER_hh_tes_in!D29/SER_hh_num_in!D29)</f>
        <v>4764.6469932647806</v>
      </c>
      <c r="E29" s="101">
        <f>IF(SER_hh_tes_in!E29=0,0,1000000/0.086*SER_hh_tes_in!E29/SER_hh_num_in!E29)</f>
        <v>5407.5101778329772</v>
      </c>
      <c r="F29" s="101">
        <f>IF(SER_hh_tes_in!F29=0,0,1000000/0.086*SER_hh_tes_in!F29/SER_hh_num_in!F29)</f>
        <v>5452.5721326152716</v>
      </c>
      <c r="G29" s="101">
        <f>IF(SER_hh_tes_in!G29=0,0,1000000/0.086*SER_hh_tes_in!G29/SER_hh_num_in!G29)</f>
        <v>5639.1676677221631</v>
      </c>
      <c r="H29" s="101">
        <f>IF(SER_hh_tes_in!H29=0,0,1000000/0.086*SER_hh_tes_in!H29/SER_hh_num_in!H29)</f>
        <v>5787.8757531697747</v>
      </c>
      <c r="I29" s="101">
        <f>IF(SER_hh_tes_in!I29=0,0,1000000/0.086*SER_hh_tes_in!I29/SER_hh_num_in!I29)</f>
        <v>5935.109563462358</v>
      </c>
      <c r="J29" s="101">
        <f>IF(SER_hh_tes_in!J29=0,0,1000000/0.086*SER_hh_tes_in!J29/SER_hh_num_in!J29)</f>
        <v>6121.9077750820061</v>
      </c>
      <c r="K29" s="101">
        <f>IF(SER_hh_tes_in!K29=0,0,1000000/0.086*SER_hh_tes_in!K29/SER_hh_num_in!K29)</f>
        <v>6325.4486414849925</v>
      </c>
      <c r="L29" s="101">
        <f>IF(SER_hh_tes_in!L29=0,0,1000000/0.086*SER_hh_tes_in!L29/SER_hh_num_in!L29)</f>
        <v>6399.1897756622629</v>
      </c>
      <c r="M29" s="101">
        <f>IF(SER_hh_tes_in!M29=0,0,1000000/0.086*SER_hh_tes_in!M29/SER_hh_num_in!M29)</f>
        <v>6365.149856081438</v>
      </c>
      <c r="N29" s="101">
        <f>IF(SER_hh_tes_in!N29=0,0,1000000/0.086*SER_hh_tes_in!N29/SER_hh_num_in!N29)</f>
        <v>6295.4646486451456</v>
      </c>
      <c r="O29" s="101">
        <f>IF(SER_hh_tes_in!O29=0,0,1000000/0.086*SER_hh_tes_in!O29/SER_hh_num_in!O29)</f>
        <v>6309.9535345617278</v>
      </c>
      <c r="P29" s="101">
        <f>IF(SER_hh_tes_in!P29=0,0,1000000/0.086*SER_hh_tes_in!P29/SER_hh_num_in!P29)</f>
        <v>6211.7407112743704</v>
      </c>
      <c r="Q29" s="101">
        <f>IF(SER_hh_tes_in!Q29=0,0,1000000/0.086*SER_hh_tes_in!Q29/SER_hh_num_in!Q29)</f>
        <v>6206.7004261046932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4803.645865151705</v>
      </c>
      <c r="D30" s="100">
        <f>IF(SER_hh_tes_in!D30=0,0,1000000/0.086*SER_hh_tes_in!D30/SER_hh_num_in!D30)</f>
        <v>4745.0845647287215</v>
      </c>
      <c r="E30" s="100">
        <f>IF(SER_hh_tes_in!E30=0,0,1000000/0.086*SER_hh_tes_in!E30/SER_hh_num_in!E30)</f>
        <v>5694.534851878424</v>
      </c>
      <c r="F30" s="100">
        <f>IF(SER_hh_tes_in!F30=0,0,1000000/0.086*SER_hh_tes_in!F30/SER_hh_num_in!F30)</f>
        <v>5788.3211260268836</v>
      </c>
      <c r="G30" s="100">
        <f>IF(SER_hh_tes_in!G30=0,0,1000000/0.086*SER_hh_tes_in!G30/SER_hh_num_in!G30)</f>
        <v>5980.3527031184212</v>
      </c>
      <c r="H30" s="100">
        <f>IF(SER_hh_tes_in!H30=0,0,1000000/0.086*SER_hh_tes_in!H30/SER_hh_num_in!H30)</f>
        <v>6108.3531626775039</v>
      </c>
      <c r="I30" s="100">
        <f>IF(SER_hh_tes_in!I30=0,0,1000000/0.086*SER_hh_tes_in!I30/SER_hh_num_in!I30)</f>
        <v>6250.0326237458912</v>
      </c>
      <c r="J30" s="100">
        <f>IF(SER_hh_tes_in!J30=0,0,1000000/0.086*SER_hh_tes_in!J30/SER_hh_num_in!J30)</f>
        <v>0</v>
      </c>
      <c r="K30" s="100">
        <f>IF(SER_hh_tes_in!K30=0,0,1000000/0.086*SER_hh_tes_in!K30/SER_hh_num_in!K30)</f>
        <v>0</v>
      </c>
      <c r="L30" s="100">
        <f>IF(SER_hh_tes_in!L30=0,0,1000000/0.086*SER_hh_tes_in!L30/SER_hh_num_in!L30)</f>
        <v>0</v>
      </c>
      <c r="M30" s="100">
        <f>IF(SER_hh_tes_in!M30=0,0,1000000/0.086*SER_hh_tes_in!M30/SER_hh_num_in!M30)</f>
        <v>6357.3270628808359</v>
      </c>
      <c r="N30" s="100">
        <f>IF(SER_hh_tes_in!N30=0,0,1000000/0.086*SER_hh_tes_in!N30/SER_hh_num_in!N30)</f>
        <v>6199.7075970005162</v>
      </c>
      <c r="O30" s="100">
        <f>IF(SER_hh_tes_in!O30=0,0,1000000/0.086*SER_hh_tes_in!O30/SER_hh_num_in!O30)</f>
        <v>6198.8591656838425</v>
      </c>
      <c r="P30" s="100">
        <f>IF(SER_hh_tes_in!P30=0,0,1000000/0.086*SER_hh_tes_in!P30/SER_hh_num_in!P30)</f>
        <v>6233.7136384214245</v>
      </c>
      <c r="Q30" s="100">
        <f>IF(SER_hh_tes_in!Q30=0,0,1000000/0.086*SER_hh_tes_in!Q30/SER_hh_num_in!Q30)</f>
        <v>6190.2927637845687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4211.0964399558952</v>
      </c>
      <c r="D31" s="100">
        <f>IF(SER_hh_tes_in!D31=0,0,1000000/0.086*SER_hh_tes_in!D31/SER_hh_num_in!D31)</f>
        <v>4824.1515910295739</v>
      </c>
      <c r="E31" s="100">
        <f>IF(SER_hh_tes_in!E31=0,0,1000000/0.086*SER_hh_tes_in!E31/SER_hh_num_in!E31)</f>
        <v>5414.6566335088692</v>
      </c>
      <c r="F31" s="100">
        <f>IF(SER_hh_tes_in!F31=0,0,1000000/0.086*SER_hh_tes_in!F31/SER_hh_num_in!F31)</f>
        <v>5554.4599603807364</v>
      </c>
      <c r="G31" s="100">
        <f>IF(SER_hh_tes_in!G31=0,0,1000000/0.086*SER_hh_tes_in!G31/SER_hh_num_in!G31)</f>
        <v>5809.7893866612831</v>
      </c>
      <c r="H31" s="100">
        <f>IF(SER_hh_tes_in!H31=0,0,1000000/0.086*SER_hh_tes_in!H31/SER_hh_num_in!H31)</f>
        <v>5974.5941968263578</v>
      </c>
      <c r="I31" s="100">
        <f>IF(SER_hh_tes_in!I31=0,0,1000000/0.086*SER_hh_tes_in!I31/SER_hh_num_in!I31)</f>
        <v>6172.0640646107177</v>
      </c>
      <c r="J31" s="100">
        <f>IF(SER_hh_tes_in!J31=0,0,1000000/0.086*SER_hh_tes_in!J31/SER_hh_num_in!J31)</f>
        <v>6368.9325059744278</v>
      </c>
      <c r="K31" s="100">
        <f>IF(SER_hh_tes_in!K31=0,0,1000000/0.086*SER_hh_tes_in!K31/SER_hh_num_in!K31)</f>
        <v>6572.5921749953159</v>
      </c>
      <c r="L31" s="100">
        <f>IF(SER_hh_tes_in!L31=0,0,1000000/0.086*SER_hh_tes_in!L31/SER_hh_num_in!L31)</f>
        <v>6647.2753234881693</v>
      </c>
      <c r="M31" s="100">
        <f>IF(SER_hh_tes_in!M31=0,0,1000000/0.086*SER_hh_tes_in!M31/SER_hh_num_in!M31)</f>
        <v>6509.4954718383315</v>
      </c>
      <c r="N31" s="100">
        <f>IF(SER_hh_tes_in!N31=0,0,1000000/0.086*SER_hh_tes_in!N31/SER_hh_num_in!N31)</f>
        <v>6405.6825401119477</v>
      </c>
      <c r="O31" s="100">
        <f>IF(SER_hh_tes_in!O31=0,0,1000000/0.086*SER_hh_tes_in!O31/SER_hh_num_in!O31)</f>
        <v>6371.9884403290807</v>
      </c>
      <c r="P31" s="100">
        <f>IF(SER_hh_tes_in!P31=0,0,1000000/0.086*SER_hh_tes_in!P31/SER_hh_num_in!P31)</f>
        <v>6246.0991011274118</v>
      </c>
      <c r="Q31" s="100">
        <f>IF(SER_hh_tes_in!Q31=0,0,1000000/0.086*SER_hh_tes_in!Q31/SER_hh_num_in!Q31)</f>
        <v>6150.0161556682033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0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0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0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4146.8391955116685</v>
      </c>
      <c r="D33" s="18">
        <f>IF(SER_hh_tes_in!D33=0,0,1000000/0.086*SER_hh_tes_in!D33/SER_hh_num_in!D33)</f>
        <v>4745.8674767945249</v>
      </c>
      <c r="E33" s="18">
        <f>IF(SER_hh_tes_in!E33=0,0,1000000/0.086*SER_hh_tes_in!E33/SER_hh_num_in!E33)</f>
        <v>5304.8948981088706</v>
      </c>
      <c r="F33" s="18">
        <f>IF(SER_hh_tes_in!F33=0,0,1000000/0.086*SER_hh_tes_in!F33/SER_hh_num_in!F33)</f>
        <v>5421.9957884414298</v>
      </c>
      <c r="G33" s="18">
        <f>IF(SER_hh_tes_in!G33=0,0,1000000/0.086*SER_hh_tes_in!G33/SER_hh_num_in!G33)</f>
        <v>5554.6294053081265</v>
      </c>
      <c r="H33" s="18">
        <f>IF(SER_hh_tes_in!H33=0,0,1000000/0.086*SER_hh_tes_in!H33/SER_hh_num_in!H33)</f>
        <v>5692.4977586975911</v>
      </c>
      <c r="I33" s="18">
        <f>IF(SER_hh_tes_in!I33=0,0,1000000/0.086*SER_hh_tes_in!I33/SER_hh_num_in!I33)</f>
        <v>5885.2866295826725</v>
      </c>
      <c r="J33" s="18">
        <f>IF(SER_hh_tes_in!J33=0,0,1000000/0.086*SER_hh_tes_in!J33/SER_hh_num_in!J33)</f>
        <v>6084.5626614474695</v>
      </c>
      <c r="K33" s="18">
        <f>IF(SER_hh_tes_in!K33=0,0,1000000/0.086*SER_hh_tes_in!K33/SER_hh_num_in!K33)</f>
        <v>6284.417247612505</v>
      </c>
      <c r="L33" s="18">
        <f>IF(SER_hh_tes_in!L33=0,0,1000000/0.086*SER_hh_tes_in!L33/SER_hh_num_in!L33)</f>
        <v>6336.3162838575636</v>
      </c>
      <c r="M33" s="18">
        <f>IF(SER_hh_tes_in!M33=0,0,1000000/0.086*SER_hh_tes_in!M33/SER_hh_num_in!M33)</f>
        <v>6145.4312283542322</v>
      </c>
      <c r="N33" s="18">
        <f>IF(SER_hh_tes_in!N33=0,0,1000000/0.086*SER_hh_tes_in!N33/SER_hh_num_in!N33)</f>
        <v>6154.0371057169459</v>
      </c>
      <c r="O33" s="18">
        <f>IF(SER_hh_tes_in!O33=0,0,1000000/0.086*SER_hh_tes_in!O33/SER_hh_num_in!O33)</f>
        <v>6159.4441883216823</v>
      </c>
      <c r="P33" s="18">
        <f>IF(SER_hh_tes_in!P33=0,0,1000000/0.086*SER_hh_tes_in!P33/SER_hh_num_in!P33)</f>
        <v>6188.4824898448642</v>
      </c>
      <c r="Q33" s="18">
        <f>IF(SER_hh_tes_in!Q33=0,0,1000000/0.086*SER_hh_tes_in!Q33/SER_hh_num_in!Q33)</f>
        <v>6267.7060517931168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12860.315401310228</v>
      </c>
      <c r="D3" s="106">
        <f>IF(SER_hh_emi_in!D3=0,0,1000000*SER_hh_emi_in!D3/SER_hh_num_in!D3)</f>
        <v>10784.313882494951</v>
      </c>
      <c r="E3" s="106">
        <f>IF(SER_hh_emi_in!E3=0,0,1000000*SER_hh_emi_in!E3/SER_hh_num_in!E3)</f>
        <v>9259.3145083662603</v>
      </c>
      <c r="F3" s="106">
        <f>IF(SER_hh_emi_in!F3=0,0,1000000*SER_hh_emi_in!F3/SER_hh_num_in!F3)</f>
        <v>6541.253076908486</v>
      </c>
      <c r="G3" s="106">
        <f>IF(SER_hh_emi_in!G3=0,0,1000000*SER_hh_emi_in!G3/SER_hh_num_in!G3)</f>
        <v>6044.0910832564959</v>
      </c>
      <c r="H3" s="106">
        <f>IF(SER_hh_emi_in!H3=0,0,1000000*SER_hh_emi_in!H3/SER_hh_num_in!H3)</f>
        <v>11380.081174760759</v>
      </c>
      <c r="I3" s="106">
        <f>IF(SER_hh_emi_in!I3=0,0,1000000*SER_hh_emi_in!I3/SER_hh_num_in!I3)</f>
        <v>10443.654544435321</v>
      </c>
      <c r="J3" s="106">
        <f>IF(SER_hh_emi_in!J3=0,0,1000000*SER_hh_emi_in!J3/SER_hh_num_in!J3)</f>
        <v>10894.934724193667</v>
      </c>
      <c r="K3" s="106">
        <f>IF(SER_hh_emi_in!K3=0,0,1000000*SER_hh_emi_in!K3/SER_hh_num_in!K3)</f>
        <v>13013.889284163679</v>
      </c>
      <c r="L3" s="106">
        <f>IF(SER_hh_emi_in!L3=0,0,1000000*SER_hh_emi_in!L3/SER_hh_num_in!L3)</f>
        <v>12947.123523670205</v>
      </c>
      <c r="M3" s="106">
        <f>IF(SER_hh_emi_in!M3=0,0,1000000*SER_hh_emi_in!M3/SER_hh_num_in!M3)</f>
        <v>10705.338972166688</v>
      </c>
      <c r="N3" s="106">
        <f>IF(SER_hh_emi_in!N3=0,0,1000000*SER_hh_emi_in!N3/SER_hh_num_in!N3)</f>
        <v>11153.196328216636</v>
      </c>
      <c r="O3" s="106">
        <f>IF(SER_hh_emi_in!O3=0,0,1000000*SER_hh_emi_in!O3/SER_hh_num_in!O3)</f>
        <v>6084.024768215374</v>
      </c>
      <c r="P3" s="106">
        <f>IF(SER_hh_emi_in!P3=0,0,1000000*SER_hh_emi_in!P3/SER_hh_num_in!P3)</f>
        <v>4805.2417201073677</v>
      </c>
      <c r="Q3" s="106">
        <f>IF(SER_hh_emi_in!Q3=0,0,1000000*SER_hh_emi_in!Q3/SER_hh_num_in!Q3)</f>
        <v>8027.5181929032806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10362.896157630095</v>
      </c>
      <c r="D4" s="101">
        <f>IF(SER_hh_emi_in!D4=0,0,1000000*SER_hh_emi_in!D4/SER_hh_num_in!D4)</f>
        <v>9459.284885328103</v>
      </c>
      <c r="E4" s="101">
        <f>IF(SER_hh_emi_in!E4=0,0,1000000*SER_hh_emi_in!E4/SER_hh_num_in!E4)</f>
        <v>6603.8554961996906</v>
      </c>
      <c r="F4" s="101">
        <f>IF(SER_hh_emi_in!F4=0,0,1000000*SER_hh_emi_in!F4/SER_hh_num_in!F4)</f>
        <v>5901.3159506993807</v>
      </c>
      <c r="G4" s="101">
        <f>IF(SER_hh_emi_in!G4=0,0,1000000*SER_hh_emi_in!G4/SER_hh_num_in!G4)</f>
        <v>4924.947908472649</v>
      </c>
      <c r="H4" s="101">
        <f>IF(SER_hh_emi_in!H4=0,0,1000000*SER_hh_emi_in!H4/SER_hh_num_in!H4)</f>
        <v>9967.0280186634609</v>
      </c>
      <c r="I4" s="101">
        <f>IF(SER_hh_emi_in!I4=0,0,1000000*SER_hh_emi_in!I4/SER_hh_num_in!I4)</f>
        <v>9366.1925485259853</v>
      </c>
      <c r="J4" s="101">
        <f>IF(SER_hh_emi_in!J4=0,0,1000000*SER_hh_emi_in!J4/SER_hh_num_in!J4)</f>
        <v>9957.447641253726</v>
      </c>
      <c r="K4" s="101">
        <f>IF(SER_hh_emi_in!K4=0,0,1000000*SER_hh_emi_in!K4/SER_hh_num_in!K4)</f>
        <v>12209.450926446847</v>
      </c>
      <c r="L4" s="101">
        <f>IF(SER_hh_emi_in!L4=0,0,1000000*SER_hh_emi_in!L4/SER_hh_num_in!L4)</f>
        <v>10507.577631548504</v>
      </c>
      <c r="M4" s="101">
        <f>IF(SER_hh_emi_in!M4=0,0,1000000*SER_hh_emi_in!M4/SER_hh_num_in!M4)</f>
        <v>8576.7858486436635</v>
      </c>
      <c r="N4" s="101">
        <f>IF(SER_hh_emi_in!N4=0,0,1000000*SER_hh_emi_in!N4/SER_hh_num_in!N4)</f>
        <v>8355.8451745920993</v>
      </c>
      <c r="O4" s="101">
        <f>IF(SER_hh_emi_in!O4=0,0,1000000*SER_hh_emi_in!O4/SER_hh_num_in!O4)</f>
        <v>3831.5414672506754</v>
      </c>
      <c r="P4" s="101">
        <f>IF(SER_hh_emi_in!P4=0,0,1000000*SER_hh_emi_in!P4/SER_hh_num_in!P4)</f>
        <v>2079.6249287922465</v>
      </c>
      <c r="Q4" s="101">
        <f>IF(SER_hh_emi_in!Q4=0,0,1000000*SER_hh_emi_in!Q4/SER_hh_num_in!Q4)</f>
        <v>6114.8096490335411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18572.885433598545</v>
      </c>
      <c r="D5" s="100">
        <f>IF(SER_hh_emi_in!D5=0,0,1000000*SER_hh_emi_in!D5/SER_hh_num_in!D5)</f>
        <v>0</v>
      </c>
      <c r="E5" s="100">
        <f>IF(SER_hh_emi_in!E5=0,0,1000000*SER_hh_emi_in!E5/SER_hh_num_in!E5)</f>
        <v>33936.829927834697</v>
      </c>
      <c r="F5" s="100">
        <f>IF(SER_hh_emi_in!F5=0,0,1000000*SER_hh_emi_in!F5/SER_hh_num_in!F5)</f>
        <v>29744.303070940812</v>
      </c>
      <c r="G5" s="100">
        <f>IF(SER_hh_emi_in!G5=0,0,1000000*SER_hh_emi_in!G5/SER_hh_num_in!G5)</f>
        <v>27870.33656183982</v>
      </c>
      <c r="H5" s="100">
        <f>IF(SER_hh_emi_in!H5=0,0,1000000*SER_hh_emi_in!H5/SER_hh_num_in!H5)</f>
        <v>30705.943483336097</v>
      </c>
      <c r="I5" s="100">
        <f>IF(SER_hh_emi_in!I5=0,0,1000000*SER_hh_emi_in!I5/SER_hh_num_in!I5)</f>
        <v>26808.810451065128</v>
      </c>
      <c r="J5" s="100">
        <f>IF(SER_hh_emi_in!J5=0,0,1000000*SER_hh_emi_in!J5/SER_hh_num_in!J5)</f>
        <v>27895.288938794776</v>
      </c>
      <c r="K5" s="100">
        <f>IF(SER_hh_emi_in!K5=0,0,1000000*SER_hh_emi_in!K5/SER_hh_num_in!K5)</f>
        <v>28642.673439862727</v>
      </c>
      <c r="L5" s="100">
        <f>IF(SER_hh_emi_in!L5=0,0,1000000*SER_hh_emi_in!L5/SER_hh_num_in!L5)</f>
        <v>31226.441380337586</v>
      </c>
      <c r="M5" s="100">
        <f>IF(SER_hh_emi_in!M5=0,0,1000000*SER_hh_emi_in!M5/SER_hh_num_in!M5)</f>
        <v>27700.648779265226</v>
      </c>
      <c r="N5" s="100">
        <f>IF(SER_hh_emi_in!N5=0,0,1000000*SER_hh_emi_in!N5/SER_hh_num_in!N5)</f>
        <v>27917.701741020872</v>
      </c>
      <c r="O5" s="100">
        <f>IF(SER_hh_emi_in!O5=0,0,1000000*SER_hh_emi_in!O5/SER_hh_num_in!O5)</f>
        <v>26311.333570406132</v>
      </c>
      <c r="P5" s="100">
        <f>IF(SER_hh_emi_in!P5=0,0,1000000*SER_hh_emi_in!P5/SER_hh_num_in!P5)</f>
        <v>0</v>
      </c>
      <c r="Q5" s="100">
        <f>IF(SER_hh_emi_in!Q5=0,0,1000000*SER_hh_emi_in!Q5/SER_hh_num_in!Q5)</f>
        <v>24482.07819461108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15551.381297063688</v>
      </c>
      <c r="D7" s="100">
        <f>IF(SER_hh_emi_in!D7=0,0,1000000*SER_hh_emi_in!D7/SER_hh_num_in!D7)</f>
        <v>0</v>
      </c>
      <c r="E7" s="100">
        <f>IF(SER_hh_emi_in!E7=0,0,1000000*SER_hh_emi_in!E7/SER_hh_num_in!E7)</f>
        <v>17756.320953652816</v>
      </c>
      <c r="F7" s="100">
        <f>IF(SER_hh_emi_in!F7=0,0,1000000*SER_hh_emi_in!F7/SER_hh_num_in!F7)</f>
        <v>0</v>
      </c>
      <c r="G7" s="100">
        <f>IF(SER_hh_emi_in!G7=0,0,1000000*SER_hh_emi_in!G7/SER_hh_num_in!G7)</f>
        <v>0</v>
      </c>
      <c r="H7" s="100">
        <f>IF(SER_hh_emi_in!H7=0,0,1000000*SER_hh_emi_in!H7/SER_hh_num_in!H7)</f>
        <v>20344.829927121307</v>
      </c>
      <c r="I7" s="100">
        <f>IF(SER_hh_emi_in!I7=0,0,1000000*SER_hh_emi_in!I7/SER_hh_num_in!I7)</f>
        <v>17088.691319861569</v>
      </c>
      <c r="J7" s="100">
        <f>IF(SER_hh_emi_in!J7=0,0,1000000*SER_hh_emi_in!J7/SER_hh_num_in!J7)</f>
        <v>0</v>
      </c>
      <c r="K7" s="100">
        <f>IF(SER_hh_emi_in!K7=0,0,1000000*SER_hh_emi_in!K7/SER_hh_num_in!K7)</f>
        <v>18679.735149820801</v>
      </c>
      <c r="L7" s="100">
        <f>IF(SER_hh_emi_in!L7=0,0,1000000*SER_hh_emi_in!L7/SER_hh_num_in!L7)</f>
        <v>21899.677084865274</v>
      </c>
      <c r="M7" s="100">
        <f>IF(SER_hh_emi_in!M7=0,0,1000000*SER_hh_emi_in!M7/SER_hh_num_in!M7)</f>
        <v>19558.849122724339</v>
      </c>
      <c r="N7" s="100">
        <f>IF(SER_hh_emi_in!N7=0,0,1000000*SER_hh_emi_in!N7/SER_hh_num_in!N7)</f>
        <v>0</v>
      </c>
      <c r="O7" s="100">
        <f>IF(SER_hh_emi_in!O7=0,0,1000000*SER_hh_emi_in!O7/SER_hh_num_in!O7)</f>
        <v>0</v>
      </c>
      <c r="P7" s="100">
        <f>IF(SER_hh_emi_in!P7=0,0,1000000*SER_hh_emi_in!P7/SER_hh_num_in!P7)</f>
        <v>16412.342049778745</v>
      </c>
      <c r="Q7" s="100">
        <f>IF(SER_hh_emi_in!Q7=0,0,1000000*SER_hh_emi_in!Q7/SER_hh_num_in!Q7)</f>
        <v>0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7444.9252767651433</v>
      </c>
      <c r="D8" s="100">
        <f>IF(SER_hh_emi_in!D8=0,0,1000000*SER_hh_emi_in!D8/SER_hh_num_in!D8)</f>
        <v>8631.3940186745476</v>
      </c>
      <c r="E8" s="100">
        <f>IF(SER_hh_emi_in!E8=0,0,1000000*SER_hh_emi_in!E8/SER_hh_num_in!E8)</f>
        <v>8621.7515860357016</v>
      </c>
      <c r="F8" s="100">
        <f>IF(SER_hh_emi_in!F8=0,0,1000000*SER_hh_emi_in!F8/SER_hh_num_in!F8)</f>
        <v>9050.9038398559987</v>
      </c>
      <c r="G8" s="100">
        <f>IF(SER_hh_emi_in!G8=0,0,1000000*SER_hh_emi_in!G8/SER_hh_num_in!G8)</f>
        <v>8566.2797727940051</v>
      </c>
      <c r="H8" s="100">
        <f>IF(SER_hh_emi_in!H8=0,0,1000000*SER_hh_emi_in!H8/SER_hh_num_in!H8)</f>
        <v>9413.1234058014961</v>
      </c>
      <c r="I8" s="100">
        <f>IF(SER_hh_emi_in!I8=0,0,1000000*SER_hh_emi_in!I8/SER_hh_num_in!I8)</f>
        <v>7872.7532593519463</v>
      </c>
      <c r="J8" s="100">
        <f>IF(SER_hh_emi_in!J8=0,0,1000000*SER_hh_emi_in!J8/SER_hh_num_in!J8)</f>
        <v>9009.4370284233664</v>
      </c>
      <c r="K8" s="100">
        <f>IF(SER_hh_emi_in!K8=0,0,1000000*SER_hh_emi_in!K8/SER_hh_num_in!K8)</f>
        <v>8543.2252156501145</v>
      </c>
      <c r="L8" s="100">
        <f>IF(SER_hh_emi_in!L8=0,0,1000000*SER_hh_emi_in!L8/SER_hh_num_in!L8)</f>
        <v>9956.0032092684614</v>
      </c>
      <c r="M8" s="100">
        <f>IF(SER_hh_emi_in!M8=0,0,1000000*SER_hh_emi_in!M8/SER_hh_num_in!M8)</f>
        <v>8832.7063072321598</v>
      </c>
      <c r="N8" s="100">
        <f>IF(SER_hh_emi_in!N8=0,0,1000000*SER_hh_emi_in!N8/SER_hh_num_in!N8)</f>
        <v>8444.7904364929182</v>
      </c>
      <c r="O8" s="100">
        <f>IF(SER_hh_emi_in!O8=0,0,1000000*SER_hh_emi_in!O8/SER_hh_num_in!O8)</f>
        <v>7794.7912373027257</v>
      </c>
      <c r="P8" s="100">
        <f>IF(SER_hh_emi_in!P8=0,0,1000000*SER_hh_emi_in!P8/SER_hh_num_in!P8)</f>
        <v>7054.984940143263</v>
      </c>
      <c r="Q8" s="100">
        <f>IF(SER_hh_emi_in!Q8=0,0,1000000*SER_hh_emi_in!Q8/SER_hh_num_in!Q8)</f>
        <v>6928.9028663136405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11341.714258930868</v>
      </c>
      <c r="D9" s="100">
        <f>IF(SER_hh_emi_in!D9=0,0,1000000*SER_hh_emi_in!D9/SER_hh_num_in!D9)</f>
        <v>10929.722856514847</v>
      </c>
      <c r="E9" s="100">
        <f>IF(SER_hh_emi_in!E9=0,0,1000000*SER_hh_emi_in!E9/SER_hh_num_in!E9)</f>
        <v>11862.145970302687</v>
      </c>
      <c r="F9" s="100">
        <f>IF(SER_hh_emi_in!F9=0,0,1000000*SER_hh_emi_in!F9/SER_hh_num_in!F9)</f>
        <v>12560.839954856949</v>
      </c>
      <c r="G9" s="100">
        <f>IF(SER_hh_emi_in!G9=0,0,1000000*SER_hh_emi_in!G9/SER_hh_num_in!G9)</f>
        <v>12431.623494834101</v>
      </c>
      <c r="H9" s="100">
        <f>IF(SER_hh_emi_in!H9=0,0,1000000*SER_hh_emi_in!H9/SER_hh_num_in!H9)</f>
        <v>0</v>
      </c>
      <c r="I9" s="100">
        <f>IF(SER_hh_emi_in!I9=0,0,1000000*SER_hh_emi_in!I9/SER_hh_num_in!I9)</f>
        <v>13374.829410478902</v>
      </c>
      <c r="J9" s="100">
        <f>IF(SER_hh_emi_in!J9=0,0,1000000*SER_hh_emi_in!J9/SER_hh_num_in!J9)</f>
        <v>13299.194101089044</v>
      </c>
      <c r="K9" s="100">
        <f>IF(SER_hh_emi_in!K9=0,0,1000000*SER_hh_emi_in!K9/SER_hh_num_in!K9)</f>
        <v>12426.266362386505</v>
      </c>
      <c r="L9" s="100">
        <f>IF(SER_hh_emi_in!L9=0,0,1000000*SER_hh_emi_in!L9/SER_hh_num_in!L9)</f>
        <v>0</v>
      </c>
      <c r="M9" s="100">
        <f>IF(SER_hh_emi_in!M9=0,0,1000000*SER_hh_emi_in!M9/SER_hh_num_in!M9)</f>
        <v>13453.237459874488</v>
      </c>
      <c r="N9" s="100">
        <f>IF(SER_hh_emi_in!N9=0,0,1000000*SER_hh_emi_in!N9/SER_hh_num_in!N9)</f>
        <v>12902.001334292185</v>
      </c>
      <c r="O9" s="100">
        <f>IF(SER_hh_emi_in!O9=0,0,1000000*SER_hh_emi_in!O9/SER_hh_num_in!O9)</f>
        <v>11968.382737188043</v>
      </c>
      <c r="P9" s="100">
        <f>IF(SER_hh_emi_in!P9=0,0,1000000*SER_hh_emi_in!P9/SER_hh_num_in!P9)</f>
        <v>10986.443303576076</v>
      </c>
      <c r="Q9" s="100">
        <f>IF(SER_hh_emi_in!Q9=0,0,1000000*SER_hh_emi_in!Q9/SER_hh_num_in!Q9)</f>
        <v>11000.783975152241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0</v>
      </c>
      <c r="D10" s="100">
        <f>IF(SER_hh_emi_in!D10=0,0,1000000*SER_hh_emi_in!D10/SER_hh_num_in!D10)</f>
        <v>0</v>
      </c>
      <c r="E10" s="100">
        <f>IF(SER_hh_emi_in!E10=0,0,1000000*SER_hh_emi_in!E10/SER_hh_num_in!E10)</f>
        <v>443.02634753748623</v>
      </c>
      <c r="F10" s="100">
        <f>IF(SER_hh_emi_in!F10=0,0,1000000*SER_hh_emi_in!F10/SER_hh_num_in!F10)</f>
        <v>0</v>
      </c>
      <c r="G10" s="100">
        <f>IF(SER_hh_emi_in!G10=0,0,1000000*SER_hh_emi_in!G10/SER_hh_num_in!G10)</f>
        <v>153.86915048437479</v>
      </c>
      <c r="H10" s="100">
        <f>IF(SER_hh_emi_in!H10=0,0,1000000*SER_hh_emi_in!H10/SER_hh_num_in!H10)</f>
        <v>0</v>
      </c>
      <c r="I10" s="100">
        <f>IF(SER_hh_emi_in!I10=0,0,1000000*SER_hh_emi_in!I10/SER_hh_num_in!I10)</f>
        <v>0</v>
      </c>
      <c r="J10" s="100">
        <f>IF(SER_hh_emi_in!J10=0,0,1000000*SER_hh_emi_in!J10/SER_hh_num_in!J10)</f>
        <v>212.93680672681839</v>
      </c>
      <c r="K10" s="100">
        <f>IF(SER_hh_emi_in!K10=0,0,1000000*SER_hh_emi_in!K10/SER_hh_num_in!K10)</f>
        <v>707.66503018841956</v>
      </c>
      <c r="L10" s="100">
        <f>IF(SER_hh_emi_in!L10=0,0,1000000*SER_hh_emi_in!L10/SER_hh_num_in!L10)</f>
        <v>149.14883283918812</v>
      </c>
      <c r="M10" s="100">
        <f>IF(SER_hh_emi_in!M10=0,0,1000000*SER_hh_emi_in!M10/SER_hh_num_in!M10)</f>
        <v>208.97877329970561</v>
      </c>
      <c r="N10" s="100">
        <f>IF(SER_hh_emi_in!N10=0,0,1000000*SER_hh_emi_in!N10/SER_hh_num_in!N10)</f>
        <v>162.74084283885944</v>
      </c>
      <c r="O10" s="100">
        <f>IF(SER_hh_emi_in!O10=0,0,1000000*SER_hh_emi_in!O10/SER_hh_num_in!O10)</f>
        <v>2272.1333535398917</v>
      </c>
      <c r="P10" s="100">
        <f>IF(SER_hh_emi_in!P10=0,0,1000000*SER_hh_emi_in!P10/SER_hh_num_in!P10)</f>
        <v>0</v>
      </c>
      <c r="Q10" s="100">
        <f>IF(SER_hh_emi_in!Q10=0,0,1000000*SER_hh_emi_in!Q10/SER_hh_num_in!Q10)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3.0908291824333278</v>
      </c>
      <c r="D16" s="101">
        <f>IF(SER_hh_emi_in!D16=0,0,1000000*SER_hh_emi_in!D16/SER_hh_num_in!D16)</f>
        <v>2.9074475381097744</v>
      </c>
      <c r="E16" s="101">
        <f>IF(SER_hh_emi_in!E16=0,0,1000000*SER_hh_emi_in!E16/SER_hh_num_in!E16)</f>
        <v>1.6490218469389128</v>
      </c>
      <c r="F16" s="101">
        <f>IF(SER_hh_emi_in!F16=0,0,1000000*SER_hh_emi_in!F16/SER_hh_num_in!F16)</f>
        <v>3.1621619733800714</v>
      </c>
      <c r="G16" s="101">
        <f>IF(SER_hh_emi_in!G16=0,0,1000000*SER_hh_emi_in!G16/SER_hh_num_in!G16)</f>
        <v>2.9303515674511811</v>
      </c>
      <c r="H16" s="101">
        <f>IF(SER_hh_emi_in!H16=0,0,1000000*SER_hh_emi_in!H16/SER_hh_num_in!H16)</f>
        <v>2.610384141708459</v>
      </c>
      <c r="I16" s="101">
        <f>IF(SER_hh_emi_in!I16=0,0,1000000*SER_hh_emi_in!I16/SER_hh_num_in!I16)</f>
        <v>1.6671037976716778</v>
      </c>
      <c r="J16" s="101">
        <f>IF(SER_hh_emi_in!J16=0,0,1000000*SER_hh_emi_in!J16/SER_hh_num_in!J16)</f>
        <v>1.0302574184333444</v>
      </c>
      <c r="K16" s="101">
        <f>IF(SER_hh_emi_in!K16=0,0,1000000*SER_hh_emi_in!K16/SER_hh_num_in!K16)</f>
        <v>2.308289947752975</v>
      </c>
      <c r="L16" s="101">
        <f>IF(SER_hh_emi_in!L16=0,0,1000000*SER_hh_emi_in!L16/SER_hh_num_in!L16)</f>
        <v>1.1645589469884301</v>
      </c>
      <c r="M16" s="101">
        <f>IF(SER_hh_emi_in!M16=0,0,1000000*SER_hh_emi_in!M16/SER_hh_num_in!M16)</f>
        <v>3.5982820809248097</v>
      </c>
      <c r="N16" s="101">
        <f>IF(SER_hh_emi_in!N16=0,0,1000000*SER_hh_emi_in!N16/SER_hh_num_in!N16)</f>
        <v>8.0921446396856567</v>
      </c>
      <c r="O16" s="101">
        <f>IF(SER_hh_emi_in!O16=0,0,1000000*SER_hh_emi_in!O16/SER_hh_num_in!O16)</f>
        <v>22.05696861826825</v>
      </c>
      <c r="P16" s="101">
        <f>IF(SER_hh_emi_in!P16=0,0,1000000*SER_hh_emi_in!P16/SER_hh_num_in!P16)</f>
        <v>32.103175256470344</v>
      </c>
      <c r="Q16" s="101">
        <f>IF(SER_hh_emi_in!Q16=0,0,1000000*SER_hh_emi_in!Q16/SER_hh_num_in!Q16)</f>
        <v>38.714587037510277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99.177609171342283</v>
      </c>
      <c r="D17" s="103">
        <f>IF(SER_hh_emi_in!D17=0,0,1000000*SER_hh_emi_in!D17/SER_hh_num_in!D17)</f>
        <v>107.7242503963768</v>
      </c>
      <c r="E17" s="103">
        <f>IF(SER_hh_emi_in!E17=0,0,1000000*SER_hh_emi_in!E17/SER_hh_num_in!E17)</f>
        <v>115.31941015297757</v>
      </c>
      <c r="F17" s="103">
        <f>IF(SER_hh_emi_in!F17=0,0,1000000*SER_hh_emi_in!F17/SER_hh_num_in!F17)</f>
        <v>126.18764688670618</v>
      </c>
      <c r="G17" s="103">
        <f>IF(SER_hh_emi_in!G17=0,0,1000000*SER_hh_emi_in!G17/SER_hh_num_in!G17)</f>
        <v>138.47178920765418</v>
      </c>
      <c r="H17" s="103">
        <f>IF(SER_hh_emi_in!H17=0,0,1000000*SER_hh_emi_in!H17/SER_hh_num_in!H17)</f>
        <v>153.36106326770485</v>
      </c>
      <c r="I17" s="103">
        <f>IF(SER_hh_emi_in!I17=0,0,1000000*SER_hh_emi_in!I17/SER_hh_num_in!I17)</f>
        <v>172.7726537878026</v>
      </c>
      <c r="J17" s="103">
        <f>IF(SER_hh_emi_in!J17=0,0,1000000*SER_hh_emi_in!J17/SER_hh_num_in!J17)</f>
        <v>185.37302067636205</v>
      </c>
      <c r="K17" s="103">
        <f>IF(SER_hh_emi_in!K17=0,0,1000000*SER_hh_emi_in!K17/SER_hh_num_in!K17)</f>
        <v>196.57021698562727</v>
      </c>
      <c r="L17" s="103">
        <f>IF(SER_hh_emi_in!L17=0,0,1000000*SER_hh_emi_in!L17/SER_hh_num_in!L17)</f>
        <v>207.10058078177573</v>
      </c>
      <c r="M17" s="103">
        <f>IF(SER_hh_emi_in!M17=0,0,1000000*SER_hh_emi_in!M17/SER_hh_num_in!M17)</f>
        <v>216.98067233524611</v>
      </c>
      <c r="N17" s="103">
        <f>IF(SER_hh_emi_in!N17=0,0,1000000*SER_hh_emi_in!N17/SER_hh_num_in!N17)</f>
        <v>228.17992436791812</v>
      </c>
      <c r="O17" s="103">
        <f>IF(SER_hh_emi_in!O17=0,0,1000000*SER_hh_emi_in!O17/SER_hh_num_in!O17)</f>
        <v>232.88977227388727</v>
      </c>
      <c r="P17" s="103">
        <f>IF(SER_hh_emi_in!P17=0,0,1000000*SER_hh_emi_in!P17/SER_hh_num_in!P17)</f>
        <v>240.58248159503569</v>
      </c>
      <c r="Q17" s="103">
        <f>IF(SER_hh_emi_in!Q17=0,0,1000000*SER_hh_emi_in!Q17/SER_hh_num_in!Q17)</f>
        <v>245.91993738417079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1536.6708471202944</v>
      </c>
      <c r="D19" s="101">
        <f>IF(SER_hh_emi_in!D19=0,0,1000000*SER_hh_emi_in!D19/SER_hh_num_in!D19)</f>
        <v>678.50027239681367</v>
      </c>
      <c r="E19" s="101">
        <f>IF(SER_hh_emi_in!E19=0,0,1000000*SER_hh_emi_in!E19/SER_hh_num_in!E19)</f>
        <v>1652.6557494059191</v>
      </c>
      <c r="F19" s="101">
        <f>IF(SER_hh_emi_in!F19=0,0,1000000*SER_hh_emi_in!F19/SER_hh_num_in!F19)</f>
        <v>188.68034445079357</v>
      </c>
      <c r="G19" s="101">
        <f>IF(SER_hh_emi_in!G19=0,0,1000000*SER_hh_emi_in!G19/SER_hh_num_in!G19)</f>
        <v>397.37594798510759</v>
      </c>
      <c r="H19" s="101">
        <f>IF(SER_hh_emi_in!H19=0,0,1000000*SER_hh_emi_in!H19/SER_hh_num_in!H19)</f>
        <v>676.60912754245192</v>
      </c>
      <c r="I19" s="101">
        <f>IF(SER_hh_emi_in!I19=0,0,1000000*SER_hh_emi_in!I19/SER_hh_num_in!I19)</f>
        <v>672.87179931809055</v>
      </c>
      <c r="J19" s="101">
        <f>IF(SER_hh_emi_in!J19=0,0,1000000*SER_hh_emi_in!J19/SER_hh_num_in!J19)</f>
        <v>625.43365501367862</v>
      </c>
      <c r="K19" s="101">
        <f>IF(SER_hh_emi_in!K19=0,0,1000000*SER_hh_emi_in!K19/SER_hh_num_in!K19)</f>
        <v>455.89774928855473</v>
      </c>
      <c r="L19" s="101">
        <f>IF(SER_hh_emi_in!L19=0,0,1000000*SER_hh_emi_in!L19/SER_hh_num_in!L19)</f>
        <v>1942.7074033291569</v>
      </c>
      <c r="M19" s="101">
        <f>IF(SER_hh_emi_in!M19=0,0,1000000*SER_hh_emi_in!M19/SER_hh_num_in!M19)</f>
        <v>674.83275987614809</v>
      </c>
      <c r="N19" s="101">
        <f>IF(SER_hh_emi_in!N19=0,0,1000000*SER_hh_emi_in!N19/SER_hh_num_in!N19)</f>
        <v>1437.649877942245</v>
      </c>
      <c r="O19" s="101">
        <f>IF(SER_hh_emi_in!O19=0,0,1000000*SER_hh_emi_in!O19/SER_hh_num_in!O19)</f>
        <v>360.3515341646185</v>
      </c>
      <c r="P19" s="101">
        <f>IF(SER_hh_emi_in!P19=0,0,1000000*SER_hh_emi_in!P19/SER_hh_num_in!P19)</f>
        <v>1639.6054002095177</v>
      </c>
      <c r="Q19" s="101">
        <f>IF(SER_hh_emi_in!Q19=0,0,1000000*SER_hh_emi_in!Q19/SER_hh_num_in!Q19)</f>
        <v>355.82108214692369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2916.0651795855347</v>
      </c>
      <c r="D20" s="100">
        <f>IF(SER_hh_emi_in!D20=0,0,1000000*SER_hh_emi_in!D20/SER_hh_num_in!D20)</f>
        <v>3524.3790262944626</v>
      </c>
      <c r="E20" s="100">
        <f>IF(SER_hh_emi_in!E20=0,0,1000000*SER_hh_emi_in!E20/SER_hh_num_in!E20)</f>
        <v>3760.7218604569439</v>
      </c>
      <c r="F20" s="100">
        <f>IF(SER_hh_emi_in!F20=0,0,1000000*SER_hh_emi_in!F20/SER_hh_num_in!F20)</f>
        <v>2730.4194975838327</v>
      </c>
      <c r="G20" s="100">
        <f>IF(SER_hh_emi_in!G20=0,0,1000000*SER_hh_emi_in!G20/SER_hh_num_in!G20)</f>
        <v>2708.3437967957043</v>
      </c>
      <c r="H20" s="100">
        <f>IF(SER_hh_emi_in!H20=0,0,1000000*SER_hh_emi_in!H20/SER_hh_num_in!H20)</f>
        <v>2831.0820697848567</v>
      </c>
      <c r="I20" s="100">
        <f>IF(SER_hh_emi_in!I20=0,0,1000000*SER_hh_emi_in!I20/SER_hh_num_in!I20)</f>
        <v>4321.1923745709737</v>
      </c>
      <c r="J20" s="100">
        <f>IF(SER_hh_emi_in!J20=0,0,1000000*SER_hh_emi_in!J20/SER_hh_num_in!J20)</f>
        <v>4161.7208143078315</v>
      </c>
      <c r="K20" s="100">
        <f>IF(SER_hh_emi_in!K20=0,0,1000000*SER_hh_emi_in!K20/SER_hh_num_in!K20)</f>
        <v>4355.8870488462308</v>
      </c>
      <c r="L20" s="100">
        <f>IF(SER_hh_emi_in!L20=0,0,1000000*SER_hh_emi_in!L20/SER_hh_num_in!L20)</f>
        <v>4372.3028066357201</v>
      </c>
      <c r="M20" s="100">
        <f>IF(SER_hh_emi_in!M20=0,0,1000000*SER_hh_emi_in!M20/SER_hh_num_in!M20)</f>
        <v>4244.9266673255561</v>
      </c>
      <c r="N20" s="100">
        <f>IF(SER_hh_emi_in!N20=0,0,1000000*SER_hh_emi_in!N20/SER_hh_num_in!N20)</f>
        <v>4253.1604548349087</v>
      </c>
      <c r="O20" s="100">
        <f>IF(SER_hh_emi_in!O20=0,0,1000000*SER_hh_emi_in!O20/SER_hh_num_in!O20)</f>
        <v>4381.3947900385347</v>
      </c>
      <c r="P20" s="100">
        <f>IF(SER_hh_emi_in!P20=0,0,1000000*SER_hh_emi_in!P20/SER_hh_num_in!P20)</f>
        <v>4324.9455252797416</v>
      </c>
      <c r="Q20" s="100">
        <f>IF(SER_hh_emi_in!Q20=0,0,1000000*SER_hh_emi_in!Q20/SER_hh_num_in!Q20)</f>
        <v>4307.0980931342228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1500.7098781818422</v>
      </c>
      <c r="D21" s="100">
        <f>IF(SER_hh_emi_in!D21=0,0,1000000*SER_hh_emi_in!D21/SER_hh_num_in!D21)</f>
        <v>0</v>
      </c>
      <c r="E21" s="100">
        <f>IF(SER_hh_emi_in!E21=0,0,1000000*SER_hh_emi_in!E21/SER_hh_num_in!E21)</f>
        <v>2005.6014953632857</v>
      </c>
      <c r="F21" s="100">
        <f>IF(SER_hh_emi_in!F21=0,0,1000000*SER_hh_emi_in!F21/SER_hh_num_in!F21)</f>
        <v>1488.6624318981133</v>
      </c>
      <c r="G21" s="100">
        <f>IF(SER_hh_emi_in!G21=0,0,1000000*SER_hh_emi_in!G21/SER_hh_num_in!G21)</f>
        <v>1511.6850150687196</v>
      </c>
      <c r="H21" s="100">
        <f>IF(SER_hh_emi_in!H21=0,0,1000000*SER_hh_emi_in!H21/SER_hh_num_in!H21)</f>
        <v>2316.7123658889568</v>
      </c>
      <c r="I21" s="100">
        <f>IF(SER_hh_emi_in!I21=0,0,1000000*SER_hh_emi_in!I21/SER_hh_num_in!I21)</f>
        <v>1682.1654792538968</v>
      </c>
      <c r="J21" s="100">
        <f>IF(SER_hh_emi_in!J21=0,0,1000000*SER_hh_emi_in!J21/SER_hh_num_in!J21)</f>
        <v>1729.5791492873145</v>
      </c>
      <c r="K21" s="100">
        <f>IF(SER_hh_emi_in!K21=0,0,1000000*SER_hh_emi_in!K21/SER_hh_num_in!K21)</f>
        <v>1747.5652726304127</v>
      </c>
      <c r="L21" s="100">
        <f>IF(SER_hh_emi_in!L21=0,0,1000000*SER_hh_emi_in!L21/SER_hh_num_in!L21)</f>
        <v>2493.2858929738463</v>
      </c>
      <c r="M21" s="100">
        <f>IF(SER_hh_emi_in!M21=0,0,1000000*SER_hh_emi_in!M21/SER_hh_num_in!M21)</f>
        <v>2454.5580790913573</v>
      </c>
      <c r="N21" s="100">
        <f>IF(SER_hh_emi_in!N21=0,0,1000000*SER_hh_emi_in!N21/SER_hh_num_in!N21)</f>
        <v>2504.0930506564141</v>
      </c>
      <c r="O21" s="100">
        <f>IF(SER_hh_emi_in!O21=0,0,1000000*SER_hh_emi_in!O21/SER_hh_num_in!O21)</f>
        <v>0</v>
      </c>
      <c r="P21" s="100">
        <f>IF(SER_hh_emi_in!P21=0,0,1000000*SER_hh_emi_in!P21/SER_hh_num_in!P21)</f>
        <v>2558.2414124089505</v>
      </c>
      <c r="Q21" s="100">
        <f>IF(SER_hh_emi_in!Q21=0,0,1000000*SER_hh_emi_in!Q21/SER_hh_num_in!Q21)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0</v>
      </c>
      <c r="D22" s="100">
        <f>IF(SER_hh_emi_in!D22=0,0,1000000*SER_hh_emi_in!D22/SER_hh_num_in!D22)</f>
        <v>2182.7212376519196</v>
      </c>
      <c r="E22" s="100">
        <f>IF(SER_hh_emi_in!E22=0,0,1000000*SER_hh_emi_in!E22/SER_hh_num_in!E22)</f>
        <v>2352.8960842039601</v>
      </c>
      <c r="F22" s="100">
        <f>IF(SER_hh_emi_in!F22=0,0,1000000*SER_hh_emi_in!F22/SER_hh_num_in!F22)</f>
        <v>2503.4247353063993</v>
      </c>
      <c r="G22" s="100">
        <f>IF(SER_hh_emi_in!G22=0,0,1000000*SER_hh_emi_in!G22/SER_hh_num_in!G22)</f>
        <v>2535.4279551980349</v>
      </c>
      <c r="H22" s="100">
        <f>IF(SER_hh_emi_in!H22=0,0,1000000*SER_hh_emi_in!H22/SER_hh_num_in!H22)</f>
        <v>2675.3567665651403</v>
      </c>
      <c r="I22" s="100">
        <f>IF(SER_hh_emi_in!I22=0,0,1000000*SER_hh_emi_in!I22/SER_hh_num_in!I22)</f>
        <v>2820.2526666149242</v>
      </c>
      <c r="J22" s="100">
        <f>IF(SER_hh_emi_in!J22=0,0,1000000*SER_hh_emi_in!J22/SER_hh_num_in!J22)</f>
        <v>2867.0390821780466</v>
      </c>
      <c r="K22" s="100">
        <f>IF(SER_hh_emi_in!K22=0,0,1000000*SER_hh_emi_in!K22/SER_hh_num_in!K22)</f>
        <v>2927.5965030611142</v>
      </c>
      <c r="L22" s="100">
        <f>IF(SER_hh_emi_in!L22=0,0,1000000*SER_hh_emi_in!L22/SER_hh_num_in!L22)</f>
        <v>2944.1104998287447</v>
      </c>
      <c r="M22" s="100">
        <f>IF(SER_hh_emi_in!M22=0,0,1000000*SER_hh_emi_in!M22/SER_hh_num_in!M22)</f>
        <v>2882.3831392231527</v>
      </c>
      <c r="N22" s="100">
        <f>IF(SER_hh_emi_in!N22=0,0,1000000*SER_hh_emi_in!N22/SER_hh_num_in!N22)</f>
        <v>2912.6583854724154</v>
      </c>
      <c r="O22" s="100">
        <f>IF(SER_hh_emi_in!O22=0,0,1000000*SER_hh_emi_in!O22/SER_hh_num_in!O22)</f>
        <v>3000.1559306589215</v>
      </c>
      <c r="P22" s="100">
        <f>IF(SER_hh_emi_in!P22=0,0,1000000*SER_hh_emi_in!P22/SER_hh_num_in!P22)</f>
        <v>2980.1152514503024</v>
      </c>
      <c r="Q22" s="100">
        <f>IF(SER_hh_emi_in!Q22=0,0,1000000*SER_hh_emi_in!Q22/SER_hh_num_in!Q22)</f>
        <v>3015.9473812834335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1323.8378734317575</v>
      </c>
      <c r="D23" s="100">
        <f>IF(SER_hh_emi_in!D23=0,0,1000000*SER_hh_emi_in!D23/SER_hh_num_in!D23)</f>
        <v>1604.6625440525106</v>
      </c>
      <c r="E23" s="100">
        <f>IF(SER_hh_emi_in!E23=0,0,1000000*SER_hh_emi_in!E23/SER_hh_num_in!E23)</f>
        <v>1746.8006693592024</v>
      </c>
      <c r="F23" s="100">
        <f>IF(SER_hh_emi_in!F23=0,0,1000000*SER_hh_emi_in!F23/SER_hh_num_in!F23)</f>
        <v>1834.3204662261642</v>
      </c>
      <c r="G23" s="100">
        <f>IF(SER_hh_emi_in!G23=0,0,1000000*SER_hh_emi_in!G23/SER_hh_num_in!G23)</f>
        <v>1853.5045027087701</v>
      </c>
      <c r="H23" s="100">
        <f>IF(SER_hh_emi_in!H23=0,0,1000000*SER_hh_emi_in!H23/SER_hh_num_in!H23)</f>
        <v>1926.144034448201</v>
      </c>
      <c r="I23" s="100">
        <f>IF(SER_hh_emi_in!I23=0,0,1000000*SER_hh_emi_in!I23/SER_hh_num_in!I23)</f>
        <v>2024.3017929770849</v>
      </c>
      <c r="J23" s="100">
        <f>IF(SER_hh_emi_in!J23=0,0,1000000*SER_hh_emi_in!J23/SER_hh_num_in!J23)</f>
        <v>2040.1393535661975</v>
      </c>
      <c r="K23" s="100">
        <f>IF(SER_hh_emi_in!K23=0,0,1000000*SER_hh_emi_in!K23/SER_hh_num_in!K23)</f>
        <v>2055.5724223896259</v>
      </c>
      <c r="L23" s="100">
        <f>IF(SER_hh_emi_in!L23=0,0,1000000*SER_hh_emi_in!L23/SER_hh_num_in!L23)</f>
        <v>2076.5895545993058</v>
      </c>
      <c r="M23" s="100">
        <f>IF(SER_hh_emi_in!M23=0,0,1000000*SER_hh_emi_in!M23/SER_hh_num_in!M23)</f>
        <v>2003.7406939466152</v>
      </c>
      <c r="N23" s="100">
        <f>IF(SER_hh_emi_in!N23=0,0,1000000*SER_hh_emi_in!N23/SER_hh_num_in!N23)</f>
        <v>1974.3701309568237</v>
      </c>
      <c r="O23" s="100">
        <f>IF(SER_hh_emi_in!O23=0,0,1000000*SER_hh_emi_in!O23/SER_hh_num_in!O23)</f>
        <v>2061.4011316904116</v>
      </c>
      <c r="P23" s="100">
        <f>IF(SER_hh_emi_in!P23=0,0,1000000*SER_hh_emi_in!P23/SER_hh_num_in!P23)</f>
        <v>2036.2179044885415</v>
      </c>
      <c r="Q23" s="100">
        <f>IF(SER_hh_emi_in!Q23=0,0,1000000*SER_hh_emi_in!Q23/SER_hh_num_in!Q23)</f>
        <v>2018.8225749060025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0</v>
      </c>
      <c r="D24" s="100">
        <f>IF(SER_hh_emi_in!D24=0,0,1000000*SER_hh_emi_in!D24/SER_hh_num_in!D24)</f>
        <v>80.288568239171966</v>
      </c>
      <c r="E24" s="100">
        <f>IF(SER_hh_emi_in!E24=0,0,1000000*SER_hh_emi_in!E24/SER_hh_num_in!E24)</f>
        <v>57.512212646299432</v>
      </c>
      <c r="F24" s="100">
        <f>IF(SER_hh_emi_in!F24=0,0,1000000*SER_hh_emi_in!F24/SER_hh_num_in!F24)</f>
        <v>0</v>
      </c>
      <c r="G24" s="100">
        <f>IF(SER_hh_emi_in!G24=0,0,1000000*SER_hh_emi_in!G24/SER_hh_num_in!G24)</f>
        <v>19.810192944468547</v>
      </c>
      <c r="H24" s="100">
        <f>IF(SER_hh_emi_in!H24=0,0,1000000*SER_hh_emi_in!H24/SER_hh_num_in!H24)</f>
        <v>0</v>
      </c>
      <c r="I24" s="100">
        <f>IF(SER_hh_emi_in!I24=0,0,1000000*SER_hh_emi_in!I24/SER_hh_num_in!I24)</f>
        <v>0</v>
      </c>
      <c r="J24" s="100">
        <f>IF(SER_hh_emi_in!J24=0,0,1000000*SER_hh_emi_in!J24/SER_hh_num_in!J24)</f>
        <v>31.108096518073346</v>
      </c>
      <c r="K24" s="100">
        <f>IF(SER_hh_emi_in!K24=0,0,1000000*SER_hh_emi_in!K24/SER_hh_num_in!K24)</f>
        <v>101.98762255520838</v>
      </c>
      <c r="L24" s="100">
        <f>IF(SER_hh_emi_in!L24=0,0,1000000*SER_hh_emi_in!L24/SER_hh_num_in!L24)</f>
        <v>19.984891423776851</v>
      </c>
      <c r="M24" s="100">
        <f>IF(SER_hh_emi_in!M24=0,0,1000000*SER_hh_emi_in!M24/SER_hh_num_in!M24)</f>
        <v>28.030523903840333</v>
      </c>
      <c r="N24" s="100">
        <f>IF(SER_hh_emi_in!N24=0,0,1000000*SER_hh_emi_in!N24/SER_hh_num_in!N24)</f>
        <v>26.081416059568181</v>
      </c>
      <c r="O24" s="100">
        <f>IF(SER_hh_emi_in!O24=0,0,1000000*SER_hh_emi_in!O24/SER_hh_num_in!O24)</f>
        <v>354.56815945559418</v>
      </c>
      <c r="P24" s="100">
        <f>IF(SER_hh_emi_in!P24=0,0,1000000*SER_hh_emi_in!P24/SER_hh_num_in!P24)</f>
        <v>175.70387978324814</v>
      </c>
      <c r="Q24" s="100">
        <f>IF(SER_hh_emi_in!Q24=0,0,1000000*SER_hh_emi_in!Q24/SER_hh_num_in!Q24)</f>
        <v>178.28927685648418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960.49138776568873</v>
      </c>
      <c r="D29" s="101">
        <f>IF(SER_hh_emi_in!D29=0,0,1000000*SER_hh_emi_in!D29/SER_hh_num_in!D29)</f>
        <v>645.99872155846356</v>
      </c>
      <c r="E29" s="101">
        <f>IF(SER_hh_emi_in!E29=0,0,1000000*SER_hh_emi_in!E29/SER_hh_num_in!E29)</f>
        <v>1002.5649349043555</v>
      </c>
      <c r="F29" s="101">
        <f>IF(SER_hh_emi_in!F29=0,0,1000000*SER_hh_emi_in!F29/SER_hh_num_in!F29)</f>
        <v>450.69662117619038</v>
      </c>
      <c r="G29" s="101">
        <f>IF(SER_hh_emi_in!G29=0,0,1000000*SER_hh_emi_in!G29/SER_hh_num_in!G29)</f>
        <v>721.1415694930115</v>
      </c>
      <c r="H29" s="101">
        <f>IF(SER_hh_emi_in!H29=0,0,1000000*SER_hh_emi_in!H29/SER_hh_num_in!H29)</f>
        <v>735.89075234735344</v>
      </c>
      <c r="I29" s="101">
        <f>IF(SER_hh_emi_in!I29=0,0,1000000*SER_hh_emi_in!I29/SER_hh_num_in!I29)</f>
        <v>404.15880699903005</v>
      </c>
      <c r="J29" s="101">
        <f>IF(SER_hh_emi_in!J29=0,0,1000000*SER_hh_emi_in!J29/SER_hh_num_in!J29)</f>
        <v>311.82235952451941</v>
      </c>
      <c r="K29" s="101">
        <f>IF(SER_hh_emi_in!K29=0,0,1000000*SER_hh_emi_in!K29/SER_hh_num_in!K29)</f>
        <v>348.00921703540632</v>
      </c>
      <c r="L29" s="101">
        <f>IF(SER_hh_emi_in!L29=0,0,1000000*SER_hh_emi_in!L29/SER_hh_num_in!L29)</f>
        <v>496.59153166273768</v>
      </c>
      <c r="M29" s="101">
        <f>IF(SER_hh_emi_in!M29=0,0,1000000*SER_hh_emi_in!M29/SER_hh_num_in!M29)</f>
        <v>1452.9467557139071</v>
      </c>
      <c r="N29" s="101">
        <f>IF(SER_hh_emi_in!N29=0,0,1000000*SER_hh_emi_in!N29/SER_hh_num_in!N29)</f>
        <v>1358.0376850556934</v>
      </c>
      <c r="O29" s="101">
        <f>IF(SER_hh_emi_in!O29=0,0,1000000*SER_hh_emi_in!O29/SER_hh_num_in!O29)</f>
        <v>1889.0208285545664</v>
      </c>
      <c r="P29" s="101">
        <f>IF(SER_hh_emi_in!P29=0,0,1000000*SER_hh_emi_in!P29/SER_hh_num_in!P29)</f>
        <v>1081.4964038573196</v>
      </c>
      <c r="Q29" s="101">
        <f>IF(SER_hh_emi_in!Q29=0,0,1000000*SER_hh_emi_in!Q29/SER_hh_num_in!Q29)</f>
        <v>1549.3636837467977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2370.5462068823786</v>
      </c>
      <c r="D30" s="100">
        <f>IF(SER_hh_emi_in!D30=0,0,1000000*SER_hh_emi_in!D30/SER_hh_num_in!D30)</f>
        <v>2331.1780269867713</v>
      </c>
      <c r="E30" s="100">
        <f>IF(SER_hh_emi_in!E30=0,0,1000000*SER_hh_emi_in!E30/SER_hh_num_in!E30)</f>
        <v>2780.76620551205</v>
      </c>
      <c r="F30" s="100">
        <f>IF(SER_hh_emi_in!F30=0,0,1000000*SER_hh_emi_in!F30/SER_hh_num_in!F30)</f>
        <v>2805.585319760864</v>
      </c>
      <c r="G30" s="100">
        <f>IF(SER_hh_emi_in!G30=0,0,1000000*SER_hh_emi_in!G30/SER_hh_num_in!G30)</f>
        <v>2879.0323262453203</v>
      </c>
      <c r="H30" s="100">
        <f>IF(SER_hh_emi_in!H30=0,0,1000000*SER_hh_emi_in!H30/SER_hh_num_in!H30)</f>
        <v>2915.2876555656508</v>
      </c>
      <c r="I30" s="100">
        <f>IF(SER_hh_emi_in!I30=0,0,1000000*SER_hh_emi_in!I30/SER_hh_num_in!I30)</f>
        <v>2956.4578720195841</v>
      </c>
      <c r="J30" s="100">
        <f>IF(SER_hh_emi_in!J30=0,0,1000000*SER_hh_emi_in!J30/SER_hh_num_in!J30)</f>
        <v>0</v>
      </c>
      <c r="K30" s="100">
        <f>IF(SER_hh_emi_in!K30=0,0,1000000*SER_hh_emi_in!K30/SER_hh_num_in!K30)</f>
        <v>0</v>
      </c>
      <c r="L30" s="100">
        <f>IF(SER_hh_emi_in!L30=0,0,1000000*SER_hh_emi_in!L30/SER_hh_num_in!L30)</f>
        <v>0</v>
      </c>
      <c r="M30" s="100">
        <f>IF(SER_hh_emi_in!M30=0,0,1000000*SER_hh_emi_in!M30/SER_hh_num_in!M30)</f>
        <v>2935.5491546840531</v>
      </c>
      <c r="N30" s="100">
        <f>IF(SER_hh_emi_in!N30=0,0,1000000*SER_hh_emi_in!N30/SER_hh_num_in!N30)</f>
        <v>2857.321529502763</v>
      </c>
      <c r="O30" s="100">
        <f>IF(SER_hh_emi_in!O30=0,0,1000000*SER_hh_emi_in!O30/SER_hh_num_in!O30)</f>
        <v>2853.6847575098618</v>
      </c>
      <c r="P30" s="100">
        <f>IF(SER_hh_emi_in!P30=0,0,1000000*SER_hh_emi_in!P30/SER_hh_num_in!P30)</f>
        <v>2869.2994437598422</v>
      </c>
      <c r="Q30" s="100">
        <f>IF(SER_hh_emi_in!Q30=0,0,1000000*SER_hh_emi_in!Q30/SER_hh_num_in!Q30)</f>
        <v>2849.5926994837514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1668.6035953893613</v>
      </c>
      <c r="D31" s="100">
        <f>IF(SER_hh_emi_in!D31=0,0,1000000*SER_hh_emi_in!D31/SER_hh_num_in!D31)</f>
        <v>1912.6615778901039</v>
      </c>
      <c r="E31" s="100">
        <f>IF(SER_hh_emi_in!E31=0,0,1000000*SER_hh_emi_in!E31/SER_hh_num_in!E31)</f>
        <v>2133.751057176305</v>
      </c>
      <c r="F31" s="100">
        <f>IF(SER_hh_emi_in!F31=0,0,1000000*SER_hh_emi_in!F31/SER_hh_num_in!F31)</f>
        <v>2153.150149854865</v>
      </c>
      <c r="G31" s="100">
        <f>IF(SER_hh_emi_in!G31=0,0,1000000*SER_hh_emi_in!G31/SER_hh_num_in!G31)</f>
        <v>2226.1932028659198</v>
      </c>
      <c r="H31" s="100">
        <f>IF(SER_hh_emi_in!H31=0,0,1000000*SER_hh_emi_in!H31/SER_hh_num_in!H31)</f>
        <v>2265.8548227144602</v>
      </c>
      <c r="I31" s="100">
        <f>IF(SER_hh_emi_in!I31=0,0,1000000*SER_hh_emi_in!I31/SER_hh_num_in!I31)</f>
        <v>2326.4349644623553</v>
      </c>
      <c r="J31" s="100">
        <f>IF(SER_hh_emi_in!J31=0,0,1000000*SER_hh_emi_in!J31/SER_hh_num_in!J31)</f>
        <v>2374.4170861489306</v>
      </c>
      <c r="K31" s="100">
        <f>IF(SER_hh_emi_in!K31=0,0,1000000*SER_hh_emi_in!K31/SER_hh_num_in!K31)</f>
        <v>2444.165829690965</v>
      </c>
      <c r="L31" s="100">
        <f>IF(SER_hh_emi_in!L31=0,0,1000000*SER_hh_emi_in!L31/SER_hh_num_in!L31)</f>
        <v>2456.0370569874212</v>
      </c>
      <c r="M31" s="100">
        <f>IF(SER_hh_emi_in!M31=0,0,1000000*SER_hh_emi_in!M31/SER_hh_num_in!M31)</f>
        <v>2390.7707827208696</v>
      </c>
      <c r="N31" s="100">
        <f>IF(SER_hh_emi_in!N31=0,0,1000000*SER_hh_emi_in!N31/SER_hh_num_in!N31)</f>
        <v>2343.4275469290687</v>
      </c>
      <c r="O31" s="100">
        <f>IF(SER_hh_emi_in!O31=0,0,1000000*SER_hh_emi_in!O31/SER_hh_num_in!O31)</f>
        <v>2330.3863715263133</v>
      </c>
      <c r="P31" s="100">
        <f>IF(SER_hh_emi_in!P31=0,0,1000000*SER_hh_emi_in!P31/SER_hh_num_in!P31)</f>
        <v>2275.6018130198468</v>
      </c>
      <c r="Q31" s="100">
        <f>IF(SER_hh_emi_in!Q31=0,0,1000000*SER_hh_emi_in!Q31/SER_hh_num_in!Q31)</f>
        <v>2237.2314540031457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151.05317435506916</v>
      </c>
      <c r="D3" s="106">
        <f>IF(SER_hh_fech_in!D3=0,0,SER_hh_fech_in!D3/SER_summary!D$27)</f>
        <v>160.92282138791262</v>
      </c>
      <c r="E3" s="106">
        <f>IF(SER_hh_fech_in!E3=0,0,SER_hh_fech_in!E3/SER_summary!E$27)</f>
        <v>177.4094634272553</v>
      </c>
      <c r="F3" s="106">
        <f>IF(SER_hh_fech_in!F3=0,0,SER_hh_fech_in!F3/SER_summary!F$27)</f>
        <v>184.24158224221461</v>
      </c>
      <c r="G3" s="106">
        <f>IF(SER_hh_fech_in!G3=0,0,SER_hh_fech_in!G3/SER_summary!G$27)</f>
        <v>175.10655469690033</v>
      </c>
      <c r="H3" s="106">
        <f>IF(SER_hh_fech_in!H3=0,0,SER_hh_fech_in!H3/SER_summary!H$27)</f>
        <v>197.47664875949354</v>
      </c>
      <c r="I3" s="106">
        <f>IF(SER_hh_fech_in!I3=0,0,SER_hh_fech_in!I3/SER_summary!I$27)</f>
        <v>172.6299156632966</v>
      </c>
      <c r="J3" s="106">
        <f>IF(SER_hh_fech_in!J3=0,0,SER_hh_fech_in!J3/SER_summary!J$27)</f>
        <v>193.88174352332865</v>
      </c>
      <c r="K3" s="106">
        <f>IF(SER_hh_fech_in!K3=0,0,SER_hh_fech_in!K3/SER_summary!K$27)</f>
        <v>195.57237588782144</v>
      </c>
      <c r="L3" s="106">
        <f>IF(SER_hh_fech_in!L3=0,0,SER_hh_fech_in!L3/SER_summary!L$27)</f>
        <v>217.38109541320495</v>
      </c>
      <c r="M3" s="106">
        <f>IF(SER_hh_fech_in!M3=0,0,SER_hh_fech_in!M3/SER_summary!M$27)</f>
        <v>183.46800352273405</v>
      </c>
      <c r="N3" s="106">
        <f>IF(SER_hh_fech_in!N3=0,0,SER_hh_fech_in!N3/SER_summary!N$27)</f>
        <v>176.47448512187577</v>
      </c>
      <c r="O3" s="106">
        <f>IF(SER_hh_fech_in!O3=0,0,SER_hh_fech_in!O3/SER_summary!O$27)</f>
        <v>162.86799065818869</v>
      </c>
      <c r="P3" s="106">
        <f>IF(SER_hh_fech_in!P3=0,0,SER_hh_fech_in!P3/SER_summary!P$27)</f>
        <v>143.24829246700756</v>
      </c>
      <c r="Q3" s="106">
        <f>IF(SER_hh_fech_in!Q3=0,0,SER_hh_fech_in!Q3/SER_summary!Q$27)</f>
        <v>131.21880086424113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116.88801732494295</v>
      </c>
      <c r="D4" s="101">
        <f>IF(SER_hh_fech_in!D4=0,0,SER_hh_fech_in!D4/SER_summary!D$27)</f>
        <v>123.79206788199566</v>
      </c>
      <c r="E4" s="101">
        <f>IF(SER_hh_fech_in!E4=0,0,SER_hh_fech_in!E4/SER_summary!E$27)</f>
        <v>134.77476306430367</v>
      </c>
      <c r="F4" s="101">
        <f>IF(SER_hh_fech_in!F4=0,0,SER_hh_fech_in!F4/SER_summary!F$27)</f>
        <v>144.83988482853752</v>
      </c>
      <c r="G4" s="101">
        <f>IF(SER_hh_fech_in!G4=0,0,SER_hh_fech_in!G4/SER_summary!G$27)</f>
        <v>133.27707518929026</v>
      </c>
      <c r="H4" s="101">
        <f>IF(SER_hh_fech_in!H4=0,0,SER_hh_fech_in!H4/SER_summary!H$27)</f>
        <v>153.81407564843983</v>
      </c>
      <c r="I4" s="101">
        <f>IF(SER_hh_fech_in!I4=0,0,SER_hh_fech_in!I4/SER_summary!I$27)</f>
        <v>127.96577344220513</v>
      </c>
      <c r="J4" s="101">
        <f>IF(SER_hh_fech_in!J4=0,0,SER_hh_fech_in!J4/SER_summary!J$27)</f>
        <v>149.31397812571453</v>
      </c>
      <c r="K4" s="101">
        <f>IF(SER_hh_fech_in!K4=0,0,SER_hh_fech_in!K4/SER_summary!K$27)</f>
        <v>150.42681378496738</v>
      </c>
      <c r="L4" s="101">
        <f>IF(SER_hh_fech_in!L4=0,0,SER_hh_fech_in!L4/SER_summary!L$27)</f>
        <v>169.21327735509169</v>
      </c>
      <c r="M4" s="101">
        <f>IF(SER_hh_fech_in!M4=0,0,SER_hh_fech_in!M4/SER_summary!M$27)</f>
        <v>135.77050201047422</v>
      </c>
      <c r="N4" s="101">
        <f>IF(SER_hh_fech_in!N4=0,0,SER_hh_fech_in!N4/SER_summary!N$27)</f>
        <v>127.65727258275166</v>
      </c>
      <c r="O4" s="101">
        <f>IF(SER_hh_fech_in!O4=0,0,SER_hh_fech_in!O4/SER_summary!O$27)</f>
        <v>115.37993506030003</v>
      </c>
      <c r="P4" s="101">
        <f>IF(SER_hh_fech_in!P4=0,0,SER_hh_fech_in!P4/SER_summary!P$27)</f>
        <v>95.531354320461318</v>
      </c>
      <c r="Q4" s="101">
        <f>IF(SER_hh_fech_in!Q4=0,0,SER_hh_fech_in!Q4/SER_summary!Q$27)</f>
        <v>83.619823667776373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117.75896033970466</v>
      </c>
      <c r="D5" s="100">
        <f>IF(SER_hh_fech_in!D5=0,0,SER_hh_fech_in!D5/SER_summary!D$27)</f>
        <v>0</v>
      </c>
      <c r="E5" s="100">
        <f>IF(SER_hh_fech_in!E5=0,0,SER_hh_fech_in!E5/SER_summary!E$27)</f>
        <v>213.69556168930191</v>
      </c>
      <c r="F5" s="100">
        <f>IF(SER_hh_fech_in!F5=0,0,SER_hh_fech_in!F5/SER_summary!F$27)</f>
        <v>188.88962509177833</v>
      </c>
      <c r="G5" s="100">
        <f>IF(SER_hh_fech_in!G5=0,0,SER_hh_fech_in!G5/SER_summary!G$27)</f>
        <v>179.5810850063398</v>
      </c>
      <c r="H5" s="100">
        <f>IF(SER_hh_fech_in!H5=0,0,SER_hh_fech_in!H5/SER_summary!H$27)</f>
        <v>198.00444676455939</v>
      </c>
      <c r="I5" s="100">
        <f>IF(SER_hh_fech_in!I5=0,0,SER_hh_fech_in!I5/SER_summary!I$27)</f>
        <v>172.79471963711603</v>
      </c>
      <c r="J5" s="100">
        <f>IF(SER_hh_fech_in!J5=0,0,SER_hh_fech_in!J5/SER_summary!J$27)</f>
        <v>180.39282790574637</v>
      </c>
      <c r="K5" s="100">
        <f>IF(SER_hh_fech_in!K5=0,0,SER_hh_fech_in!K5/SER_summary!K$27)</f>
        <v>185.31576755893207</v>
      </c>
      <c r="L5" s="100">
        <f>IF(SER_hh_fech_in!L5=0,0,SER_hh_fech_in!L5/SER_summary!L$27)</f>
        <v>201.72925225949436</v>
      </c>
      <c r="M5" s="100">
        <f>IF(SER_hh_fech_in!M5=0,0,SER_hh_fech_in!M5/SER_summary!M$27)</f>
        <v>179.19342957835039</v>
      </c>
      <c r="N5" s="100">
        <f>IF(SER_hh_fech_in!N5=0,0,SER_hh_fech_in!N5/SER_summary!N$27)</f>
        <v>181.42843889766615</v>
      </c>
      <c r="O5" s="100">
        <f>IF(SER_hh_fech_in!O5=0,0,SER_hh_fech_in!O5/SER_summary!O$27)</f>
        <v>170.70416236935006</v>
      </c>
      <c r="P5" s="100">
        <f>IF(SER_hh_fech_in!P5=0,0,SER_hh_fech_in!P5/SER_summary!P$27)</f>
        <v>0</v>
      </c>
      <c r="Q5" s="100">
        <f>IF(SER_hh_fech_in!Q5=0,0,SER_hh_fech_in!Q5/SER_summary!Q$27)</f>
        <v>158.9571082196432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129.75954319470947</v>
      </c>
      <c r="D7" s="100">
        <f>IF(SER_hh_fech_in!D7=0,0,SER_hh_fech_in!D7/SER_summary!D$27)</f>
        <v>0</v>
      </c>
      <c r="E7" s="100">
        <f>IF(SER_hh_fech_in!E7=0,0,SER_hh_fech_in!E7/SER_summary!E$27)</f>
        <v>148.03964785045599</v>
      </c>
      <c r="F7" s="100">
        <f>IF(SER_hh_fech_in!F7=0,0,SER_hh_fech_in!F7/SER_summary!F$27)</f>
        <v>0</v>
      </c>
      <c r="G7" s="100">
        <f>IF(SER_hh_fech_in!G7=0,0,SER_hh_fech_in!G7/SER_summary!G$27)</f>
        <v>0</v>
      </c>
      <c r="H7" s="100">
        <f>IF(SER_hh_fech_in!H7=0,0,SER_hh_fech_in!H7/SER_summary!H$27)</f>
        <v>169.45042998940605</v>
      </c>
      <c r="I7" s="100">
        <f>IF(SER_hh_fech_in!I7=0,0,SER_hh_fech_in!I7/SER_summary!I$27)</f>
        <v>142.33031696404547</v>
      </c>
      <c r="J7" s="100">
        <f>IF(SER_hh_fech_in!J7=0,0,SER_hh_fech_in!J7/SER_summary!J$27)</f>
        <v>0</v>
      </c>
      <c r="K7" s="100">
        <f>IF(SER_hh_fech_in!K7=0,0,SER_hh_fech_in!K7/SER_summary!K$27)</f>
        <v>155.58199132477239</v>
      </c>
      <c r="L7" s="100">
        <f>IF(SER_hh_fech_in!L7=0,0,SER_hh_fech_in!L7/SER_summary!L$27)</f>
        <v>182.38132752200698</v>
      </c>
      <c r="M7" s="100">
        <f>IF(SER_hh_fech_in!M7=0,0,SER_hh_fech_in!M7/SER_summary!M$27)</f>
        <v>162.89275779143236</v>
      </c>
      <c r="N7" s="100">
        <f>IF(SER_hh_fech_in!N7=0,0,SER_hh_fech_in!N7/SER_summary!N$27)</f>
        <v>0</v>
      </c>
      <c r="O7" s="100">
        <f>IF(SER_hh_fech_in!O7=0,0,SER_hh_fech_in!O7/SER_summary!O$27)</f>
        <v>0</v>
      </c>
      <c r="P7" s="100">
        <f>IF(SER_hh_fech_in!P7=0,0,SER_hh_fech_in!P7/SER_summary!P$27)</f>
        <v>136.6970590282898</v>
      </c>
      <c r="Q7" s="100">
        <f>IF(SER_hh_fech_in!Q7=0,0,SER_hh_fech_in!Q7/SER_summary!Q$27)</f>
        <v>0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83.312000673071012</v>
      </c>
      <c r="D8" s="100">
        <f>IF(SER_hh_fech_in!D8=0,0,SER_hh_fech_in!D8/SER_summary!D$27)</f>
        <v>96.020171544020954</v>
      </c>
      <c r="E8" s="100">
        <f>IF(SER_hh_fech_in!E8=0,0,SER_hh_fech_in!E8/SER_summary!E$27)</f>
        <v>95.840609743809779</v>
      </c>
      <c r="F8" s="100">
        <f>IF(SER_hh_fech_in!F8=0,0,SER_hh_fech_in!F8/SER_summary!F$27)</f>
        <v>101.46669513098865</v>
      </c>
      <c r="G8" s="100">
        <f>IF(SER_hh_fech_in!G8=0,0,SER_hh_fech_in!G8/SER_summary!G$27)</f>
        <v>96.447880985217878</v>
      </c>
      <c r="H8" s="100">
        <f>IF(SER_hh_fech_in!H8=0,0,SER_hh_fech_in!H8/SER_summary!H$27)</f>
        <v>106.13801505929139</v>
      </c>
      <c r="I8" s="100">
        <f>IF(SER_hh_fech_in!I8=0,0,SER_hh_fech_in!I8/SER_summary!I$27)</f>
        <v>88.518102447502926</v>
      </c>
      <c r="J8" s="100">
        <f>IF(SER_hh_fech_in!J8=0,0,SER_hh_fech_in!J8/SER_summary!J$27)</f>
        <v>101.61831543227696</v>
      </c>
      <c r="K8" s="100">
        <f>IF(SER_hh_fech_in!K8=0,0,SER_hh_fech_in!K8/SER_summary!K$27)</f>
        <v>96.068360073086311</v>
      </c>
      <c r="L8" s="100">
        <f>IF(SER_hh_fech_in!L8=0,0,SER_hh_fech_in!L8/SER_summary!L$27)</f>
        <v>111.93586909753988</v>
      </c>
      <c r="M8" s="100">
        <f>IF(SER_hh_fech_in!M8=0,0,SER_hh_fech_in!M8/SER_summary!M$27)</f>
        <v>99.612533387388609</v>
      </c>
      <c r="N8" s="100">
        <f>IF(SER_hh_fech_in!N8=0,0,SER_hh_fech_in!N8/SER_summary!N$27)</f>
        <v>95.525554910194359</v>
      </c>
      <c r="O8" s="100">
        <f>IF(SER_hh_fech_in!O8=0,0,SER_hh_fech_in!O8/SER_summary!O$27)</f>
        <v>88.134673756336127</v>
      </c>
      <c r="P8" s="100">
        <f>IF(SER_hh_fech_in!P8=0,0,SER_hh_fech_in!P8/SER_summary!P$27)</f>
        <v>80.052547781480627</v>
      </c>
      <c r="Q8" s="100">
        <f>IF(SER_hh_fech_in!Q8=0,0,SER_hh_fech_in!Q8/SER_summary!Q$27)</f>
        <v>78.732696409307124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126.9187897590816</v>
      </c>
      <c r="D9" s="100">
        <f>IF(SER_hh_fech_in!D9=0,0,SER_hh_fech_in!D9/SER_summary!D$27)</f>
        <v>121.58799161995873</v>
      </c>
      <c r="E9" s="100">
        <f>IF(SER_hh_fech_in!E9=0,0,SER_hh_fech_in!E9/SER_summary!E$27)</f>
        <v>131.86129191024668</v>
      </c>
      <c r="F9" s="100">
        <f>IF(SER_hh_fech_in!F9=0,0,SER_hh_fech_in!F9/SER_summary!F$27)</f>
        <v>140.81543024203526</v>
      </c>
      <c r="G9" s="100">
        <f>IF(SER_hh_fech_in!G9=0,0,SER_hh_fech_in!G9/SER_summary!G$27)</f>
        <v>139.96784778040544</v>
      </c>
      <c r="H9" s="100">
        <f>IF(SER_hh_fech_in!H9=0,0,SER_hh_fech_in!H9/SER_summary!H$27)</f>
        <v>0</v>
      </c>
      <c r="I9" s="100">
        <f>IF(SER_hh_fech_in!I9=0,0,SER_hh_fech_in!I9/SER_summary!I$27)</f>
        <v>150.38125557514317</v>
      </c>
      <c r="J9" s="100">
        <f>IF(SER_hh_fech_in!J9=0,0,SER_hh_fech_in!J9/SER_summary!J$27)</f>
        <v>150.00290216757776</v>
      </c>
      <c r="K9" s="100">
        <f>IF(SER_hh_fech_in!K9=0,0,SER_hh_fech_in!K9/SER_summary!K$27)</f>
        <v>139.73306346635798</v>
      </c>
      <c r="L9" s="100">
        <f>IF(SER_hh_fech_in!L9=0,0,SER_hh_fech_in!L9/SER_summary!L$27)</f>
        <v>0</v>
      </c>
      <c r="M9" s="100">
        <f>IF(SER_hh_fech_in!M9=0,0,SER_hh_fech_in!M9/SER_summary!M$27)</f>
        <v>151.72145648530631</v>
      </c>
      <c r="N9" s="100">
        <f>IF(SER_hh_fech_in!N9=0,0,SER_hh_fech_in!N9/SER_summary!N$27)</f>
        <v>145.94451409763681</v>
      </c>
      <c r="O9" s="100">
        <f>IF(SER_hh_fech_in!O9=0,0,SER_hh_fech_in!O9/SER_summary!O$27)</f>
        <v>135.32492094015876</v>
      </c>
      <c r="P9" s="100">
        <f>IF(SER_hh_fech_in!P9=0,0,SER_hh_fech_in!P9/SER_summary!P$27)</f>
        <v>124.66260168801892</v>
      </c>
      <c r="Q9" s="100">
        <f>IF(SER_hh_fech_in!Q9=0,0,SER_hh_fech_in!Q9/SER_summary!Q$27)</f>
        <v>125.00123059754071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0</v>
      </c>
      <c r="D10" s="100">
        <f>IF(SER_hh_fech_in!D10=0,0,SER_hh_fech_in!D10/SER_summary!D$27)</f>
        <v>0</v>
      </c>
      <c r="E10" s="100">
        <f>IF(SER_hh_fech_in!E10=0,0,SER_hh_fech_in!E10/SER_summary!E$27)</f>
        <v>172.36908836356562</v>
      </c>
      <c r="F10" s="100">
        <f>IF(SER_hh_fech_in!F10=0,0,SER_hh_fech_in!F10/SER_summary!F$27)</f>
        <v>175.20505763354041</v>
      </c>
      <c r="G10" s="100">
        <f>IF(SER_hh_fech_in!G10=0,0,SER_hh_fech_in!G10/SER_summary!G$27)</f>
        <v>187.84487187905475</v>
      </c>
      <c r="H10" s="100">
        <f>IF(SER_hh_fech_in!H10=0,0,SER_hh_fech_in!H10/SER_summary!H$27)</f>
        <v>150.97863042853768</v>
      </c>
      <c r="I10" s="100">
        <f>IF(SER_hh_fech_in!I10=0,0,SER_hh_fech_in!I10/SER_summary!I$27)</f>
        <v>207.77307801857441</v>
      </c>
      <c r="J10" s="100">
        <f>IF(SER_hh_fech_in!J10=0,0,SER_hh_fech_in!J10/SER_summary!J$27)</f>
        <v>192.56468331986881</v>
      </c>
      <c r="K10" s="100">
        <f>IF(SER_hh_fech_in!K10=0,0,SER_hh_fech_in!K10/SER_summary!K$27)</f>
        <v>199.03974098858723</v>
      </c>
      <c r="L10" s="100">
        <f>IF(SER_hh_fech_in!L10=0,0,SER_hh_fech_in!L10/SER_summary!L$27)</f>
        <v>214.20443721539081</v>
      </c>
      <c r="M10" s="100">
        <f>IF(SER_hh_fech_in!M10=0,0,SER_hh_fech_in!M10/SER_summary!M$27)</f>
        <v>212.07853864613557</v>
      </c>
      <c r="N10" s="100">
        <f>IF(SER_hh_fech_in!N10=0,0,SER_hh_fech_in!N10/SER_summary!N$27)</f>
        <v>179.01150481800204</v>
      </c>
      <c r="O10" s="100">
        <f>IF(SER_hh_fech_in!O10=0,0,SER_hh_fech_in!O10/SER_summary!O$27)</f>
        <v>188.2349350641644</v>
      </c>
      <c r="P10" s="100">
        <f>IF(SER_hh_fech_in!P10=0,0,SER_hh_fech_in!P10/SER_summary!P$27)</f>
        <v>0</v>
      </c>
      <c r="Q10" s="100">
        <f>IF(SER_hh_fech_in!Q10=0,0,SER_hh_fech_in!Q10/SER_summary!Q$27)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86.010573844721236</v>
      </c>
      <c r="D11" s="100">
        <f>IF(SER_hh_fech_in!D11=0,0,SER_hh_fech_in!D11/SER_summary!D$27)</f>
        <v>126.57418218614245</v>
      </c>
      <c r="E11" s="100">
        <f>IF(SER_hh_fech_in!E11=0,0,SER_hh_fech_in!E11/SER_summary!E$27)</f>
        <v>133.81996727572019</v>
      </c>
      <c r="F11" s="100">
        <f>IF(SER_hh_fech_in!F11=0,0,SER_hh_fech_in!F11/SER_summary!F$27)</f>
        <v>128.83592134307474</v>
      </c>
      <c r="G11" s="100">
        <f>IF(SER_hh_fech_in!G11=0,0,SER_hh_fech_in!G11/SER_summary!G$27)</f>
        <v>132.91247193400619</v>
      </c>
      <c r="H11" s="100">
        <f>IF(SER_hh_fech_in!H11=0,0,SER_hh_fech_in!H11/SER_summary!H$27)</f>
        <v>140.8663087320933</v>
      </c>
      <c r="I11" s="100">
        <f>IF(SER_hh_fech_in!I11=0,0,SER_hh_fech_in!I11/SER_summary!I$27)</f>
        <v>0</v>
      </c>
      <c r="J11" s="100">
        <f>IF(SER_hh_fech_in!J11=0,0,SER_hh_fech_in!J11/SER_summary!J$27)</f>
        <v>137.85394651103161</v>
      </c>
      <c r="K11" s="100">
        <f>IF(SER_hh_fech_in!K11=0,0,SER_hh_fech_in!K11/SER_summary!K$27)</f>
        <v>130.48870453204825</v>
      </c>
      <c r="L11" s="100">
        <f>IF(SER_hh_fech_in!L11=0,0,SER_hh_fech_in!L11/SER_summary!L$27)</f>
        <v>0</v>
      </c>
      <c r="M11" s="100">
        <f>IF(SER_hh_fech_in!M11=0,0,SER_hh_fech_in!M11/SER_summary!M$27)</f>
        <v>0</v>
      </c>
      <c r="N11" s="100">
        <f>IF(SER_hh_fech_in!N11=0,0,SER_hh_fech_in!N11/SER_summary!N$27)</f>
        <v>133.18692199794171</v>
      </c>
      <c r="O11" s="100">
        <f>IF(SER_hh_fech_in!O11=0,0,SER_hh_fech_in!O11/SER_summary!O$27)</f>
        <v>125.30228044655598</v>
      </c>
      <c r="P11" s="100">
        <f>IF(SER_hh_fech_in!P11=0,0,SER_hh_fech_in!P11/SER_summary!P$27)</f>
        <v>115.34121001158081</v>
      </c>
      <c r="Q11" s="100">
        <f>IF(SER_hh_fech_in!Q11=0,0,SER_hh_fech_in!Q11/SER_summary!Q$27)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106.27517243237945</v>
      </c>
      <c r="D12" s="100">
        <f>IF(SER_hh_fech_in!D12=0,0,SER_hh_fech_in!D12/SER_summary!D$27)</f>
        <v>130.5592723811491</v>
      </c>
      <c r="E12" s="100">
        <f>IF(SER_hh_fech_in!E12=0,0,SER_hh_fech_in!E12/SER_summary!E$27)</f>
        <v>113.8007195481328</v>
      </c>
      <c r="F12" s="100">
        <f>IF(SER_hh_fech_in!F12=0,0,SER_hh_fech_in!F12/SER_summary!F$27)</f>
        <v>134.67783198775183</v>
      </c>
      <c r="G12" s="100">
        <f>IF(SER_hh_fech_in!G12=0,0,SER_hh_fech_in!G12/SER_summary!G$27)</f>
        <v>118.92610879255236</v>
      </c>
      <c r="H12" s="100">
        <f>IF(SER_hh_fech_in!H12=0,0,SER_hh_fech_in!H12/SER_summary!H$27)</f>
        <v>136.41960373374349</v>
      </c>
      <c r="I12" s="100">
        <f>IF(SER_hh_fech_in!I12=0,0,SER_hh_fech_in!I12/SER_summary!I$27)</f>
        <v>88.707388581564686</v>
      </c>
      <c r="J12" s="100">
        <f>IF(SER_hh_fech_in!J12=0,0,SER_hh_fech_in!J12/SER_summary!J$27)</f>
        <v>131.36058329782009</v>
      </c>
      <c r="K12" s="100">
        <f>IF(SER_hh_fech_in!K12=0,0,SER_hh_fech_in!K12/SER_summary!K$27)</f>
        <v>122.59257303171012</v>
      </c>
      <c r="L12" s="100">
        <f>IF(SER_hh_fech_in!L12=0,0,SER_hh_fech_in!L12/SER_summary!L$27)</f>
        <v>0</v>
      </c>
      <c r="M12" s="100">
        <f>IF(SER_hh_fech_in!M12=0,0,SER_hh_fech_in!M12/SER_summary!M$27)</f>
        <v>0</v>
      </c>
      <c r="N12" s="100">
        <f>IF(SER_hh_fech_in!N12=0,0,SER_hh_fech_in!N12/SER_summary!N$27)</f>
        <v>123.90004061532116</v>
      </c>
      <c r="O12" s="100">
        <f>IF(SER_hh_fech_in!O12=0,0,SER_hh_fech_in!O12/SER_summary!O$27)</f>
        <v>117.47077392601705</v>
      </c>
      <c r="P12" s="100">
        <f>IF(SER_hh_fech_in!P12=0,0,SER_hh_fech_in!P12/SER_summary!P$27)</f>
        <v>0</v>
      </c>
      <c r="Q12" s="100">
        <f>IF(SER_hh_fech_in!Q12=0,0,SER_hh_fech_in!Q12/SER_summary!Q$27)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67.555533918892891</v>
      </c>
      <c r="D13" s="100">
        <f>IF(SER_hh_fech_in!D13=0,0,SER_hh_fech_in!D13/SER_summary!D$27)</f>
        <v>78.19325724599004</v>
      </c>
      <c r="E13" s="100">
        <f>IF(SER_hh_fech_in!E13=0,0,SER_hh_fech_in!E13/SER_summary!E$27)</f>
        <v>78.934723187381564</v>
      </c>
      <c r="F13" s="100">
        <f>IF(SER_hh_fech_in!F13=0,0,SER_hh_fech_in!F13/SER_summary!F$27)</f>
        <v>84.301942884204152</v>
      </c>
      <c r="G13" s="100">
        <f>IF(SER_hh_fech_in!G13=0,0,SER_hh_fech_in!G13/SER_summary!G$27)</f>
        <v>80.851526490899914</v>
      </c>
      <c r="H13" s="100">
        <f>IF(SER_hh_fech_in!H13=0,0,SER_hh_fech_in!H13/SER_summary!H$27)</f>
        <v>89.729800830610998</v>
      </c>
      <c r="I13" s="100">
        <f>IF(SER_hh_fech_in!I13=0,0,SER_hh_fech_in!I13/SER_summary!I$27)</f>
        <v>75.239047181281279</v>
      </c>
      <c r="J13" s="100">
        <f>IF(SER_hh_fech_in!J13=0,0,SER_hh_fech_in!J13/SER_summary!J$27)</f>
        <v>86.692457820106583</v>
      </c>
      <c r="K13" s="100">
        <f>IF(SER_hh_fech_in!K13=0,0,SER_hh_fech_in!K13/SER_summary!K$27)</f>
        <v>82.032035401603821</v>
      </c>
      <c r="L13" s="100">
        <f>IF(SER_hh_fech_in!L13=0,0,SER_hh_fech_in!L13/SER_summary!L$27)</f>
        <v>68.834977240860468</v>
      </c>
      <c r="M13" s="100">
        <f>IF(SER_hh_fech_in!M13=0,0,SER_hh_fech_in!M13/SER_summary!M$27)</f>
        <v>53.206792953425087</v>
      </c>
      <c r="N13" s="100">
        <f>IF(SER_hh_fech_in!N13=0,0,SER_hh_fech_in!N13/SER_summary!N$27)</f>
        <v>43.952192362452628</v>
      </c>
      <c r="O13" s="100">
        <f>IF(SER_hh_fech_in!O13=0,0,SER_hh_fech_in!O13/SER_summary!O$27)</f>
        <v>37.680123905091534</v>
      </c>
      <c r="P13" s="100">
        <f>IF(SER_hh_fech_in!P13=0,0,SER_hh_fech_in!P13/SER_summary!P$27)</f>
        <v>32.797717357234198</v>
      </c>
      <c r="Q13" s="100">
        <f>IF(SER_hh_fech_in!Q13=0,0,SER_hh_fech_in!Q13/SER_summary!Q$27)</f>
        <v>32.183878342542634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112.04161561847965</v>
      </c>
      <c r="D14" s="22">
        <f>IF(SER_hh_fech_in!D14=0,0,SER_hh_fech_in!D14/SER_summary!D$27)</f>
        <v>0</v>
      </c>
      <c r="E14" s="22">
        <f>IF(SER_hh_fech_in!E14=0,0,SER_hh_fech_in!E14/SER_summary!E$27)</f>
        <v>128.65057964289687</v>
      </c>
      <c r="F14" s="22">
        <f>IF(SER_hh_fech_in!F14=0,0,SER_hh_fech_in!F14/SER_summary!F$27)</f>
        <v>0</v>
      </c>
      <c r="G14" s="22">
        <f>IF(SER_hh_fech_in!G14=0,0,SER_hh_fech_in!G14/SER_summary!G$27)</f>
        <v>130.61984624513363</v>
      </c>
      <c r="H14" s="22">
        <f>IF(SER_hh_fech_in!H14=0,0,SER_hh_fech_in!H14/SER_summary!H$27)</f>
        <v>144.63741825511633</v>
      </c>
      <c r="I14" s="22">
        <f>IF(SER_hh_fech_in!I14=0,0,SER_hh_fech_in!I14/SER_summary!I$27)</f>
        <v>120.5757246193978</v>
      </c>
      <c r="J14" s="22">
        <f>IF(SER_hh_fech_in!J14=0,0,SER_hh_fech_in!J14/SER_summary!J$27)</f>
        <v>139.16821300736899</v>
      </c>
      <c r="K14" s="22">
        <f>IF(SER_hh_fech_in!K14=0,0,SER_hh_fech_in!K14/SER_summary!K$27)</f>
        <v>0</v>
      </c>
      <c r="L14" s="22">
        <f>IF(SER_hh_fech_in!L14=0,0,SER_hh_fech_in!L14/SER_summary!L$27)</f>
        <v>155.16430628581452</v>
      </c>
      <c r="M14" s="22">
        <f>IF(SER_hh_fech_in!M14=0,0,SER_hh_fech_in!M14/SER_summary!M$27)</f>
        <v>138.39491981622268</v>
      </c>
      <c r="N14" s="22">
        <f>IF(SER_hh_fech_in!N14=0,0,SER_hh_fech_in!N14/SER_summary!N$27)</f>
        <v>132.73833668802379</v>
      </c>
      <c r="O14" s="22">
        <f>IF(SER_hh_fech_in!O14=0,0,SER_hh_fech_in!O14/SER_summary!O$27)</f>
        <v>0</v>
      </c>
      <c r="P14" s="22">
        <f>IF(SER_hh_fech_in!P14=0,0,SER_hh_fech_in!P14/SER_summary!P$27)</f>
        <v>115.16422447413763</v>
      </c>
      <c r="Q14" s="22">
        <f>IF(SER_hh_fech_in!Q14=0,0,SER_hh_fech_in!Q14/SER_summary!Q$27)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0.89586914241264937</v>
      </c>
      <c r="D15" s="104">
        <f>IF(SER_hh_fech_in!D15=0,0,SER_hh_fech_in!D15/SER_summary!D$27)</f>
        <v>1.4394463971721121</v>
      </c>
      <c r="E15" s="104">
        <f>IF(SER_hh_fech_in!E15=0,0,SER_hh_fech_in!E15/SER_summary!E$27)</f>
        <v>1.074074848236934</v>
      </c>
      <c r="F15" s="104">
        <f>IF(SER_hh_fech_in!F15=0,0,SER_hh_fech_in!F15/SER_summary!F$27)</f>
        <v>0.73644008291080099</v>
      </c>
      <c r="G15" s="104">
        <f>IF(SER_hh_fech_in!G15=0,0,SER_hh_fech_in!G15/SER_summary!G$27)</f>
        <v>1.0017989684862572</v>
      </c>
      <c r="H15" s="104">
        <f>IF(SER_hh_fech_in!H15=0,0,SER_hh_fech_in!H15/SER_summary!H$27)</f>
        <v>1.3647409346691199</v>
      </c>
      <c r="I15" s="104">
        <f>IF(SER_hh_fech_in!I15=0,0,SER_hh_fech_in!I15/SER_summary!I$27)</f>
        <v>1.4894624238129788</v>
      </c>
      <c r="J15" s="104">
        <f>IF(SER_hh_fech_in!J15=0,0,SER_hh_fech_in!J15/SER_summary!J$27)</f>
        <v>1.7581722718151971</v>
      </c>
      <c r="K15" s="104">
        <f>IF(SER_hh_fech_in!K15=0,0,SER_hh_fech_in!K15/SER_summary!K$27)</f>
        <v>1.6540150658208679</v>
      </c>
      <c r="L15" s="104">
        <f>IF(SER_hh_fech_in!L15=0,0,SER_hh_fech_in!L15/SER_summary!L$27)</f>
        <v>1.7170845936415615</v>
      </c>
      <c r="M15" s="104">
        <f>IF(SER_hh_fech_in!M15=0,0,SER_hh_fech_in!M15/SER_summary!M$27)</f>
        <v>2.0196315821466402</v>
      </c>
      <c r="N15" s="104">
        <f>IF(SER_hh_fech_in!N15=0,0,SER_hh_fech_in!N15/SER_summary!N$27)</f>
        <v>1.5261045012019565</v>
      </c>
      <c r="O15" s="104">
        <f>IF(SER_hh_fech_in!O15=0,0,SER_hh_fech_in!O15/SER_summary!O$27)</f>
        <v>0.87326475698499351</v>
      </c>
      <c r="P15" s="104">
        <f>IF(SER_hh_fech_in!P15=0,0,SER_hh_fech_in!P15/SER_summary!P$27)</f>
        <v>1.7980422993993119</v>
      </c>
      <c r="Q15" s="104">
        <f>IF(SER_hh_fech_in!Q15=0,0,SER_hh_fech_in!Q15/SER_summary!Q$27)</f>
        <v>1.8197136248202397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19.40403791687157</v>
      </c>
      <c r="D16" s="101">
        <f>IF(SER_hh_fech_in!D16=0,0,SER_hh_fech_in!D16/SER_summary!D$27)</f>
        <v>18.555144881766122</v>
      </c>
      <c r="E16" s="101">
        <f>IF(SER_hh_fech_in!E16=0,0,SER_hh_fech_in!E16/SER_summary!E$27)</f>
        <v>17.980401137282453</v>
      </c>
      <c r="F16" s="101">
        <f>IF(SER_hh_fech_in!F16=0,0,SER_hh_fech_in!F16/SER_summary!F$27)</f>
        <v>17.092142916706489</v>
      </c>
      <c r="G16" s="101">
        <f>IF(SER_hh_fech_in!G16=0,0,SER_hh_fech_in!G16/SER_summary!G$27)</f>
        <v>16.573220678254273</v>
      </c>
      <c r="H16" s="101">
        <f>IF(SER_hh_fech_in!H16=0,0,SER_hh_fech_in!H16/SER_summary!H$27)</f>
        <v>16.152000478264739</v>
      </c>
      <c r="I16" s="101">
        <f>IF(SER_hh_fech_in!I16=0,0,SER_hh_fech_in!I16/SER_summary!I$27)</f>
        <v>15.837581664882103</v>
      </c>
      <c r="J16" s="101">
        <f>IF(SER_hh_fech_in!J16=0,0,SER_hh_fech_in!J16/SER_summary!J$27)</f>
        <v>15.559219112287996</v>
      </c>
      <c r="K16" s="101">
        <f>IF(SER_hh_fech_in!K16=0,0,SER_hh_fech_in!K16/SER_summary!K$27)</f>
        <v>14.955806033581567</v>
      </c>
      <c r="L16" s="101">
        <f>IF(SER_hh_fech_in!L16=0,0,SER_hh_fech_in!L16/SER_summary!L$27)</f>
        <v>14.679757043703878</v>
      </c>
      <c r="M16" s="101">
        <f>IF(SER_hh_fech_in!M16=0,0,SER_hh_fech_in!M16/SER_summary!M$27)</f>
        <v>14.252429257674965</v>
      </c>
      <c r="N16" s="101">
        <f>IF(SER_hh_fech_in!N16=0,0,SER_hh_fech_in!N16/SER_summary!N$27)</f>
        <v>13.633930298335668</v>
      </c>
      <c r="O16" s="101">
        <f>IF(SER_hh_fech_in!O16=0,0,SER_hh_fech_in!O16/SER_summary!O$27)</f>
        <v>12.357513491490991</v>
      </c>
      <c r="P16" s="101">
        <f>IF(SER_hh_fech_in!P16=0,0,SER_hh_fech_in!P16/SER_summary!P$27)</f>
        <v>11.396086098073294</v>
      </c>
      <c r="Q16" s="101">
        <f>IF(SER_hh_fech_in!Q16=0,0,SER_hh_fech_in!Q16/SER_summary!Q$27)</f>
        <v>10.363854710488212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1.1098412320971773</v>
      </c>
      <c r="D17" s="103">
        <f>IF(SER_hh_fech_in!D17=0,0,SER_hh_fech_in!D17/SER_summary!D$27)</f>
        <v>1.1983812788678101</v>
      </c>
      <c r="E17" s="103">
        <f>IF(SER_hh_fech_in!E17=0,0,SER_hh_fech_in!E17/SER_summary!E$27)</f>
        <v>1.2819068693951694</v>
      </c>
      <c r="F17" s="103">
        <f>IF(SER_hh_fech_in!F17=0,0,SER_hh_fech_in!F17/SER_summary!F$27)</f>
        <v>1.414648053111343</v>
      </c>
      <c r="G17" s="103">
        <f>IF(SER_hh_fech_in!G17=0,0,SER_hh_fech_in!G17/SER_summary!G$27)</f>
        <v>1.5590560896371466</v>
      </c>
      <c r="H17" s="103">
        <f>IF(SER_hh_fech_in!H17=0,0,SER_hh_fech_in!H17/SER_summary!H$27)</f>
        <v>1.7292282424114918</v>
      </c>
      <c r="I17" s="103">
        <f>IF(SER_hh_fech_in!I17=0,0,SER_hh_fech_in!I17/SER_summary!I$27)</f>
        <v>1.9425869151873514</v>
      </c>
      <c r="J17" s="103">
        <f>IF(SER_hh_fech_in!J17=0,0,SER_hh_fech_in!J17/SER_summary!J$27)</f>
        <v>2.0908403075903443</v>
      </c>
      <c r="K17" s="103">
        <f>IF(SER_hh_fech_in!K17=0,0,SER_hh_fech_in!K17/SER_summary!K$27)</f>
        <v>2.2104273161880963</v>
      </c>
      <c r="L17" s="103">
        <f>IF(SER_hh_fech_in!L17=0,0,SER_hh_fech_in!L17/SER_summary!L$27)</f>
        <v>2.3284427508854408</v>
      </c>
      <c r="M17" s="103">
        <f>IF(SER_hh_fech_in!M17=0,0,SER_hh_fech_in!M17/SER_summary!M$27)</f>
        <v>2.4470409991686619</v>
      </c>
      <c r="N17" s="103">
        <f>IF(SER_hh_fech_in!N17=0,0,SER_hh_fech_in!N17/SER_summary!N$27)</f>
        <v>2.5811195740771709</v>
      </c>
      <c r="O17" s="103">
        <f>IF(SER_hh_fech_in!O17=0,0,SER_hh_fech_in!O17/SER_summary!O$27)</f>
        <v>2.6332538583354133</v>
      </c>
      <c r="P17" s="103">
        <f>IF(SER_hh_fech_in!P17=0,0,SER_hh_fech_in!P17/SER_summary!P$27)</f>
        <v>2.7298769262691991</v>
      </c>
      <c r="Q17" s="103">
        <f>IF(SER_hh_fech_in!Q17=0,0,SER_hh_fech_in!Q17/SER_summary!Q$27)</f>
        <v>2.7943730984014787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19.992508432680328</v>
      </c>
      <c r="D18" s="103">
        <f>IF(SER_hh_fech_in!D18=0,0,SER_hh_fech_in!D18/SER_summary!D$27)</f>
        <v>19.036593258655056</v>
      </c>
      <c r="E18" s="103">
        <f>IF(SER_hh_fech_in!E18=0,0,SER_hh_fech_in!E18/SER_summary!E$27)</f>
        <v>18.222647005085715</v>
      </c>
      <c r="F18" s="103">
        <f>IF(SER_hh_fech_in!F18=0,0,SER_hh_fech_in!F18/SER_summary!F$27)</f>
        <v>17.495106401308469</v>
      </c>
      <c r="G18" s="103">
        <f>IF(SER_hh_fech_in!G18=0,0,SER_hh_fech_in!G18/SER_summary!G$27)</f>
        <v>16.897820900165851</v>
      </c>
      <c r="H18" s="103">
        <f>IF(SER_hh_fech_in!H18=0,0,SER_hh_fech_in!H18/SER_summary!H$27)</f>
        <v>16.401743803749053</v>
      </c>
      <c r="I18" s="103">
        <f>IF(SER_hh_fech_in!I18=0,0,SER_hh_fech_in!I18/SER_summary!I$27)</f>
        <v>15.972962419727168</v>
      </c>
      <c r="J18" s="103">
        <f>IF(SER_hh_fech_in!J18=0,0,SER_hh_fech_in!J18/SER_summary!J$27)</f>
        <v>15.634491376479863</v>
      </c>
      <c r="K18" s="103">
        <f>IF(SER_hh_fech_in!K18=0,0,SER_hh_fech_in!K18/SER_summary!K$27)</f>
        <v>15.107251198479615</v>
      </c>
      <c r="L18" s="103">
        <f>IF(SER_hh_fech_in!L18=0,0,SER_hh_fech_in!L18/SER_summary!L$27)</f>
        <v>14.749603170858396</v>
      </c>
      <c r="M18" s="103">
        <f>IF(SER_hh_fech_in!M18=0,0,SER_hh_fech_in!M18/SER_summary!M$27)</f>
        <v>14.451504340573392</v>
      </c>
      <c r="N18" s="103">
        <f>IF(SER_hh_fech_in!N18=0,0,SER_hh_fech_in!N18/SER_summary!N$27)</f>
        <v>14.040317891350652</v>
      </c>
      <c r="O18" s="103">
        <f>IF(SER_hh_fech_in!O18=0,0,SER_hh_fech_in!O18/SER_summary!O$27)</f>
        <v>13.374848962278335</v>
      </c>
      <c r="P18" s="103">
        <f>IF(SER_hh_fech_in!P18=0,0,SER_hh_fech_in!P18/SER_summary!P$27)</f>
        <v>12.73057265569761</v>
      </c>
      <c r="Q18" s="103">
        <f>IF(SER_hh_fech_in!Q18=0,0,SER_hh_fech_in!Q18/SER_summary!Q$27)</f>
        <v>11.778149052838375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15.170408787338793</v>
      </c>
      <c r="D19" s="101">
        <f>IF(SER_hh_fech_in!D19=0,0,SER_hh_fech_in!D19/SER_summary!D$27)</f>
        <v>15.774431539316932</v>
      </c>
      <c r="E19" s="101">
        <f>IF(SER_hh_fech_in!E19=0,0,SER_hh_fech_in!E19/SER_summary!E$27)</f>
        <v>18.967298327051072</v>
      </c>
      <c r="F19" s="101">
        <f>IF(SER_hh_fech_in!F19=0,0,SER_hh_fech_in!F19/SER_summary!F$27)</f>
        <v>16.836648652674455</v>
      </c>
      <c r="G19" s="101">
        <f>IF(SER_hh_fech_in!G19=0,0,SER_hh_fech_in!G19/SER_summary!G$27)</f>
        <v>17.568210219836441</v>
      </c>
      <c r="H19" s="101">
        <f>IF(SER_hh_fech_in!H19=0,0,SER_hh_fech_in!H19/SER_summary!H$27)</f>
        <v>19.103342627564377</v>
      </c>
      <c r="I19" s="101">
        <f>IF(SER_hh_fech_in!I19=0,0,SER_hh_fech_in!I19/SER_summary!I$27)</f>
        <v>20.013826083520424</v>
      </c>
      <c r="J19" s="101">
        <f>IF(SER_hh_fech_in!J19=0,0,SER_hh_fech_in!J19/SER_summary!J$27)</f>
        <v>20.310521771419939</v>
      </c>
      <c r="K19" s="101">
        <f>IF(SER_hh_fech_in!K19=0,0,SER_hh_fech_in!K19/SER_summary!K$27)</f>
        <v>20.301109574418241</v>
      </c>
      <c r="L19" s="101">
        <f>IF(SER_hh_fech_in!L19=0,0,SER_hh_fech_in!L19/SER_summary!L$27)</f>
        <v>23.182334820495434</v>
      </c>
      <c r="M19" s="101">
        <f>IF(SER_hh_fech_in!M19=0,0,SER_hh_fech_in!M19/SER_summary!M$27)</f>
        <v>20.504481762331334</v>
      </c>
      <c r="N19" s="101">
        <f>IF(SER_hh_fech_in!N19=0,0,SER_hh_fech_in!N19/SER_summary!N$27)</f>
        <v>22.354235092176037</v>
      </c>
      <c r="O19" s="101">
        <f>IF(SER_hh_fech_in!O19=0,0,SER_hh_fech_in!O19/SER_summary!O$27)</f>
        <v>20.640520622702116</v>
      </c>
      <c r="P19" s="101">
        <f>IF(SER_hh_fech_in!P19=0,0,SER_hh_fech_in!P19/SER_summary!P$27)</f>
        <v>23.338970800935758</v>
      </c>
      <c r="Q19" s="101">
        <f>IF(SER_hh_fech_in!Q19=0,0,SER_hh_fech_in!Q19/SER_summary!Q$27)</f>
        <v>21.529028659265574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18.488931354177495</v>
      </c>
      <c r="D20" s="100">
        <f>IF(SER_hh_fech_in!D20=0,0,SER_hh_fech_in!D20/SER_summary!D$27)</f>
        <v>22.200029200637662</v>
      </c>
      <c r="E20" s="100">
        <f>IF(SER_hh_fech_in!E20=0,0,SER_hh_fech_in!E20/SER_summary!E$27)</f>
        <v>23.680749558415197</v>
      </c>
      <c r="F20" s="100">
        <f>IF(SER_hh_fech_in!F20=0,0,SER_hh_fech_in!F20/SER_summary!F$27)</f>
        <v>17.33938475585801</v>
      </c>
      <c r="G20" s="100">
        <f>IF(SER_hh_fech_in!G20=0,0,SER_hh_fech_in!G20/SER_summary!G$27)</f>
        <v>17.451074425297708</v>
      </c>
      <c r="H20" s="100">
        <f>IF(SER_hh_fech_in!H20=0,0,SER_hh_fech_in!H20/SER_summary!H$27)</f>
        <v>18.255971821124138</v>
      </c>
      <c r="I20" s="100">
        <f>IF(SER_hh_fech_in!I20=0,0,SER_hh_fech_in!I20/SER_summary!I$27)</f>
        <v>27.852008809751915</v>
      </c>
      <c r="J20" s="100">
        <f>IF(SER_hh_fech_in!J20=0,0,SER_hh_fech_in!J20/SER_summary!J$27)</f>
        <v>26.912952516620592</v>
      </c>
      <c r="K20" s="100">
        <f>IF(SER_hh_fech_in!K20=0,0,SER_hh_fech_in!K20/SER_summary!K$27)</f>
        <v>28.182234928305608</v>
      </c>
      <c r="L20" s="100">
        <f>IF(SER_hh_fech_in!L20=0,0,SER_hh_fech_in!L20/SER_summary!L$27)</f>
        <v>28.245977986787064</v>
      </c>
      <c r="M20" s="100">
        <f>IF(SER_hh_fech_in!M20=0,0,SER_hh_fech_in!M20/SER_summary!M$27)</f>
        <v>27.460113800512968</v>
      </c>
      <c r="N20" s="100">
        <f>IF(SER_hh_fech_in!N20=0,0,SER_hh_fech_in!N20/SER_summary!N$27)</f>
        <v>27.639963663920444</v>
      </c>
      <c r="O20" s="100">
        <f>IF(SER_hh_fech_in!O20=0,0,SER_hh_fech_in!O20/SER_summary!O$27)</f>
        <v>28.42586164025505</v>
      </c>
      <c r="P20" s="100">
        <f>IF(SER_hh_fech_in!P20=0,0,SER_hh_fech_in!P20/SER_summary!P$27)</f>
        <v>28.11388168309119</v>
      </c>
      <c r="Q20" s="100">
        <f>IF(SER_hh_fech_in!Q20=0,0,SER_hh_fech_in!Q20/SER_summary!Q$27)</f>
        <v>27.965103789826838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14.678247334409605</v>
      </c>
      <c r="D21" s="100">
        <f>IF(SER_hh_fech_in!D21=0,0,SER_hh_fech_in!D21/SER_summary!D$27)</f>
        <v>0</v>
      </c>
      <c r="E21" s="100">
        <f>IF(SER_hh_fech_in!E21=0,0,SER_hh_fech_in!E21/SER_summary!E$27)</f>
        <v>19.616526306117208</v>
      </c>
      <c r="F21" s="100">
        <f>IF(SER_hh_fech_in!F21=0,0,SER_hh_fech_in!F21/SER_summary!F$27)</f>
        <v>14.560412835635708</v>
      </c>
      <c r="G21" s="100">
        <f>IF(SER_hh_fech_in!G21=0,0,SER_hh_fech_in!G21/SER_summary!G$27)</f>
        <v>14.785593715010339</v>
      </c>
      <c r="H21" s="100">
        <f>IF(SER_hh_fech_in!H21=0,0,SER_hh_fech_in!H21/SER_summary!H$27)</f>
        <v>22.659461101436754</v>
      </c>
      <c r="I21" s="100">
        <f>IF(SER_hh_fech_in!I21=0,0,SER_hh_fech_in!I21/SER_summary!I$27)</f>
        <v>16.453040871436514</v>
      </c>
      <c r="J21" s="100">
        <f>IF(SER_hh_fech_in!J21=0,0,SER_hh_fech_in!J21/SER_summary!J$27)</f>
        <v>16.916787786080501</v>
      </c>
      <c r="K21" s="100">
        <f>IF(SER_hh_fech_in!K21=0,0,SER_hh_fech_in!K21/SER_summary!K$27)</f>
        <v>17.092707709614988</v>
      </c>
      <c r="L21" s="100">
        <f>IF(SER_hh_fech_in!L21=0,0,SER_hh_fech_in!L21/SER_summary!L$27)</f>
        <v>24.386503710366014</v>
      </c>
      <c r="M21" s="100">
        <f>IF(SER_hh_fech_in!M21=0,0,SER_hh_fech_in!M21/SER_summary!M$27)</f>
        <v>24.007712020411351</v>
      </c>
      <c r="N21" s="100">
        <f>IF(SER_hh_fech_in!N21=0,0,SER_hh_fech_in!N21/SER_summary!N$27)</f>
        <v>24.492207108306513</v>
      </c>
      <c r="O21" s="100">
        <f>IF(SER_hh_fech_in!O21=0,0,SER_hh_fech_in!O21/SER_summary!O$27)</f>
        <v>0</v>
      </c>
      <c r="P21" s="100">
        <f>IF(SER_hh_fech_in!P21=0,0,SER_hh_fech_in!P21/SER_summary!P$27)</f>
        <v>25.02182516314317</v>
      </c>
      <c r="Q21" s="100">
        <f>IF(SER_hh_fech_in!Q21=0,0,SER_hh_fech_in!Q21/SER_summary!Q$27)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0</v>
      </c>
      <c r="D22" s="100">
        <f>IF(SER_hh_fech_in!D22=0,0,SER_hh_fech_in!D22/SER_summary!D$27)</f>
        <v>18.183340454264112</v>
      </c>
      <c r="E22" s="100">
        <f>IF(SER_hh_fech_in!E22=0,0,SER_hh_fech_in!E22/SER_summary!E$27)</f>
        <v>19.616783715695036</v>
      </c>
      <c r="F22" s="100">
        <f>IF(SER_hh_fech_in!F22=0,0,SER_hh_fech_in!F22/SER_summary!F$27)</f>
        <v>20.878527906606035</v>
      </c>
      <c r="G22" s="100">
        <f>IF(SER_hh_fech_in!G22=0,0,SER_hh_fech_in!G22/SER_summary!G$27)</f>
        <v>21.117372755362137</v>
      </c>
      <c r="H22" s="100">
        <f>IF(SER_hh_fech_in!H22=0,0,SER_hh_fech_in!H22/SER_summary!H$27)</f>
        <v>22.282828418496177</v>
      </c>
      <c r="I22" s="100">
        <f>IF(SER_hh_fech_in!I22=0,0,SER_hh_fech_in!I22/SER_summary!I$27)</f>
        <v>23.489654558360197</v>
      </c>
      <c r="J22" s="100">
        <f>IF(SER_hh_fech_in!J22=0,0,SER_hh_fech_in!J22/SER_summary!J$27)</f>
        <v>23.879334799641814</v>
      </c>
      <c r="K22" s="100">
        <f>IF(SER_hh_fech_in!K22=0,0,SER_hh_fech_in!K22/SER_summary!K$27)</f>
        <v>24.383712621645916</v>
      </c>
      <c r="L22" s="100">
        <f>IF(SER_hh_fech_in!L22=0,0,SER_hh_fech_in!L22/SER_summary!L$27)</f>
        <v>24.518662044625724</v>
      </c>
      <c r="M22" s="100">
        <f>IF(SER_hh_fech_in!M22=0,0,SER_hh_fech_in!M22/SER_summary!M$27)</f>
        <v>24.005468604698066</v>
      </c>
      <c r="N22" s="100">
        <f>IF(SER_hh_fech_in!N22=0,0,SER_hh_fech_in!N22/SER_summary!N$27)</f>
        <v>24.259294257977849</v>
      </c>
      <c r="O22" s="100">
        <f>IF(SER_hh_fech_in!O22=0,0,SER_hh_fech_in!O22/SER_summary!O$27)</f>
        <v>24.988054179195291</v>
      </c>
      <c r="P22" s="100">
        <f>IF(SER_hh_fech_in!P22=0,0,SER_hh_fech_in!P22/SER_summary!P$27)</f>
        <v>24.821136995746475</v>
      </c>
      <c r="Q22" s="100">
        <f>IF(SER_hh_fech_in!Q22=0,0,SER_hh_fech_in!Q22/SER_summary!Q$27)</f>
        <v>25.119579884156472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14.814330258839851</v>
      </c>
      <c r="D23" s="100">
        <f>IF(SER_hh_fech_in!D23=0,0,SER_hh_fech_in!D23/SER_summary!D$27)</f>
        <v>17.851111004413163</v>
      </c>
      <c r="E23" s="100">
        <f>IF(SER_hh_fech_in!E23=0,0,SER_hh_fech_in!E23/SER_summary!E$27)</f>
        <v>19.417683237758254</v>
      </c>
      <c r="F23" s="100">
        <f>IF(SER_hh_fech_in!F23=0,0,SER_hh_fech_in!F23/SER_summary!F$27)</f>
        <v>20.563961214514951</v>
      </c>
      <c r="G23" s="100">
        <f>IF(SER_hh_fech_in!G23=0,0,SER_hh_fech_in!G23/SER_summary!G$27)</f>
        <v>20.868636844032682</v>
      </c>
      <c r="H23" s="100">
        <f>IF(SER_hh_fech_in!H23=0,0,SER_hh_fech_in!H23/SER_summary!H$27)</f>
        <v>21.718307061461534</v>
      </c>
      <c r="I23" s="100">
        <f>IF(SER_hh_fech_in!I23=0,0,SER_hh_fech_in!I23/SER_summary!I$27)</f>
        <v>22.760443213758165</v>
      </c>
      <c r="J23" s="100">
        <f>IF(SER_hh_fech_in!J23=0,0,SER_hh_fech_in!J23/SER_summary!J$27)</f>
        <v>23.010929950722034</v>
      </c>
      <c r="K23" s="100">
        <f>IF(SER_hh_fech_in!K23=0,0,SER_hh_fech_in!K23/SER_summary!K$27)</f>
        <v>23.114861969070258</v>
      </c>
      <c r="L23" s="100">
        <f>IF(SER_hh_fech_in!L23=0,0,SER_hh_fech_in!L23/SER_summary!L$27)</f>
        <v>23.347205868370338</v>
      </c>
      <c r="M23" s="100">
        <f>IF(SER_hh_fech_in!M23=0,0,SER_hh_fech_in!M23/SER_summary!M$27)</f>
        <v>22.597568608388716</v>
      </c>
      <c r="N23" s="100">
        <f>IF(SER_hh_fech_in!N23=0,0,SER_hh_fech_in!N23/SER_summary!N$27)</f>
        <v>22.33362731450913</v>
      </c>
      <c r="O23" s="100">
        <f>IF(SER_hh_fech_in!O23=0,0,SER_hh_fech_in!O23/SER_summary!O$27)</f>
        <v>23.307990001454421</v>
      </c>
      <c r="P23" s="100">
        <f>IF(SER_hh_fech_in!P23=0,0,SER_hh_fech_in!P23/SER_summary!P$27)</f>
        <v>23.104858830395358</v>
      </c>
      <c r="Q23" s="100">
        <f>IF(SER_hh_fech_in!Q23=0,0,SER_hh_fech_in!Q23/SER_summary!Q$27)</f>
        <v>22.93975654747404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0</v>
      </c>
      <c r="D24" s="100">
        <f>IF(SER_hh_fech_in!D24=0,0,SER_hh_fech_in!D24/SER_summary!D$27)</f>
        <v>20.834166987875751</v>
      </c>
      <c r="E24" s="100">
        <f>IF(SER_hh_fech_in!E24=0,0,SER_hh_fech_in!E24/SER_summary!E$27)</f>
        <v>22.376383975166071</v>
      </c>
      <c r="F24" s="100">
        <f>IF(SER_hh_fech_in!F24=0,0,SER_hh_fech_in!F24/SER_summary!F$27)</f>
        <v>23.615990325733556</v>
      </c>
      <c r="G24" s="100">
        <f>IF(SER_hh_fech_in!G24=0,0,SER_hh_fech_in!G24/SER_summary!G$27)</f>
        <v>24.184465461976639</v>
      </c>
      <c r="H24" s="100">
        <f>IF(SER_hh_fech_in!H24=0,0,SER_hh_fech_in!H24/SER_summary!H$27)</f>
        <v>25.769777717390099</v>
      </c>
      <c r="I24" s="100">
        <f>IF(SER_hh_fech_in!I24=0,0,SER_hh_fech_in!I24/SER_summary!I$27)</f>
        <v>27.480453088094045</v>
      </c>
      <c r="J24" s="100">
        <f>IF(SER_hh_fech_in!J24=0,0,SER_hh_fech_in!J24/SER_summary!J$27)</f>
        <v>28.131917852848389</v>
      </c>
      <c r="K24" s="100">
        <f>IF(SER_hh_fech_in!K24=0,0,SER_hh_fech_in!K24/SER_summary!K$27)</f>
        <v>28.685308884099577</v>
      </c>
      <c r="L24" s="100">
        <f>IF(SER_hh_fech_in!L24=0,0,SER_hh_fech_in!L24/SER_summary!L$27)</f>
        <v>28.701883472708197</v>
      </c>
      <c r="M24" s="100">
        <f>IF(SER_hh_fech_in!M24=0,0,SER_hh_fech_in!M24/SER_summary!M$27)</f>
        <v>28.446298411784213</v>
      </c>
      <c r="N24" s="100">
        <f>IF(SER_hh_fech_in!N24=0,0,SER_hh_fech_in!N24/SER_summary!N$27)</f>
        <v>28.689009195009945</v>
      </c>
      <c r="O24" s="100">
        <f>IF(SER_hh_fech_in!O24=0,0,SER_hh_fech_in!O24/SER_summary!O$27)</f>
        <v>29.374206565368429</v>
      </c>
      <c r="P24" s="100">
        <f>IF(SER_hh_fech_in!P24=0,0,SER_hh_fech_in!P24/SER_summary!P$27)</f>
        <v>29.164557938981886</v>
      </c>
      <c r="Q24" s="100">
        <f>IF(SER_hh_fech_in!Q24=0,0,SER_hh_fech_in!Q24/SER_summary!Q$27)</f>
        <v>29.225455418842955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11.872476275991128</v>
      </c>
      <c r="D25" s="100">
        <f>IF(SER_hh_fech_in!D25=0,0,SER_hh_fech_in!D25/SER_summary!D$27)</f>
        <v>14.248768871445611</v>
      </c>
      <c r="E25" s="100">
        <f>IF(SER_hh_fech_in!E25=0,0,SER_hh_fech_in!E25/SER_summary!E$27)</f>
        <v>15.345956107175416</v>
      </c>
      <c r="F25" s="100">
        <f>IF(SER_hh_fech_in!F25=0,0,SER_hh_fech_in!F25/SER_summary!F$27)</f>
        <v>16.437045988761788</v>
      </c>
      <c r="G25" s="100">
        <f>IF(SER_hh_fech_in!G25=0,0,SER_hh_fech_in!G25/SER_summary!G$27)</f>
        <v>16.570339098034481</v>
      </c>
      <c r="H25" s="100">
        <f>IF(SER_hh_fech_in!H25=0,0,SER_hh_fech_in!H25/SER_summary!H$27)</f>
        <v>17.264253532074761</v>
      </c>
      <c r="I25" s="100">
        <f>IF(SER_hh_fech_in!I25=0,0,SER_hh_fech_in!I25/SER_summary!I$27)</f>
        <v>18.031168358215041</v>
      </c>
      <c r="J25" s="100">
        <f>IF(SER_hh_fech_in!J25=0,0,SER_hh_fech_in!J25/SER_summary!J$27)</f>
        <v>18.030952609999588</v>
      </c>
      <c r="K25" s="100">
        <f>IF(SER_hh_fech_in!K25=0,0,SER_hh_fech_in!K25/SER_summary!K$27)</f>
        <v>18.268973759272885</v>
      </c>
      <c r="L25" s="100">
        <f>IF(SER_hh_fech_in!L25=0,0,SER_hh_fech_in!L25/SER_summary!L$27)</f>
        <v>18.183383265432447</v>
      </c>
      <c r="M25" s="100">
        <f>IF(SER_hh_fech_in!M25=0,0,SER_hh_fech_in!M25/SER_summary!M$27)</f>
        <v>17.713369445100415</v>
      </c>
      <c r="N25" s="100">
        <f>IF(SER_hh_fech_in!N25=0,0,SER_hh_fech_in!N25/SER_summary!N$27)</f>
        <v>17.968151959670845</v>
      </c>
      <c r="O25" s="100">
        <f>IF(SER_hh_fech_in!O25=0,0,SER_hh_fech_in!O25/SER_summary!O$27)</f>
        <v>18.531626089324075</v>
      </c>
      <c r="P25" s="100">
        <f>IF(SER_hh_fech_in!P25=0,0,SER_hh_fech_in!P25/SER_summary!P$27)</f>
        <v>17.980367418189228</v>
      </c>
      <c r="Q25" s="100">
        <f>IF(SER_hh_fech_in!Q25=0,0,SER_hh_fech_in!Q25/SER_summary!Q$27)</f>
        <v>18.242243839194298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0</v>
      </c>
      <c r="D26" s="22">
        <f>IF(SER_hh_fech_in!D26=0,0,SER_hh_fech_in!D26/SER_summary!D$27)</f>
        <v>14.181090874559965</v>
      </c>
      <c r="E26" s="22">
        <f>IF(SER_hh_fech_in!E26=0,0,SER_hh_fech_in!E26/SER_summary!E$27)</f>
        <v>0</v>
      </c>
      <c r="F26" s="22">
        <f>IF(SER_hh_fech_in!F26=0,0,SER_hh_fech_in!F26/SER_summary!F$27)</f>
        <v>16.36317351722807</v>
      </c>
      <c r="G26" s="22">
        <f>IF(SER_hh_fech_in!G26=0,0,SER_hh_fech_in!G26/SER_summary!G$27)</f>
        <v>16.613105276615272</v>
      </c>
      <c r="H26" s="22">
        <f>IF(SER_hh_fech_in!H26=0,0,SER_hh_fech_in!H26/SER_summary!H$27)</f>
        <v>17.487059661126484</v>
      </c>
      <c r="I26" s="22">
        <f>IF(SER_hh_fech_in!I26=0,0,SER_hh_fech_in!I26/SER_summary!I$27)</f>
        <v>18.414435097409537</v>
      </c>
      <c r="J26" s="22">
        <f>IF(SER_hh_fech_in!J26=0,0,SER_hh_fech_in!J26/SER_summary!J$27)</f>
        <v>18.691437072650764</v>
      </c>
      <c r="K26" s="22">
        <f>IF(SER_hh_fech_in!K26=0,0,SER_hh_fech_in!K26/SER_summary!K$27)</f>
        <v>19.186715073042013</v>
      </c>
      <c r="L26" s="22">
        <f>IF(SER_hh_fech_in!L26=0,0,SER_hh_fech_in!L26/SER_summary!L$27)</f>
        <v>13.085174609797903</v>
      </c>
      <c r="M26" s="22">
        <f>IF(SER_hh_fech_in!M26=0,0,SER_hh_fech_in!M26/SER_summary!M$27)</f>
        <v>18.815982023990728</v>
      </c>
      <c r="N26" s="22">
        <f>IF(SER_hh_fech_in!N26=0,0,SER_hh_fech_in!N26/SER_summary!N$27)</f>
        <v>19.06174403845657</v>
      </c>
      <c r="O26" s="22">
        <f>IF(SER_hh_fech_in!O26=0,0,SER_hh_fech_in!O26/SER_summary!O$27)</f>
        <v>19.959095670782457</v>
      </c>
      <c r="P26" s="22">
        <f>IF(SER_hh_fech_in!P26=0,0,SER_hh_fech_in!P26/SER_summary!P$27)</f>
        <v>20.06826331531293</v>
      </c>
      <c r="Q26" s="22">
        <f>IF(SER_hh_fech_in!Q26=0,0,SER_hh_fech_in!Q26/SER_summary!Q$27)</f>
        <v>20.856584089489573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</v>
      </c>
      <c r="D27" s="116">
        <f>IF(SER_hh_fech_in!D27=0,0,SER_hh_fech_in!D27/SER_summary!D$27)</f>
        <v>0</v>
      </c>
      <c r="E27" s="116">
        <f>IF(SER_hh_fech_in!E27=0,0,SER_hh_fech_in!E27/SER_summary!E$27)</f>
        <v>0</v>
      </c>
      <c r="F27" s="116">
        <f>IF(SER_hh_fech_in!F27=0,0,SER_hh_fech_in!F27/SER_summary!F$27)</f>
        <v>3.3549492219190812E-2</v>
      </c>
      <c r="G27" s="116">
        <f>IF(SER_hh_fech_in!G27=0,0,SER_hh_fech_in!G27/SER_summary!G$27)</f>
        <v>1.6335514879609631E-2</v>
      </c>
      <c r="H27" s="116">
        <f>IF(SER_hh_fech_in!H27=0,0,SER_hh_fech_in!H27/SER_summary!H$27)</f>
        <v>5.3615624295162069E-2</v>
      </c>
      <c r="I27" s="116">
        <f>IF(SER_hh_fech_in!I27=0,0,SER_hh_fech_in!I27/SER_summary!I$27)</f>
        <v>2.671628504193907E-2</v>
      </c>
      <c r="J27" s="116">
        <f>IF(SER_hh_fech_in!J27=0,0,SER_hh_fech_in!J27/SER_summary!J$27)</f>
        <v>0.32358076046463874</v>
      </c>
      <c r="K27" s="116">
        <f>IF(SER_hh_fech_in!K27=0,0,SER_hh_fech_in!K27/SER_summary!K$27)</f>
        <v>0.26651594777456439</v>
      </c>
      <c r="L27" s="116">
        <f>IF(SER_hh_fech_in!L27=0,0,SER_hh_fech_in!L27/SER_summary!L$27)</f>
        <v>0.22305823516351875</v>
      </c>
      <c r="M27" s="116">
        <f>IF(SER_hh_fech_in!M27=0,0,SER_hh_fech_in!M27/SER_summary!M$27)</f>
        <v>0.34645155358421581</v>
      </c>
      <c r="N27" s="116">
        <f>IF(SER_hh_fech_in!N27=0,0,SER_hh_fech_in!N27/SER_summary!N$27)</f>
        <v>0.32109976268511897</v>
      </c>
      <c r="O27" s="116">
        <f>IF(SER_hh_fech_in!O27=0,0,SER_hh_fech_in!O27/SER_summary!O$27)</f>
        <v>0.16080305349749274</v>
      </c>
      <c r="P27" s="116">
        <f>IF(SER_hh_fech_in!P27=0,0,SER_hh_fech_in!P27/SER_summary!P$27)</f>
        <v>0.23302381820957851</v>
      </c>
      <c r="Q27" s="116">
        <f>IF(SER_hh_fech_in!Q27=0,0,SER_hh_fech_in!Q27/SER_summary!Q$27)</f>
        <v>0.29905305562052409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0</v>
      </c>
      <c r="D28" s="117">
        <f>IF(SER_hh_fech_in!D28=0,0,SER_hh_fech_in!D28/SER_summary!D$27)</f>
        <v>0</v>
      </c>
      <c r="E28" s="117">
        <f>IF(SER_hh_fech_in!E28=0,0,SER_hh_fech_in!E28/SER_summary!E$27)</f>
        <v>0</v>
      </c>
      <c r="F28" s="117">
        <f>IF(SER_hh_fech_in!F28=0,0,SER_hh_fech_in!F28/SER_summary!F$27)</f>
        <v>3.9104218002981481</v>
      </c>
      <c r="G28" s="117">
        <f>IF(SER_hh_fech_in!G28=0,0,SER_hh_fech_in!G28/SER_summary!G$27)</f>
        <v>3.9563210656155685</v>
      </c>
      <c r="H28" s="117">
        <f>IF(SER_hh_fech_in!H28=0,0,SER_hh_fech_in!H28/SER_summary!H$27)</f>
        <v>4.2205330256274962</v>
      </c>
      <c r="I28" s="117">
        <f>IF(SER_hh_fech_in!I28=0,0,SER_hh_fech_in!I28/SER_summary!I$27)</f>
        <v>4.4248302997978186</v>
      </c>
      <c r="J28" s="117">
        <f>IF(SER_hh_fech_in!J28=0,0,SER_hh_fech_in!J28/SER_summary!J$27)</f>
        <v>4.6588532538467078</v>
      </c>
      <c r="K28" s="117">
        <f>IF(SER_hh_fech_in!K28=0,0,SER_hh_fech_in!K28/SER_summary!K$27)</f>
        <v>4.7611621088539904</v>
      </c>
      <c r="L28" s="117">
        <f>IF(SER_hh_fech_in!L28=0,0,SER_hh_fech_in!L28/SER_summary!L$27)</f>
        <v>4.7177882742584121</v>
      </c>
      <c r="M28" s="117">
        <f>IF(SER_hh_fech_in!M28=0,0,SER_hh_fech_in!M28/SER_summary!M$27)</f>
        <v>4.7042846106453329</v>
      </c>
      <c r="N28" s="117">
        <f>IF(SER_hh_fech_in!N28=0,0,SER_hh_fech_in!N28/SER_summary!N$27)</f>
        <v>4.7317231377984603</v>
      </c>
      <c r="O28" s="117">
        <f>IF(SER_hh_fech_in!O28=0,0,SER_hh_fech_in!O28/SER_summary!O$27)</f>
        <v>4.8006402229367948</v>
      </c>
      <c r="P28" s="117">
        <f>IF(SER_hh_fech_in!P28=0,0,SER_hh_fech_in!P28/SER_summary!P$27)</f>
        <v>4.7897792145201086</v>
      </c>
      <c r="Q28" s="117">
        <f>IF(SER_hh_fech_in!Q28=0,0,SER_hh_fech_in!Q28/SER_summary!Q$27)</f>
        <v>4.8585622877020453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17.381262639965215</v>
      </c>
      <c r="D29" s="101">
        <f>IF(SER_hh_fech_in!D29=0,0,SER_hh_fech_in!D29/SER_summary!D$27)</f>
        <v>17.973875250156556</v>
      </c>
      <c r="E29" s="101">
        <f>IF(SER_hh_fech_in!E29=0,0,SER_hh_fech_in!E29/SER_summary!E$27)</f>
        <v>21.068752135463434</v>
      </c>
      <c r="F29" s="101">
        <f>IF(SER_hh_fech_in!F29=0,0,SER_hh_fech_in!F29/SER_summary!F$27)</f>
        <v>19.537264350681589</v>
      </c>
      <c r="G29" s="101">
        <f>IF(SER_hh_fech_in!G29=0,0,SER_hh_fech_in!G29/SER_summary!G$27)</f>
        <v>20.722732577034726</v>
      </c>
      <c r="H29" s="101">
        <f>IF(SER_hh_fech_in!H29=0,0,SER_hh_fech_in!H29/SER_summary!H$27)</f>
        <v>21.135781258053083</v>
      </c>
      <c r="I29" s="101">
        <f>IF(SER_hh_fech_in!I29=0,0,SER_hh_fech_in!I29/SER_summary!I$27)</f>
        <v>20.552090276855356</v>
      </c>
      <c r="J29" s="101">
        <f>IF(SER_hh_fech_in!J29=0,0,SER_hh_fech_in!J29/SER_summary!J$27)</f>
        <v>20.767587712723504</v>
      </c>
      <c r="K29" s="101">
        <f>IF(SER_hh_fech_in!K29=0,0,SER_hh_fech_in!K29/SER_summary!K$27)</f>
        <v>21.401476654704226</v>
      </c>
      <c r="L29" s="101">
        <f>IF(SER_hh_fech_in!L29=0,0,SER_hh_fech_in!L29/SER_summary!L$27)</f>
        <v>21.872484385007816</v>
      </c>
      <c r="M29" s="101">
        <f>IF(SER_hh_fech_in!M29=0,0,SER_hh_fech_in!M29/SER_summary!M$27)</f>
        <v>24.128837429068799</v>
      </c>
      <c r="N29" s="101">
        <f>IF(SER_hh_fech_in!N29=0,0,SER_hh_fech_in!N29/SER_summary!N$27)</f>
        <v>23.660101366753619</v>
      </c>
      <c r="O29" s="101">
        <f>IF(SER_hh_fech_in!O29=0,0,SER_hh_fech_in!O29/SER_summary!O$27)</f>
        <v>25.104618167103251</v>
      </c>
      <c r="P29" s="101">
        <f>IF(SER_hh_fech_in!P29=0,0,SER_hh_fech_in!P29/SER_summary!P$27)</f>
        <v>22.775222975246095</v>
      </c>
      <c r="Q29" s="101">
        <f>IF(SER_hh_fech_in!Q29=0,0,SER_hh_fech_in!Q29/SER_summary!Q$27)</f>
        <v>24.055840993139171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23.186002869803108</v>
      </c>
      <c r="D30" s="100">
        <f>IF(SER_hh_fech_in!D30=0,0,SER_hh_fech_in!D30/SER_summary!D$27)</f>
        <v>22.800947843502261</v>
      </c>
      <c r="E30" s="100">
        <f>IF(SER_hh_fech_in!E30=0,0,SER_hh_fech_in!E30/SER_summary!E$27)</f>
        <v>27.19831110402523</v>
      </c>
      <c r="F30" s="100">
        <f>IF(SER_hh_fech_in!F30=0,0,SER_hh_fech_in!F30/SER_summary!F$27)</f>
        <v>27.441063619259175</v>
      </c>
      <c r="G30" s="100">
        <f>IF(SER_hh_fech_in!G30=0,0,SER_hh_fech_in!G30/SER_summary!G$27)</f>
        <v>28.159439197926623</v>
      </c>
      <c r="H30" s="100">
        <f>IF(SER_hh_fech_in!H30=0,0,SER_hh_fech_in!H30/SER_summary!H$27)</f>
        <v>28.514047839271093</v>
      </c>
      <c r="I30" s="100">
        <f>IF(SER_hh_fech_in!I30=0,0,SER_hh_fech_in!I30/SER_summary!I$27)</f>
        <v>28.916728349813305</v>
      </c>
      <c r="J30" s="100">
        <f>IF(SER_hh_fech_in!J30=0,0,SER_hh_fech_in!J30/SER_summary!J$27)</f>
        <v>0</v>
      </c>
      <c r="K30" s="100">
        <f>IF(SER_hh_fech_in!K30=0,0,SER_hh_fech_in!K30/SER_summary!K$27)</f>
        <v>0</v>
      </c>
      <c r="L30" s="100">
        <f>IF(SER_hh_fech_in!L30=0,0,SER_hh_fech_in!L30/SER_summary!L$27)</f>
        <v>0</v>
      </c>
      <c r="M30" s="100">
        <f>IF(SER_hh_fech_in!M30=0,0,SER_hh_fech_in!M30/SER_summary!M$27)</f>
        <v>28.712222916112818</v>
      </c>
      <c r="N30" s="100">
        <f>IF(SER_hh_fech_in!N30=0,0,SER_hh_fech_in!N30/SER_summary!N$27)</f>
        <v>27.947088730292968</v>
      </c>
      <c r="O30" s="100">
        <f>IF(SER_hh_fech_in!O30=0,0,SER_hh_fech_in!O30/SER_summary!O$27)</f>
        <v>27.91151793837194</v>
      </c>
      <c r="P30" s="100">
        <f>IF(SER_hh_fech_in!P30=0,0,SER_hh_fech_in!P30/SER_summary!P$27)</f>
        <v>28.064243145394684</v>
      </c>
      <c r="Q30" s="100">
        <f>IF(SER_hh_fech_in!Q30=0,0,SER_hh_fech_in!Q30/SER_summary!Q$27)</f>
        <v>27.871494053217805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18.67241089658992</v>
      </c>
      <c r="D31" s="100">
        <f>IF(SER_hh_fech_in!D31=0,0,SER_hh_fech_in!D31/SER_summary!D$27)</f>
        <v>21.27745442014567</v>
      </c>
      <c r="E31" s="100">
        <f>IF(SER_hh_fech_in!E31=0,0,SER_hh_fech_in!E31/SER_summary!E$27)</f>
        <v>23.719078463417585</v>
      </c>
      <c r="F31" s="100">
        <f>IF(SER_hh_fech_in!F31=0,0,SER_hh_fech_in!F31/SER_summary!F$27)</f>
        <v>24.138255547972104</v>
      </c>
      <c r="G31" s="100">
        <f>IF(SER_hh_fech_in!G31=0,0,SER_hh_fech_in!G31/SER_summary!G$27)</f>
        <v>25.064744880505135</v>
      </c>
      <c r="H31" s="100">
        <f>IF(SER_hh_fech_in!H31=0,0,SER_hh_fech_in!H31/SER_summary!H$27)</f>
        <v>25.548728400523736</v>
      </c>
      <c r="I31" s="100">
        <f>IF(SER_hh_fech_in!I31=0,0,SER_hh_fech_in!I31/SER_summary!I$27)</f>
        <v>26.157508274136237</v>
      </c>
      <c r="J31" s="100">
        <f>IF(SER_hh_fech_in!J31=0,0,SER_hh_fech_in!J31/SER_summary!J$27)</f>
        <v>26.781280968706003</v>
      </c>
      <c r="K31" s="100">
        <f>IF(SER_hh_fech_in!K31=0,0,SER_hh_fech_in!K31/SER_summary!K$27)</f>
        <v>27.484585396970282</v>
      </c>
      <c r="L31" s="100">
        <f>IF(SER_hh_fech_in!L31=0,0,SER_hh_fech_in!L31/SER_summary!L$27)</f>
        <v>27.613354147346772</v>
      </c>
      <c r="M31" s="100">
        <f>IF(SER_hh_fech_in!M31=0,0,SER_hh_fech_in!M31/SER_summary!M$27)</f>
        <v>26.962374399381943</v>
      </c>
      <c r="N31" s="100">
        <f>IF(SER_hh_fech_in!N31=0,0,SER_hh_fech_in!N31/SER_summary!N$27)</f>
        <v>26.508321135462268</v>
      </c>
      <c r="O31" s="100">
        <f>IF(SER_hh_fech_in!O31=0,0,SER_hh_fech_in!O31/SER_summary!O$27)</f>
        <v>26.349370538338498</v>
      </c>
      <c r="P31" s="100">
        <f>IF(SER_hh_fech_in!P31=0,0,SER_hh_fech_in!P31/SER_summary!P$27)</f>
        <v>25.821135610347035</v>
      </c>
      <c r="Q31" s="100">
        <f>IF(SER_hh_fech_in!Q31=0,0,SER_hh_fech_in!Q31/SER_summary!Q$27)</f>
        <v>25.421523185400815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0</v>
      </c>
      <c r="I32" s="100">
        <f>IF(SER_hh_fech_in!I32=0,0,SER_hh_fech_in!I32/SER_summary!I$27)</f>
        <v>0</v>
      </c>
      <c r="J32" s="100">
        <f>IF(SER_hh_fech_in!J32=0,0,SER_hh_fech_in!J32/SER_summary!J$27)</f>
        <v>0</v>
      </c>
      <c r="K32" s="100">
        <f>IF(SER_hh_fech_in!K32=0,0,SER_hh_fech_in!K32/SER_summary!K$27)</f>
        <v>0</v>
      </c>
      <c r="L32" s="100">
        <f>IF(SER_hh_fech_in!L32=0,0,SER_hh_fech_in!L32/SER_summary!L$27)</f>
        <v>0</v>
      </c>
      <c r="M32" s="100">
        <f>IF(SER_hh_fech_in!M32=0,0,SER_hh_fech_in!M32/SER_summary!M$27)</f>
        <v>0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0</v>
      </c>
      <c r="Q32" s="100">
        <f>IF(SER_hh_fech_in!Q32=0,0,SER_hh_fech_in!Q32/SER_summary!Q$27)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14.257243635638</v>
      </c>
      <c r="D33" s="18">
        <f>IF(SER_hh_fech_in!D33=0,0,SER_hh_fech_in!D33/SER_summary!D$27)</f>
        <v>16.238435512401917</v>
      </c>
      <c r="E33" s="18">
        <f>IF(SER_hh_fech_in!E33=0,0,SER_hh_fech_in!E33/SER_summary!E$27)</f>
        <v>18.034371405122759</v>
      </c>
      <c r="F33" s="18">
        <f>IF(SER_hh_fech_in!F33=0,0,SER_hh_fech_in!F33/SER_summary!F$27)</f>
        <v>18.290752356248582</v>
      </c>
      <c r="G33" s="18">
        <f>IF(SER_hh_fech_in!G33=0,0,SER_hh_fech_in!G33/SER_summary!G$27)</f>
        <v>18.607326513468873</v>
      </c>
      <c r="H33" s="18">
        <f>IF(SER_hh_fech_in!H33=0,0,SER_hh_fech_in!H33/SER_summary!H$27)</f>
        <v>18.901620377916302</v>
      </c>
      <c r="I33" s="18">
        <f>IF(SER_hh_fech_in!I33=0,0,SER_hh_fech_in!I33/SER_summary!I$27)</f>
        <v>19.363883174608006</v>
      </c>
      <c r="J33" s="18">
        <f>IF(SER_hh_fech_in!J33=0,0,SER_hh_fech_in!J33/SER_summary!J$27)</f>
        <v>19.858439639991804</v>
      </c>
      <c r="K33" s="18">
        <f>IF(SER_hh_fech_in!K33=0,0,SER_hh_fech_in!K33/SER_summary!K$27)</f>
        <v>20.391543571576769</v>
      </c>
      <c r="L33" s="18">
        <f>IF(SER_hh_fech_in!L33=0,0,SER_hh_fech_in!L33/SER_summary!L$27)</f>
        <v>20.417548653694841</v>
      </c>
      <c r="M33" s="18">
        <f>IF(SER_hh_fech_in!M33=0,0,SER_hh_fech_in!M33/SER_summary!M$27)</f>
        <v>19.737189551426752</v>
      </c>
      <c r="N33" s="18">
        <f>IF(SER_hh_fech_in!N33=0,0,SER_hh_fech_in!N33/SER_summary!N$27)</f>
        <v>19.736614762465333</v>
      </c>
      <c r="O33" s="18">
        <f>IF(SER_hh_fech_in!O33=0,0,SER_hh_fech_in!O33/SER_summary!O$27)</f>
        <v>19.736901794632921</v>
      </c>
      <c r="P33" s="18">
        <f>IF(SER_hh_fech_in!P33=0,0,SER_hh_fech_in!P33/SER_summary!P$27)</f>
        <v>19.822183669202083</v>
      </c>
      <c r="Q33" s="18">
        <f>IF(SER_hh_fech_in!Q33=0,0,SER_hh_fech_in!Q33/SER_summary!Q$27)</f>
        <v>20.072922509458643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97.890154631629684</v>
      </c>
      <c r="D3" s="106">
        <f>IF(SER_hh_tesh_in!D3=0,0,SER_hh_tesh_in!D3/SER_summary!D$27)</f>
        <v>116.20218907162376</v>
      </c>
      <c r="E3" s="106">
        <f>IF(SER_hh_tesh_in!E3=0,0,SER_hh_tesh_in!E3/SER_summary!E$27)</f>
        <v>124.48786993322281</v>
      </c>
      <c r="F3" s="106">
        <f>IF(SER_hh_tesh_in!F3=0,0,SER_hh_tesh_in!F3/SER_summary!F$27)</f>
        <v>134.82335172593216</v>
      </c>
      <c r="G3" s="106">
        <f>IF(SER_hh_tesh_in!G3=0,0,SER_hh_tesh_in!G3/SER_summary!G$27)</f>
        <v>130.18764912675488</v>
      </c>
      <c r="H3" s="106">
        <f>IF(SER_hh_tesh_in!H3=0,0,SER_hh_tesh_in!H3/SER_summary!H$27)</f>
        <v>143.61375767535671</v>
      </c>
      <c r="I3" s="106">
        <f>IF(SER_hh_tesh_in!I3=0,0,SER_hh_tesh_in!I3/SER_summary!I$27)</f>
        <v>131.07758222364703</v>
      </c>
      <c r="J3" s="106">
        <f>IF(SER_hh_tesh_in!J3=0,0,SER_hh_tesh_in!J3/SER_summary!J$27)</f>
        <v>145.18194161220586</v>
      </c>
      <c r="K3" s="106">
        <f>IF(SER_hh_tesh_in!K3=0,0,SER_hh_tesh_in!K3/SER_summary!K$27)</f>
        <v>143.2264838956965</v>
      </c>
      <c r="L3" s="106">
        <f>IF(SER_hh_tesh_in!L3=0,0,SER_hh_tesh_in!L3/SER_summary!L$27)</f>
        <v>157.21561789085635</v>
      </c>
      <c r="M3" s="106">
        <f>IF(SER_hh_tesh_in!M3=0,0,SER_hh_tesh_in!M3/SER_summary!M$27)</f>
        <v>150.52159910787853</v>
      </c>
      <c r="N3" s="106">
        <f>IF(SER_hh_tesh_in!N3=0,0,SER_hh_tesh_in!N3/SER_summary!N$27)</f>
        <v>147.25984441134719</v>
      </c>
      <c r="O3" s="106">
        <f>IF(SER_hh_tesh_in!O3=0,0,SER_hh_tesh_in!O3/SER_summary!O$27)</f>
        <v>136.68411014155043</v>
      </c>
      <c r="P3" s="106">
        <f>IF(SER_hh_tesh_in!P3=0,0,SER_hh_tesh_in!P3/SER_summary!P$27)</f>
        <v>130.66900701764416</v>
      </c>
      <c r="Q3" s="106">
        <f>IF(SER_hh_tesh_in!Q3=0,0,SER_hh_tesh_in!Q3/SER_summary!Q$27)</f>
        <v>138.58156939387396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77.160673914056147</v>
      </c>
      <c r="D4" s="101">
        <f>IF(SER_hh_tesh_in!D4=0,0,SER_hh_tesh_in!D4/SER_summary!D$27)</f>
        <v>89.814700165557667</v>
      </c>
      <c r="E4" s="101">
        <f>IF(SER_hh_tesh_in!E4=0,0,SER_hh_tesh_in!E4/SER_summary!E$27)</f>
        <v>96.475355255850744</v>
      </c>
      <c r="F4" s="101">
        <f>IF(SER_hh_tesh_in!F4=0,0,SER_hh_tesh_in!F4/SER_summary!F$27)</f>
        <v>105.19492934417953</v>
      </c>
      <c r="G4" s="101">
        <f>IF(SER_hh_tesh_in!G4=0,0,SER_hh_tesh_in!G4/SER_summary!G$27)</f>
        <v>98.737445635206143</v>
      </c>
      <c r="H4" s="101">
        <f>IF(SER_hh_tesh_in!H4=0,0,SER_hh_tesh_in!H4/SER_summary!H$27)</f>
        <v>110.8933225552147</v>
      </c>
      <c r="I4" s="101">
        <f>IF(SER_hh_tesh_in!I4=0,0,SER_hh_tesh_in!I4/SER_summary!I$27)</f>
        <v>95.823161604876503</v>
      </c>
      <c r="J4" s="101">
        <f>IF(SER_hh_tesh_in!J4=0,0,SER_hh_tesh_in!J4/SER_summary!J$27)</f>
        <v>109.94278171315472</v>
      </c>
      <c r="K4" s="101">
        <f>IF(SER_hh_tesh_in!K4=0,0,SER_hh_tesh_in!K4/SER_summary!K$27)</f>
        <v>107.03148237825069</v>
      </c>
      <c r="L4" s="101">
        <f>IF(SER_hh_tesh_in!L4=0,0,SER_hh_tesh_in!L4/SER_summary!L$27)</f>
        <v>121.50525278837412</v>
      </c>
      <c r="M4" s="101">
        <f>IF(SER_hh_tesh_in!M4=0,0,SER_hh_tesh_in!M4/SER_summary!M$27)</f>
        <v>114.68170511413827</v>
      </c>
      <c r="N4" s="101">
        <f>IF(SER_hh_tesh_in!N4=0,0,SER_hh_tesh_in!N4/SER_summary!N$27)</f>
        <v>111.4934826273395</v>
      </c>
      <c r="O4" s="101">
        <f>IF(SER_hh_tesh_in!O4=0,0,SER_hh_tesh_in!O4/SER_summary!O$27)</f>
        <v>102.85895869026179</v>
      </c>
      <c r="P4" s="101">
        <f>IF(SER_hh_tesh_in!P4=0,0,SER_hh_tesh_in!P4/SER_summary!P$27)</f>
        <v>96.851484220060811</v>
      </c>
      <c r="Q4" s="101">
        <f>IF(SER_hh_tesh_in!Q4=0,0,SER_hh_tesh_in!Q4/SER_summary!Q$27)</f>
        <v>102.57299620928129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61.874646934645561</v>
      </c>
      <c r="D5" s="100">
        <f>IF(SER_hh_tesh_in!D5=0,0,SER_hh_tesh_in!D5/SER_summary!D$27)</f>
        <v>0</v>
      </c>
      <c r="E5" s="100">
        <f>IF(SER_hh_tesh_in!E5=0,0,SER_hh_tesh_in!E5/SER_summary!E$27)</f>
        <v>113.58146506065212</v>
      </c>
      <c r="F5" s="100">
        <f>IF(SER_hh_tesh_in!F5=0,0,SER_hh_tesh_in!F5/SER_summary!F$27)</f>
        <v>101.22135508387613</v>
      </c>
      <c r="G5" s="100">
        <f>IF(SER_hh_tesh_in!G5=0,0,SER_hh_tesh_in!G5/SER_summary!G$27)</f>
        <v>96.939550872913102</v>
      </c>
      <c r="H5" s="100">
        <f>IF(SER_hh_tesh_in!H5=0,0,SER_hh_tesh_in!H5/SER_summary!H$27)</f>
        <v>107.86475460030415</v>
      </c>
      <c r="I5" s="100">
        <f>IF(SER_hh_tesh_in!I5=0,0,SER_hh_tesh_in!I5/SER_summary!I$27)</f>
        <v>94.997327397379237</v>
      </c>
      <c r="J5" s="100">
        <f>IF(SER_hh_tesh_in!J5=0,0,SER_hh_tesh_in!J5/SER_summary!J$27)</f>
        <v>100.02305012272062</v>
      </c>
      <c r="K5" s="100">
        <f>IF(SER_hh_tesh_in!K5=0,0,SER_hh_tesh_in!K5/SER_summary!K$27)</f>
        <v>103.40276594206919</v>
      </c>
      <c r="L5" s="100">
        <f>IF(SER_hh_tesh_in!L5=0,0,SER_hh_tesh_in!L5/SER_summary!L$27)</f>
        <v>113.4028716192061</v>
      </c>
      <c r="M5" s="100">
        <f>IF(SER_hh_tesh_in!M5=0,0,SER_hh_tesh_in!M5/SER_summary!M$27)</f>
        <v>101.10977842514613</v>
      </c>
      <c r="N5" s="100">
        <f>IF(SER_hh_tesh_in!N5=0,0,SER_hh_tesh_in!N5/SER_summary!N$27)</f>
        <v>102.57218670905159</v>
      </c>
      <c r="O5" s="100">
        <f>IF(SER_hh_tesh_in!O5=0,0,SER_hh_tesh_in!O5/SER_summary!O$27)</f>
        <v>96.607012212533604</v>
      </c>
      <c r="P5" s="100">
        <f>IF(SER_hh_tesh_in!P5=0,0,SER_hh_tesh_in!P5/SER_summary!P$27)</f>
        <v>0</v>
      </c>
      <c r="Q5" s="100">
        <f>IF(SER_hh_tesh_in!Q5=0,0,SER_hh_tesh_in!Q5/SER_summary!Q$27)</f>
        <v>90.031687562945081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81.656687741701958</v>
      </c>
      <c r="D7" s="100">
        <f>IF(SER_hh_tesh_in!D7=0,0,SER_hh_tesh_in!D7/SER_summary!D$27)</f>
        <v>0</v>
      </c>
      <c r="E7" s="100">
        <f>IF(SER_hh_tesh_in!E7=0,0,SER_hh_tesh_in!E7/SER_summary!E$27)</f>
        <v>94.222253076288837</v>
      </c>
      <c r="F7" s="100">
        <f>IF(SER_hh_tesh_in!F7=0,0,SER_hh_tesh_in!F7/SER_summary!F$27)</f>
        <v>0</v>
      </c>
      <c r="G7" s="100">
        <f>IF(SER_hh_tesh_in!G7=0,0,SER_hh_tesh_in!G7/SER_summary!G$27)</f>
        <v>0</v>
      </c>
      <c r="H7" s="100">
        <f>IF(SER_hh_tesh_in!H7=0,0,SER_hh_tesh_in!H7/SER_summary!H$27)</f>
        <v>110.88987087452276</v>
      </c>
      <c r="I7" s="100">
        <f>IF(SER_hh_tesh_in!I7=0,0,SER_hh_tesh_in!I7/SER_summary!I$27)</f>
        <v>94.043714878512276</v>
      </c>
      <c r="J7" s="100">
        <f>IF(SER_hh_tesh_in!J7=0,0,SER_hh_tesh_in!J7/SER_summary!J$27)</f>
        <v>0</v>
      </c>
      <c r="K7" s="100">
        <f>IF(SER_hh_tesh_in!K7=0,0,SER_hh_tesh_in!K7/SER_summary!K$27)</f>
        <v>104.26858774318634</v>
      </c>
      <c r="L7" s="100">
        <f>IF(SER_hh_tesh_in!L7=0,0,SER_hh_tesh_in!L7/SER_summary!L$27)</f>
        <v>123.10891602021728</v>
      </c>
      <c r="M7" s="100">
        <f>IF(SER_hh_tesh_in!M7=0,0,SER_hh_tesh_in!M7/SER_summary!M$27)</f>
        <v>110.65362090406649</v>
      </c>
      <c r="N7" s="100">
        <f>IF(SER_hh_tesh_in!N7=0,0,SER_hh_tesh_in!N7/SER_summary!N$27)</f>
        <v>0</v>
      </c>
      <c r="O7" s="100">
        <f>IF(SER_hh_tesh_in!O7=0,0,SER_hh_tesh_in!O7/SER_summary!O$27)</f>
        <v>0</v>
      </c>
      <c r="P7" s="100">
        <f>IF(SER_hh_tesh_in!P7=0,0,SER_hh_tesh_in!P7/SER_summary!P$27)</f>
        <v>94.290857298423319</v>
      </c>
      <c r="Q7" s="100">
        <f>IF(SER_hh_tesh_in!Q7=0,0,SER_hh_tesh_in!Q7/SER_summary!Q$27)</f>
        <v>0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82.416990625609657</v>
      </c>
      <c r="D8" s="100">
        <f>IF(SER_hh_tesh_in!D8=0,0,SER_hh_tesh_in!D8/SER_summary!D$27)</f>
        <v>95.446691920029721</v>
      </c>
      <c r="E8" s="100">
        <f>IF(SER_hh_tesh_in!E8=0,0,SER_hh_tesh_in!E8/SER_summary!E$27)</f>
        <v>95.883438040493687</v>
      </c>
      <c r="F8" s="100">
        <f>IF(SER_hh_tesh_in!F8=0,0,SER_hh_tesh_in!F8/SER_summary!F$27)</f>
        <v>102.28203400153103</v>
      </c>
      <c r="G8" s="100">
        <f>IF(SER_hh_tesh_in!G8=0,0,SER_hh_tesh_in!G8/SER_summary!G$27)</f>
        <v>97.898725271381124</v>
      </c>
      <c r="H8" s="100">
        <f>IF(SER_hh_tesh_in!H8=0,0,SER_hh_tesh_in!H8/SER_summary!H$27)</f>
        <v>108.67563275802223</v>
      </c>
      <c r="I8" s="100">
        <f>IF(SER_hh_tesh_in!I8=0,0,SER_hh_tesh_in!I8/SER_summary!I$27)</f>
        <v>91.46159901165008</v>
      </c>
      <c r="J8" s="100">
        <f>IF(SER_hh_tesh_in!J8=0,0,SER_hh_tesh_in!J8/SER_summary!J$27)</f>
        <v>105.84910925474446</v>
      </c>
      <c r="K8" s="100">
        <f>IF(SER_hh_tesh_in!K8=0,0,SER_hh_tesh_in!K8/SER_summary!K$27)</f>
        <v>100.66504106788722</v>
      </c>
      <c r="L8" s="100">
        <f>IF(SER_hh_tesh_in!L8=0,0,SER_hh_tesh_in!L8/SER_summary!L$27)</f>
        <v>118.13154339412448</v>
      </c>
      <c r="M8" s="100">
        <f>IF(SER_hh_tesh_in!M8=0,0,SER_hh_tesh_in!M8/SER_summary!M$27)</f>
        <v>106.10695071285481</v>
      </c>
      <c r="N8" s="100">
        <f>IF(SER_hh_tesh_in!N8=0,0,SER_hh_tesh_in!N8/SER_summary!N$27)</f>
        <v>103.00360091281421</v>
      </c>
      <c r="O8" s="100">
        <f>IF(SER_hh_tesh_in!O8=0,0,SER_hh_tesh_in!O8/SER_summary!O$27)</f>
        <v>96.534588411666448</v>
      </c>
      <c r="P8" s="100">
        <f>IF(SER_hh_tesh_in!P8=0,0,SER_hh_tesh_in!P8/SER_summary!P$27)</f>
        <v>89.520193587946878</v>
      </c>
      <c r="Q8" s="100">
        <f>IF(SER_hh_tesh_in!Q8=0,0,SER_hh_tesh_in!Q8/SER_summary!Q$27)</f>
        <v>90.46679322778968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89.208813490802626</v>
      </c>
      <c r="D9" s="100">
        <f>IF(SER_hh_tesh_in!D9=0,0,SER_hh_tesh_in!D9/SER_summary!D$27)</f>
        <v>86.282030425162006</v>
      </c>
      <c r="E9" s="100">
        <f>IF(SER_hh_tesh_in!E9=0,0,SER_hh_tesh_in!E9/SER_summary!E$27)</f>
        <v>94.228204685835308</v>
      </c>
      <c r="F9" s="100">
        <f>IF(SER_hh_tesh_in!F9=0,0,SER_hh_tesh_in!F9/SER_summary!F$27)</f>
        <v>101.43122768766797</v>
      </c>
      <c r="G9" s="100">
        <f>IF(SER_hh_tesh_in!G9=0,0,SER_hh_tesh_in!G9/SER_summary!G$27)</f>
        <v>101.55975185209324</v>
      </c>
      <c r="H9" s="100">
        <f>IF(SER_hh_tesh_in!H9=0,0,SER_hh_tesh_in!H9/SER_summary!H$27)</f>
        <v>0</v>
      </c>
      <c r="I9" s="100">
        <f>IF(SER_hh_tesh_in!I9=0,0,SER_hh_tesh_in!I9/SER_summary!I$27)</f>
        <v>111.25270707789315</v>
      </c>
      <c r="J9" s="100">
        <f>IF(SER_hh_tesh_in!J9=0,0,SER_hh_tesh_in!J9/SER_summary!J$27)</f>
        <v>111.95823914937243</v>
      </c>
      <c r="K9" s="100">
        <f>IF(SER_hh_tesh_in!K9=0,0,SER_hh_tesh_in!K9/SER_summary!K$27)</f>
        <v>104.94371739811049</v>
      </c>
      <c r="L9" s="100">
        <f>IF(SER_hh_tesh_in!L9=0,0,SER_hh_tesh_in!L9/SER_summary!L$27)</f>
        <v>0</v>
      </c>
      <c r="M9" s="100">
        <f>IF(SER_hh_tesh_in!M9=0,0,SER_hh_tesh_in!M9/SER_summary!M$27)</f>
        <v>115.50752716620553</v>
      </c>
      <c r="N9" s="100">
        <f>IF(SER_hh_tesh_in!N9=0,0,SER_hh_tesh_in!N9/SER_summary!N$27)</f>
        <v>111.88422551852436</v>
      </c>
      <c r="O9" s="100">
        <f>IF(SER_hh_tesh_in!O9=0,0,SER_hh_tesh_in!O9/SER_summary!O$27)</f>
        <v>104.46359104105633</v>
      </c>
      <c r="P9" s="100">
        <f>IF(SER_hh_tesh_in!P9=0,0,SER_hh_tesh_in!P9/SER_summary!P$27)</f>
        <v>96.968148252250245</v>
      </c>
      <c r="Q9" s="100">
        <f>IF(SER_hh_tesh_in!Q9=0,0,SER_hh_tesh_in!Q9/SER_summary!Q$27)</f>
        <v>98.006946225819888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0</v>
      </c>
      <c r="D10" s="100">
        <f>IF(SER_hh_tesh_in!D10=0,0,SER_hh_tesh_in!D10/SER_summary!D$27)</f>
        <v>0</v>
      </c>
      <c r="E10" s="100">
        <f>IF(SER_hh_tesh_in!E10=0,0,SER_hh_tesh_in!E10/SER_summary!E$27)</f>
        <v>95.186820685366925</v>
      </c>
      <c r="F10" s="100">
        <f>IF(SER_hh_tesh_in!F10=0,0,SER_hh_tesh_in!F10/SER_summary!F$27)</f>
        <v>97.716201651756933</v>
      </c>
      <c r="G10" s="100">
        <f>IF(SER_hh_tesh_in!G10=0,0,SER_hh_tesh_in!G10/SER_summary!G$27)</f>
        <v>105.62079221364121</v>
      </c>
      <c r="H10" s="100">
        <f>IF(SER_hh_tesh_in!H10=0,0,SER_hh_tesh_in!H10/SER_summary!H$27)</f>
        <v>85.676720435307914</v>
      </c>
      <c r="I10" s="100">
        <f>IF(SER_hh_tesh_in!I10=0,0,SER_hh_tesh_in!I10/SER_summary!I$27)</f>
        <v>119.02246688513505</v>
      </c>
      <c r="J10" s="100">
        <f>IF(SER_hh_tesh_in!J10=0,0,SER_hh_tesh_in!J10/SER_summary!J$27)</f>
        <v>111.3102822009614</v>
      </c>
      <c r="K10" s="100">
        <f>IF(SER_hh_tesh_in!K10=0,0,SER_hh_tesh_in!K10/SER_summary!K$27)</f>
        <v>115.68065737772551</v>
      </c>
      <c r="L10" s="100">
        <f>IF(SER_hh_tesh_in!L10=0,0,SER_hh_tesh_in!L10/SER_summary!L$27)</f>
        <v>125.17467785023412</v>
      </c>
      <c r="M10" s="100">
        <f>IF(SER_hh_tesh_in!M10=0,0,SER_hh_tesh_in!M10/SER_summary!M$27)</f>
        <v>124.55553022826915</v>
      </c>
      <c r="N10" s="100">
        <f>IF(SER_hh_tesh_in!N10=0,0,SER_hh_tesh_in!N10/SER_summary!N$27)</f>
        <v>105.61264673393239</v>
      </c>
      <c r="O10" s="100">
        <f>IF(SER_hh_tesh_in!O10=0,0,SER_hh_tesh_in!O10/SER_summary!O$27)</f>
        <v>111.46249544359787</v>
      </c>
      <c r="P10" s="100">
        <f>IF(SER_hh_tesh_in!P10=0,0,SER_hh_tesh_in!P10/SER_summary!P$27)</f>
        <v>0</v>
      </c>
      <c r="Q10" s="100">
        <f>IF(SER_hh_tesh_in!Q10=0,0,SER_hh_tesh_in!Q10/SER_summary!Q$27)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67.543183270468276</v>
      </c>
      <c r="D11" s="100">
        <f>IF(SER_hh_tesh_in!D11=0,0,SER_hh_tesh_in!D11/SER_summary!D$27)</f>
        <v>100.02127047422172</v>
      </c>
      <c r="E11" s="100">
        <f>IF(SER_hh_tesh_in!E11=0,0,SER_hh_tesh_in!E11/SER_summary!E$27)</f>
        <v>106.41487563649942</v>
      </c>
      <c r="F11" s="100">
        <f>IF(SER_hh_tesh_in!F11=0,0,SER_hh_tesh_in!F11/SER_summary!F$27)</f>
        <v>103.21651528999406</v>
      </c>
      <c r="G11" s="100">
        <f>IF(SER_hh_tesh_in!G11=0,0,SER_hh_tesh_in!G11/SER_summary!G$27)</f>
        <v>107.20116674693369</v>
      </c>
      <c r="H11" s="100">
        <f>IF(SER_hh_tesh_in!H11=0,0,SER_hh_tesh_in!H11/SER_summary!H$27)</f>
        <v>114.59061722425454</v>
      </c>
      <c r="I11" s="100">
        <f>IF(SER_hh_tesh_in!I11=0,0,SER_hh_tesh_in!I11/SER_summary!I$27)</f>
        <v>0</v>
      </c>
      <c r="J11" s="100">
        <f>IF(SER_hh_tesh_in!J11=0,0,SER_hh_tesh_in!J11/SER_summary!J$27)</f>
        <v>114.04484705444098</v>
      </c>
      <c r="K11" s="100">
        <f>IF(SER_hh_tesh_in!K11=0,0,SER_hh_tesh_in!K11/SER_summary!K$27)</f>
        <v>108.57026249552094</v>
      </c>
      <c r="L11" s="100">
        <f>IF(SER_hh_tesh_in!L11=0,0,SER_hh_tesh_in!L11/SER_summary!L$27)</f>
        <v>0</v>
      </c>
      <c r="M11" s="100">
        <f>IF(SER_hh_tesh_in!M11=0,0,SER_hh_tesh_in!M11/SER_summary!M$27)</f>
        <v>0</v>
      </c>
      <c r="N11" s="100">
        <f>IF(SER_hh_tesh_in!N11=0,0,SER_hh_tesh_in!N11/SER_summary!N$27)</f>
        <v>112.42543172413801</v>
      </c>
      <c r="O11" s="100">
        <f>IF(SER_hh_tesh_in!O11=0,0,SER_hh_tesh_in!O11/SER_summary!O$27)</f>
        <v>106.02430923862826</v>
      </c>
      <c r="P11" s="100">
        <f>IF(SER_hh_tesh_in!P11=0,0,SER_hh_tesh_in!P11/SER_summary!P$27)</f>
        <v>97.758622630366176</v>
      </c>
      <c r="Q11" s="100">
        <f>IF(SER_hh_tesh_in!Q11=0,0,SER_hh_tesh_in!Q11/SER_summary!Q$27)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82.048386345643365</v>
      </c>
      <c r="D12" s="100">
        <f>IF(SER_hh_tesh_in!D12=0,0,SER_hh_tesh_in!D12/SER_summary!D$27)</f>
        <v>101.28917534562839</v>
      </c>
      <c r="E12" s="100">
        <f>IF(SER_hh_tesh_in!E12=0,0,SER_hh_tesh_in!E12/SER_summary!E$27)</f>
        <v>88.866062452115074</v>
      </c>
      <c r="F12" s="100">
        <f>IF(SER_hh_tesh_in!F12=0,0,SER_hh_tesh_in!F12/SER_summary!F$27)</f>
        <v>106.01636093291212</v>
      </c>
      <c r="G12" s="100">
        <f>IF(SER_hh_tesh_in!G12=0,0,SER_hh_tesh_in!G12/SER_summary!G$27)</f>
        <v>94.268636127217277</v>
      </c>
      <c r="H12" s="100">
        <f>IF(SER_hh_tesh_in!H12=0,0,SER_hh_tesh_in!H12/SER_summary!H$27)</f>
        <v>109.09918785544387</v>
      </c>
      <c r="I12" s="100">
        <f>IF(SER_hh_tesh_in!I12=0,0,SER_hh_tesh_in!I12/SER_summary!I$27)</f>
        <v>71.589352307405463</v>
      </c>
      <c r="J12" s="100">
        <f>IF(SER_hh_tesh_in!J12=0,0,SER_hh_tesh_in!J12/SER_summary!J$27)</f>
        <v>106.86027046728441</v>
      </c>
      <c r="K12" s="100">
        <f>IF(SER_hh_tesh_in!K12=0,0,SER_hh_tesh_in!K12/SER_summary!K$27)</f>
        <v>100.31657981573267</v>
      </c>
      <c r="L12" s="100">
        <f>IF(SER_hh_tesh_in!L12=0,0,SER_hh_tesh_in!L12/SER_summary!L$27)</f>
        <v>0</v>
      </c>
      <c r="M12" s="100">
        <f>IF(SER_hh_tesh_in!M12=0,0,SER_hh_tesh_in!M12/SER_summary!M$27)</f>
        <v>0</v>
      </c>
      <c r="N12" s="100">
        <f>IF(SER_hh_tesh_in!N12=0,0,SER_hh_tesh_in!N12/SER_summary!N$27)</f>
        <v>103.16963239636866</v>
      </c>
      <c r="O12" s="100">
        <f>IF(SER_hh_tesh_in!O12=0,0,SER_hh_tesh_in!O12/SER_summary!O$27)</f>
        <v>98.197324706988411</v>
      </c>
      <c r="P12" s="100">
        <f>IF(SER_hh_tesh_in!P12=0,0,SER_hh_tesh_in!P12/SER_summary!P$27)</f>
        <v>0</v>
      </c>
      <c r="Q12" s="100">
        <f>IF(SER_hh_tesh_in!Q12=0,0,SER_hh_tesh_in!Q12/SER_summary!Q$27)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83.530415116958181</v>
      </c>
      <c r="D13" s="100">
        <f>IF(SER_hh_tesh_in!D13=0,0,SER_hh_tesh_in!D13/SER_summary!D$27)</f>
        <v>96.688790015637323</v>
      </c>
      <c r="E13" s="100">
        <f>IF(SER_hh_tesh_in!E13=0,0,SER_hh_tesh_in!E13/SER_summary!E$27)</f>
        <v>97.604032290164923</v>
      </c>
      <c r="F13" s="100">
        <f>IF(SER_hh_tesh_in!F13=0,0,SER_hh_tesh_in!F13/SER_summary!F$27)</f>
        <v>104.23442398043889</v>
      </c>
      <c r="G13" s="100">
        <f>IF(SER_hh_tesh_in!G13=0,0,SER_hh_tesh_in!G13/SER_summary!G$27)</f>
        <v>99.953391832434605</v>
      </c>
      <c r="H13" s="100">
        <f>IF(SER_hh_tesh_in!H13=0,0,SER_hh_tesh_in!H13/SER_summary!H$27)</f>
        <v>110.91899536317216</v>
      </c>
      <c r="I13" s="100">
        <f>IF(SER_hh_tesh_in!I13=0,0,SER_hh_tesh_in!I13/SER_summary!I$27)</f>
        <v>93.000590746897046</v>
      </c>
      <c r="J13" s="100">
        <f>IF(SER_hh_tesh_in!J13=0,0,SER_hh_tesh_in!J13/SER_summary!J$27)</f>
        <v>107.15342060235311</v>
      </c>
      <c r="K13" s="100">
        <f>IF(SER_hh_tesh_in!K13=0,0,SER_hh_tesh_in!K13/SER_summary!K$27)</f>
        <v>101.38981463487228</v>
      </c>
      <c r="L13" s="100">
        <f>IF(SER_hh_tesh_in!L13=0,0,SER_hh_tesh_in!L13/SER_summary!L$27)</f>
        <v>122.74281015080085</v>
      </c>
      <c r="M13" s="100">
        <f>IF(SER_hh_tesh_in!M13=0,0,SER_hh_tesh_in!M13/SER_summary!M$27)</f>
        <v>123.07688789442788</v>
      </c>
      <c r="N13" s="100">
        <f>IF(SER_hh_tesh_in!N13=0,0,SER_hh_tesh_in!N13/SER_summary!N$27)</f>
        <v>119.98446308270125</v>
      </c>
      <c r="O13" s="100">
        <f>IF(SER_hh_tesh_in!O13=0,0,SER_hh_tesh_in!O13/SER_summary!O$27)</f>
        <v>113.19702742248207</v>
      </c>
      <c r="P13" s="100">
        <f>IF(SER_hh_tesh_in!P13=0,0,SER_hh_tesh_in!P13/SER_summary!P$27)</f>
        <v>104.99330113479746</v>
      </c>
      <c r="Q13" s="100">
        <f>IF(SER_hh_tesh_in!Q13=0,0,SER_hh_tesh_in!Q13/SER_summary!Q$27)</f>
        <v>105.95533483379548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82.262170407691741</v>
      </c>
      <c r="D14" s="22">
        <f>IF(SER_hh_tesh_in!D14=0,0,SER_hh_tesh_in!D14/SER_summary!D$27)</f>
        <v>0</v>
      </c>
      <c r="E14" s="22">
        <f>IF(SER_hh_tesh_in!E14=0,0,SER_hh_tesh_in!E14/SER_summary!E$27)</f>
        <v>95.530206523238718</v>
      </c>
      <c r="F14" s="22">
        <f>IF(SER_hh_tesh_in!F14=0,0,SER_hh_tesh_in!F14/SER_summary!F$27)</f>
        <v>0</v>
      </c>
      <c r="G14" s="22">
        <f>IF(SER_hh_tesh_in!G14=0,0,SER_hh_tesh_in!G14/SER_summary!G$27)</f>
        <v>98.434682567678152</v>
      </c>
      <c r="H14" s="22">
        <f>IF(SER_hh_tesh_in!H14=0,0,SER_hh_tesh_in!H14/SER_summary!H$27)</f>
        <v>109.95605156653514</v>
      </c>
      <c r="I14" s="22">
        <f>IF(SER_hh_tesh_in!I14=0,0,SER_hh_tesh_in!I14/SER_summary!I$27)</f>
        <v>92.487729151951569</v>
      </c>
      <c r="J14" s="22">
        <f>IF(SER_hh_tesh_in!J14=0,0,SER_hh_tesh_in!J14/SER_summary!J$27)</f>
        <v>107.60772878323522</v>
      </c>
      <c r="K14" s="22">
        <f>IF(SER_hh_tesh_in!K14=0,0,SER_hh_tesh_in!K14/SER_summary!K$27)</f>
        <v>0</v>
      </c>
      <c r="L14" s="22">
        <f>IF(SER_hh_tesh_in!L14=0,0,SER_hh_tesh_in!L14/SER_summary!L$27)</f>
        <v>121.46490476140497</v>
      </c>
      <c r="M14" s="22">
        <f>IF(SER_hh_tesh_in!M14=0,0,SER_hh_tesh_in!M14/SER_summary!M$27)</f>
        <v>109.07647099394659</v>
      </c>
      <c r="N14" s="22">
        <f>IF(SER_hh_tesh_in!N14=0,0,SER_hh_tesh_in!N14/SER_summary!N$27)</f>
        <v>105.28940688868741</v>
      </c>
      <c r="O14" s="22">
        <f>IF(SER_hh_tesh_in!O14=0,0,SER_hh_tesh_in!O14/SER_summary!O$27)</f>
        <v>0</v>
      </c>
      <c r="P14" s="22">
        <f>IF(SER_hh_tesh_in!P14=0,0,SER_hh_tesh_in!P14/SER_summary!P$27)</f>
        <v>92.446857037186078</v>
      </c>
      <c r="Q14" s="22">
        <f>IF(SER_hh_tesh_in!Q14=0,0,SER_hh_tesh_in!Q14/SER_summary!Q$27)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0.9406438923335545</v>
      </c>
      <c r="D15" s="104">
        <f>IF(SER_hh_tesh_in!D15=0,0,SER_hh_tesh_in!D15/SER_summary!D$27)</f>
        <v>1.5613755447776694</v>
      </c>
      <c r="E15" s="104">
        <f>IF(SER_hh_tesh_in!E15=0,0,SER_hh_tesh_in!E15/SER_summary!E$27)</f>
        <v>1.1502429604631905</v>
      </c>
      <c r="F15" s="104">
        <f>IF(SER_hh_tesh_in!F15=0,0,SER_hh_tesh_in!F15/SER_summary!F$27)</f>
        <v>0.77337777006770314</v>
      </c>
      <c r="G15" s="104">
        <f>IF(SER_hh_tesh_in!G15=0,0,SER_hh_tesh_in!G15/SER_summary!G$27)</f>
        <v>1.0693845672967479</v>
      </c>
      <c r="H15" s="104">
        <f>IF(SER_hh_tesh_in!H15=0,0,SER_hh_tesh_in!H15/SER_summary!H$27)</f>
        <v>1.4232651545184805</v>
      </c>
      <c r="I15" s="104">
        <f>IF(SER_hh_tesh_in!I15=0,0,SER_hh_tesh_in!I15/SER_summary!I$27)</f>
        <v>1.5877370819306713</v>
      </c>
      <c r="J15" s="104">
        <f>IF(SER_hh_tesh_in!J15=0,0,SER_hh_tesh_in!J15/SER_summary!J$27)</f>
        <v>1.8845064063775034</v>
      </c>
      <c r="K15" s="104">
        <f>IF(SER_hh_tesh_in!K15=0,0,SER_hh_tesh_in!K15/SER_summary!K$27)</f>
        <v>1.747540983845973</v>
      </c>
      <c r="L15" s="104">
        <f>IF(SER_hh_tesh_in!L15=0,0,SER_hh_tesh_in!L15/SER_summary!L$27)</f>
        <v>1.7790374992416653</v>
      </c>
      <c r="M15" s="104">
        <f>IF(SER_hh_tesh_in!M15=0,0,SER_hh_tesh_in!M15/SER_summary!M$27)</f>
        <v>2.1170325127383918</v>
      </c>
      <c r="N15" s="104">
        <f>IF(SER_hh_tesh_in!N15=0,0,SER_hh_tesh_in!N15/SER_summary!N$27)</f>
        <v>1.5987972619765749</v>
      </c>
      <c r="O15" s="104">
        <f>IF(SER_hh_tesh_in!O15=0,0,SER_hh_tesh_in!O15/SER_summary!O$27)</f>
        <v>0.91252318720106163</v>
      </c>
      <c r="P15" s="104">
        <f>IF(SER_hh_tesh_in!P15=0,0,SER_hh_tesh_in!P15/SER_summary!P$27)</f>
        <v>1.8789340254016429</v>
      </c>
      <c r="Q15" s="104">
        <f>IF(SER_hh_tesh_in!Q15=0,0,SER_hh_tesh_in!Q15/SER_summary!Q$27)</f>
        <v>1.9056129022556809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28.839946134523455</v>
      </c>
      <c r="D16" s="101">
        <f>IF(SER_hh_tesh_in!D16=0,0,SER_hh_tesh_in!D16/SER_summary!D$27)</f>
        <v>29.091194569891581</v>
      </c>
      <c r="E16" s="101">
        <f>IF(SER_hh_tesh_in!E16=0,0,SER_hh_tesh_in!E16/SER_summary!E$27)</f>
        <v>29.608365594204081</v>
      </c>
      <c r="F16" s="101">
        <f>IF(SER_hh_tesh_in!F16=0,0,SER_hh_tesh_in!F16/SER_summary!F$27)</f>
        <v>29.560830023543556</v>
      </c>
      <c r="G16" s="101">
        <f>IF(SER_hh_tesh_in!G16=0,0,SER_hh_tesh_in!G16/SER_summary!G$27)</f>
        <v>29.889954620930055</v>
      </c>
      <c r="H16" s="101">
        <f>IF(SER_hh_tesh_in!H16=0,0,SER_hh_tesh_in!H16/SER_summary!H$27)</f>
        <v>30.297325677933692</v>
      </c>
      <c r="I16" s="101">
        <f>IF(SER_hh_tesh_in!I16=0,0,SER_hh_tesh_in!I16/SER_summary!I$27)</f>
        <v>30.808757689944223</v>
      </c>
      <c r="J16" s="101">
        <f>IF(SER_hh_tesh_in!J16=0,0,SER_hh_tesh_in!J16/SER_summary!J$27)</f>
        <v>31.206616369803161</v>
      </c>
      <c r="K16" s="101">
        <f>IF(SER_hh_tesh_in!K16=0,0,SER_hh_tesh_in!K16/SER_summary!K$27)</f>
        <v>30.891594137512239</v>
      </c>
      <c r="L16" s="101">
        <f>IF(SER_hh_tesh_in!L16=0,0,SER_hh_tesh_in!L16/SER_summary!L$27)</f>
        <v>31.179888833230038</v>
      </c>
      <c r="M16" s="101">
        <f>IF(SER_hh_tesh_in!M16=0,0,SER_hh_tesh_in!M16/SER_summary!M$27)</f>
        <v>31.125501268333533</v>
      </c>
      <c r="N16" s="101">
        <f>IF(SER_hh_tesh_in!N16=0,0,SER_hh_tesh_in!N16/SER_summary!N$27)</f>
        <v>31.011997181649466</v>
      </c>
      <c r="O16" s="101">
        <f>IF(SER_hh_tesh_in!O16=0,0,SER_hh_tesh_in!O16/SER_summary!O$27)</f>
        <v>29.667088069383141</v>
      </c>
      <c r="P16" s="101">
        <f>IF(SER_hh_tesh_in!P16=0,0,SER_hh_tesh_in!P16/SER_summary!P$27)</f>
        <v>29.659037246623082</v>
      </c>
      <c r="Q16" s="101">
        <f>IF(SER_hh_tesh_in!Q16=0,0,SER_hh_tesh_in!Q16/SER_summary!Q$27)</f>
        <v>30.164702673725582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2.1440816993996292</v>
      </c>
      <c r="D17" s="103">
        <f>IF(SER_hh_tesh_in!D17=0,0,SER_hh_tesh_in!D17/SER_summary!D$27)</f>
        <v>2.3385224996449216</v>
      </c>
      <c r="E17" s="103">
        <f>IF(SER_hh_tesh_in!E17=0,0,SER_hh_tesh_in!E17/SER_summary!E$27)</f>
        <v>2.5277217906136409</v>
      </c>
      <c r="F17" s="103">
        <f>IF(SER_hh_tesh_in!F17=0,0,SER_hh_tesh_in!F17/SER_summary!F$27)</f>
        <v>2.822489697468197</v>
      </c>
      <c r="G17" s="103">
        <f>IF(SER_hh_tesh_in!G17=0,0,SER_hh_tesh_in!G17/SER_summary!G$27)</f>
        <v>3.15165860149903</v>
      </c>
      <c r="H17" s="103">
        <f>IF(SER_hh_tesh_in!H17=0,0,SER_hh_tesh_in!H17/SER_summary!H$27)</f>
        <v>3.5491003055223076</v>
      </c>
      <c r="I17" s="103">
        <f>IF(SER_hh_tesh_in!I17=0,0,SER_hh_tesh_in!I17/SER_summary!I$27)</f>
        <v>4.0586962966276792</v>
      </c>
      <c r="J17" s="103">
        <f>IF(SER_hh_tesh_in!J17=0,0,SER_hh_tesh_in!J17/SER_summary!J$27)</f>
        <v>4.4611281809082568</v>
      </c>
      <c r="K17" s="103">
        <f>IF(SER_hh_tesh_in!K17=0,0,SER_hh_tesh_in!K17/SER_summary!K$27)</f>
        <v>4.8350584127038161</v>
      </c>
      <c r="L17" s="103">
        <f>IF(SER_hh_tesh_in!L17=0,0,SER_hh_tesh_in!L17/SER_summary!L$27)</f>
        <v>5.2428461638244599</v>
      </c>
      <c r="M17" s="103">
        <f>IF(SER_hh_tesh_in!M17=0,0,SER_hh_tesh_in!M17/SER_summary!M$27)</f>
        <v>5.7395192183481036</v>
      </c>
      <c r="N17" s="103">
        <f>IF(SER_hh_tesh_in!N17=0,0,SER_hh_tesh_in!N17/SER_summary!N$27)</f>
        <v>6.3874461105731877</v>
      </c>
      <c r="O17" s="103">
        <f>IF(SER_hh_tesh_in!O17=0,0,SER_hh_tesh_in!O17/SER_summary!O$27)</f>
        <v>6.9844486071465273</v>
      </c>
      <c r="P17" s="103">
        <f>IF(SER_hh_tesh_in!P17=0,0,SER_hh_tesh_in!P17/SER_summary!P$27)</f>
        <v>7.92064406324541</v>
      </c>
      <c r="Q17" s="103">
        <f>IF(SER_hh_tesh_in!Q17=0,0,SER_hh_tesh_in!Q17/SER_summary!Q$27)</f>
        <v>9.1011038238891384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29.698673597925698</v>
      </c>
      <c r="D18" s="103">
        <f>IF(SER_hh_tesh_in!D18=0,0,SER_hh_tesh_in!D18/SER_summary!D$27)</f>
        <v>29.833270157273056</v>
      </c>
      <c r="E18" s="103">
        <f>IF(SER_hh_tesh_in!E18=0,0,SER_hh_tesh_in!E18/SER_summary!E$27)</f>
        <v>30.001225809839671</v>
      </c>
      <c r="F18" s="103">
        <f>IF(SER_hh_tesh_in!F18=0,0,SER_hh_tesh_in!F18/SER_summary!F$27)</f>
        <v>30.248093829656394</v>
      </c>
      <c r="G18" s="103">
        <f>IF(SER_hh_tesh_in!G18=0,0,SER_hh_tesh_in!G18/SER_summary!G$27)</f>
        <v>30.468025866267599</v>
      </c>
      <c r="H18" s="103">
        <f>IF(SER_hh_tesh_in!H18=0,0,SER_hh_tesh_in!H18/SER_summary!H$27)</f>
        <v>30.760495354752383</v>
      </c>
      <c r="I18" s="103">
        <f>IF(SER_hh_tesh_in!I18=0,0,SER_hh_tesh_in!I18/SER_summary!I$27)</f>
        <v>31.06938704380984</v>
      </c>
      <c r="J18" s="103">
        <f>IF(SER_hh_tesh_in!J18=0,0,SER_hh_tesh_in!J18/SER_summary!J$27)</f>
        <v>31.356091928969413</v>
      </c>
      <c r="K18" s="103">
        <f>IF(SER_hh_tesh_in!K18=0,0,SER_hh_tesh_in!K18/SER_summary!K$27)</f>
        <v>31.201207248037576</v>
      </c>
      <c r="L18" s="103">
        <f>IF(SER_hh_tesh_in!L18=0,0,SER_hh_tesh_in!L18/SER_summary!L$27)</f>
        <v>31.32656164369789</v>
      </c>
      <c r="M18" s="103">
        <f>IF(SER_hh_tesh_in!M18=0,0,SER_hh_tesh_in!M18/SER_summary!M$27)</f>
        <v>31.553586848442883</v>
      </c>
      <c r="N18" s="103">
        <f>IF(SER_hh_tesh_in!N18=0,0,SER_hh_tesh_in!N18/SER_summary!N$27)</f>
        <v>31.917387881671662</v>
      </c>
      <c r="O18" s="103">
        <f>IF(SER_hh_tesh_in!O18=0,0,SER_hh_tesh_in!O18/SER_summary!O$27)</f>
        <v>32.040107154284506</v>
      </c>
      <c r="P18" s="103">
        <f>IF(SER_hh_tesh_in!P18=0,0,SER_hh_tesh_in!P18/SER_summary!P$27)</f>
        <v>33.0064747377413</v>
      </c>
      <c r="Q18" s="103">
        <f>IF(SER_hh_tesh_in!Q18=0,0,SER_hh_tesh_in!Q18/SER_summary!Q$27)</f>
        <v>34.100259982602459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8.7583795879004676</v>
      </c>
      <c r="D19" s="101">
        <f>IF(SER_hh_tesh_in!D19=0,0,SER_hh_tesh_in!D19/SER_summary!D$27)</f>
        <v>10.496304593497012</v>
      </c>
      <c r="E19" s="101">
        <f>IF(SER_hh_tesh_in!E19=0,0,SER_hh_tesh_in!E19/SER_summary!E$27)</f>
        <v>11.716622959714304</v>
      </c>
      <c r="F19" s="101">
        <f>IF(SER_hh_tesh_in!F19=0,0,SER_hh_tesh_in!F19/SER_summary!F$27)</f>
        <v>12.275047800955484</v>
      </c>
      <c r="G19" s="101">
        <f>IF(SER_hh_tesh_in!G19=0,0,SER_hh_tesh_in!G19/SER_summary!G$27)</f>
        <v>12.536936560513064</v>
      </c>
      <c r="H19" s="101">
        <f>IF(SER_hh_tesh_in!H19=0,0,SER_hh_tesh_in!H19/SER_summary!H$27)</f>
        <v>13.436909441951252</v>
      </c>
      <c r="I19" s="101">
        <f>IF(SER_hh_tesh_in!I19=0,0,SER_hh_tesh_in!I19/SER_summary!I$27)</f>
        <v>14.093032757610938</v>
      </c>
      <c r="J19" s="101">
        <f>IF(SER_hh_tesh_in!J19=0,0,SER_hh_tesh_in!J19/SER_summary!J$27)</f>
        <v>14.635831783406836</v>
      </c>
      <c r="K19" s="101">
        <f>IF(SER_hh_tesh_in!K19=0,0,SER_hh_tesh_in!K19/SER_summary!K$27)</f>
        <v>15.026895576218658</v>
      </c>
      <c r="L19" s="101">
        <f>IF(SER_hh_tesh_in!L19=0,0,SER_hh_tesh_in!L19/SER_summary!L$27)</f>
        <v>14.877915817747605</v>
      </c>
      <c r="M19" s="101">
        <f>IF(SER_hh_tesh_in!M19=0,0,SER_hh_tesh_in!M19/SER_summary!M$27)</f>
        <v>15.003330245176633</v>
      </c>
      <c r="N19" s="101">
        <f>IF(SER_hh_tesh_in!N19=0,0,SER_hh_tesh_in!N19/SER_summary!N$27)</f>
        <v>15.400965098277453</v>
      </c>
      <c r="O19" s="101">
        <f>IF(SER_hh_tesh_in!O19=0,0,SER_hh_tesh_in!O19/SER_summary!O$27)</f>
        <v>15.618754922102358</v>
      </c>
      <c r="P19" s="101">
        <f>IF(SER_hh_tesh_in!P19=0,0,SER_hh_tesh_in!P19/SER_summary!P$27)</f>
        <v>15.842410618981249</v>
      </c>
      <c r="Q19" s="101">
        <f>IF(SER_hh_tesh_in!Q19=0,0,SER_hh_tesh_in!Q19/SER_summary!Q$27)</f>
        <v>16.353708838570316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8.7840614011773557</v>
      </c>
      <c r="D20" s="100">
        <f>IF(SER_hh_tesh_in!D20=0,0,SER_hh_tesh_in!D20/SER_summary!D$27)</f>
        <v>10.596991781146125</v>
      </c>
      <c r="E20" s="100">
        <f>IF(SER_hh_tesh_in!E20=0,0,SER_hh_tesh_in!E20/SER_summary!E$27)</f>
        <v>11.375470483414837</v>
      </c>
      <c r="F20" s="100">
        <f>IF(SER_hh_tesh_in!F20=0,0,SER_hh_tesh_in!F20/SER_summary!F$27)</f>
        <v>8.3895631287665449</v>
      </c>
      <c r="G20" s="100">
        <f>IF(SER_hh_tesh_in!G20=0,0,SER_hh_tesh_in!G20/SER_summary!G$27)</f>
        <v>8.5016277856660185</v>
      </c>
      <c r="H20" s="100">
        <f>IF(SER_hh_tesh_in!H20=0,0,SER_hh_tesh_in!H20/SER_summary!H$27)</f>
        <v>8.9712324825093273</v>
      </c>
      <c r="I20" s="100">
        <f>IF(SER_hh_tesh_in!I20=0,0,SER_hh_tesh_in!I20/SER_summary!I$27)</f>
        <v>13.815940898930963</v>
      </c>
      <c r="J20" s="100">
        <f>IF(SER_hh_tesh_in!J20=0,0,SER_hh_tesh_in!J20/SER_summary!J$27)</f>
        <v>13.456184659767242</v>
      </c>
      <c r="K20" s="100">
        <f>IF(SER_hh_tesh_in!K20=0,0,SER_hh_tesh_in!K20/SER_summary!K$27)</f>
        <v>14.174323271487316</v>
      </c>
      <c r="L20" s="100">
        <f>IF(SER_hh_tesh_in!L20=0,0,SER_hh_tesh_in!L20/SER_summary!L$27)</f>
        <v>14.309842888897711</v>
      </c>
      <c r="M20" s="100">
        <f>IF(SER_hh_tesh_in!M20=0,0,SER_hh_tesh_in!M20/SER_summary!M$27)</f>
        <v>13.960822593828171</v>
      </c>
      <c r="N20" s="100">
        <f>IF(SER_hh_tesh_in!N20=0,0,SER_hh_tesh_in!N20/SER_summary!N$27)</f>
        <v>14.07806241066006</v>
      </c>
      <c r="O20" s="100">
        <f>IF(SER_hh_tesh_in!O20=0,0,SER_hh_tesh_in!O20/SER_summary!O$27)</f>
        <v>14.492373181948855</v>
      </c>
      <c r="P20" s="100">
        <f>IF(SER_hh_tesh_in!P20=0,0,SER_hh_tesh_in!P20/SER_summary!P$27)</f>
        <v>14.340193942460852</v>
      </c>
      <c r="Q20" s="100">
        <f>IF(SER_hh_tesh_in!Q20=0,0,SER_hh_tesh_in!Q20/SER_summary!Q$27)</f>
        <v>14.267194012546712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8.8018663942847475</v>
      </c>
      <c r="D21" s="100">
        <f>IF(SER_hh_tesh_in!D21=0,0,SER_hh_tesh_in!D21/SER_summary!D$27)</f>
        <v>0</v>
      </c>
      <c r="E21" s="100">
        <f>IF(SER_hh_tesh_in!E21=0,0,SER_hh_tesh_in!E21/SER_summary!E$27)</f>
        <v>11.917979253826706</v>
      </c>
      <c r="F21" s="100">
        <f>IF(SER_hh_tesh_in!F21=0,0,SER_hh_tesh_in!F21/SER_summary!F$27)</f>
        <v>8.878710763712693</v>
      </c>
      <c r="G21" s="100">
        <f>IF(SER_hh_tesh_in!G21=0,0,SER_hh_tesh_in!G21/SER_summary!G$27)</f>
        <v>9.0779513048588996</v>
      </c>
      <c r="H21" s="100">
        <f>IF(SER_hh_tesh_in!H21=0,0,SER_hh_tesh_in!H21/SER_summary!H$27)</f>
        <v>14.071451432990679</v>
      </c>
      <c r="I21" s="100">
        <f>IF(SER_hh_tesh_in!I21=0,0,SER_hh_tesh_in!I21/SER_summary!I$27)</f>
        <v>10.281372252671337</v>
      </c>
      <c r="J21" s="100">
        <f>IF(SER_hh_tesh_in!J21=0,0,SER_hh_tesh_in!J21/SER_summary!J$27)</f>
        <v>10.656605925763035</v>
      </c>
      <c r="K21" s="100">
        <f>IF(SER_hh_tesh_in!K21=0,0,SER_hh_tesh_in!K21/SER_summary!K$27)</f>
        <v>10.830297252077409</v>
      </c>
      <c r="L21" s="100">
        <f>IF(SER_hh_tesh_in!L21=0,0,SER_hh_tesh_in!L21/SER_summary!L$27)</f>
        <v>15.562866375040622</v>
      </c>
      <c r="M21" s="100">
        <f>IF(SER_hh_tesh_in!M21=0,0,SER_hh_tesh_in!M21/SER_summary!M$27)</f>
        <v>15.377901752587528</v>
      </c>
      <c r="N21" s="100">
        <f>IF(SER_hh_tesh_in!N21=0,0,SER_hh_tesh_in!N21/SER_summary!N$27)</f>
        <v>15.721180761492908</v>
      </c>
      <c r="O21" s="100">
        <f>IF(SER_hh_tesh_in!O21=0,0,SER_hh_tesh_in!O21/SER_summary!O$27)</f>
        <v>0</v>
      </c>
      <c r="P21" s="100">
        <f>IF(SER_hh_tesh_in!P21=0,0,SER_hh_tesh_in!P21/SER_summary!P$27)</f>
        <v>16.072300283179487</v>
      </c>
      <c r="Q21" s="100">
        <f>IF(SER_hh_tesh_in!Q21=0,0,SER_hh_tesh_in!Q21/SER_summary!Q$27)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0</v>
      </c>
      <c r="D22" s="100">
        <f>IF(SER_hh_tesh_in!D22=0,0,SER_hh_tesh_in!D22/SER_summary!D$27)</f>
        <v>10.454981670218165</v>
      </c>
      <c r="E22" s="100">
        <f>IF(SER_hh_tesh_in!E22=0,0,SER_hh_tesh_in!E22/SER_summary!E$27)</f>
        <v>11.356961888830623</v>
      </c>
      <c r="F22" s="100">
        <f>IF(SER_hh_tesh_in!F22=0,0,SER_hh_tesh_in!F22/SER_summary!F$27)</f>
        <v>12.185657838845524</v>
      </c>
      <c r="G22" s="100">
        <f>IF(SER_hh_tesh_in!G22=0,0,SER_hh_tesh_in!G22/SER_summary!G$27)</f>
        <v>12.415463102688083</v>
      </c>
      <c r="H22" s="100">
        <f>IF(SER_hh_tesh_in!H22=0,0,SER_hh_tesh_in!H22/SER_summary!H$27)</f>
        <v>13.22657538171798</v>
      </c>
      <c r="I22" s="100">
        <f>IF(SER_hh_tesh_in!I22=0,0,SER_hh_tesh_in!I22/SER_summary!I$27)</f>
        <v>14.079097020143102</v>
      </c>
      <c r="J22" s="100">
        <f>IF(SER_hh_tesh_in!J22=0,0,SER_hh_tesh_in!J22/SER_summary!J$27)</f>
        <v>14.430722900159747</v>
      </c>
      <c r="K22" s="100">
        <f>IF(SER_hh_tesh_in!K22=0,0,SER_hh_tesh_in!K22/SER_summary!K$27)</f>
        <v>14.823605756714175</v>
      </c>
      <c r="L22" s="100">
        <f>IF(SER_hh_tesh_in!L22=0,0,SER_hh_tesh_in!L22/SER_summary!L$27)</f>
        <v>15.013171674260843</v>
      </c>
      <c r="M22" s="100">
        <f>IF(SER_hh_tesh_in!M22=0,0,SER_hh_tesh_in!M22/SER_summary!M$27)</f>
        <v>14.744044688122822</v>
      </c>
      <c r="N22" s="100">
        <f>IF(SER_hh_tesh_in!N22=0,0,SER_hh_tesh_in!N22/SER_summary!N$27)</f>
        <v>14.920169348340991</v>
      </c>
      <c r="O22" s="100">
        <f>IF(SER_hh_tesh_in!O22=0,0,SER_hh_tesh_in!O22/SER_summary!O$27)</f>
        <v>15.373539663383664</v>
      </c>
      <c r="P22" s="100">
        <f>IF(SER_hh_tesh_in!P22=0,0,SER_hh_tesh_in!P22/SER_summary!P$27)</f>
        <v>15.264272092375592</v>
      </c>
      <c r="Q22" s="100">
        <f>IF(SER_hh_tesh_in!Q22=0,0,SER_hh_tesh_in!Q22/SER_summary!Q$27)</f>
        <v>15.435051283302583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8.7524992270206088</v>
      </c>
      <c r="D23" s="100">
        <f>IF(SER_hh_tesh_in!D23=0,0,SER_hh_tesh_in!D23/SER_summary!D$27)</f>
        <v>10.598835821719332</v>
      </c>
      <c r="E23" s="100">
        <f>IF(SER_hh_tesh_in!E23=0,0,SER_hh_tesh_in!E23/SER_summary!E$27)</f>
        <v>11.60542429177065</v>
      </c>
      <c r="F23" s="100">
        <f>IF(SER_hh_tesh_in!F23=0,0,SER_hh_tesh_in!F23/SER_summary!F$27)</f>
        <v>12.38328612370591</v>
      </c>
      <c r="G23" s="100">
        <f>IF(SER_hh_tesh_in!G23=0,0,SER_hh_tesh_in!G23/SER_summary!G$27)</f>
        <v>12.654207419824276</v>
      </c>
      <c r="H23" s="100">
        <f>IF(SER_hh_tesh_in!H23=0,0,SER_hh_tesh_in!H23/SER_summary!H$27)</f>
        <v>13.283794008614297</v>
      </c>
      <c r="I23" s="100">
        <f>IF(SER_hh_tesh_in!I23=0,0,SER_hh_tesh_in!I23/SER_summary!I$27)</f>
        <v>14.047553534415176</v>
      </c>
      <c r="J23" s="100">
        <f>IF(SER_hh_tesh_in!J23=0,0,SER_hh_tesh_in!J23/SER_summary!J$27)</f>
        <v>14.316286336089382</v>
      </c>
      <c r="K23" s="100">
        <f>IF(SER_hh_tesh_in!K23=0,0,SER_hh_tesh_in!K23/SER_summary!K$27)</f>
        <v>14.464422779763893</v>
      </c>
      <c r="L23" s="100">
        <f>IF(SER_hh_tesh_in!L23=0,0,SER_hh_tesh_in!L23/SER_summary!L$27)</f>
        <v>14.716211662311872</v>
      </c>
      <c r="M23" s="100">
        <f>IF(SER_hh_tesh_in!M23=0,0,SER_hh_tesh_in!M23/SER_summary!M$27)</f>
        <v>14.291932106002276</v>
      </c>
      <c r="N23" s="100">
        <f>IF(SER_hh_tesh_in!N23=0,0,SER_hh_tesh_in!N23/SER_summary!N$27)</f>
        <v>14.147908962499786</v>
      </c>
      <c r="O23" s="100">
        <f>IF(SER_hh_tesh_in!O23=0,0,SER_hh_tesh_in!O23/SER_summary!O$27)</f>
        <v>14.777630647647717</v>
      </c>
      <c r="P23" s="100">
        <f>IF(SER_hh_tesh_in!P23=0,0,SER_hh_tesh_in!P23/SER_summary!P$27)</f>
        <v>14.65315001633935</v>
      </c>
      <c r="Q23" s="100">
        <f>IF(SER_hh_tesh_in!Q23=0,0,SER_hh_tesh_in!Q23/SER_summary!Q$27)</f>
        <v>14.548533146319635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0</v>
      </c>
      <c r="D24" s="100">
        <f>IF(SER_hh_tesh_in!D24=0,0,SER_hh_tesh_in!D24/SER_summary!D$27)</f>
        <v>10.485754778670017</v>
      </c>
      <c r="E24" s="100">
        <f>IF(SER_hh_tesh_in!E24=0,0,SER_hh_tesh_in!E24/SER_summary!E$27)</f>
        <v>11.335196107927613</v>
      </c>
      <c r="F24" s="100">
        <f>IF(SER_hh_tesh_in!F24=0,0,SER_hh_tesh_in!F24/SER_summary!F$27)</f>
        <v>12.058704873148383</v>
      </c>
      <c r="G24" s="100">
        <f>IF(SER_hh_tesh_in!G24=0,0,SER_hh_tesh_in!G24/SER_summary!G$27)</f>
        <v>12.449283050553325</v>
      </c>
      <c r="H24" s="100">
        <f>IF(SER_hh_tesh_in!H24=0,0,SER_hh_tesh_in!H24/SER_summary!H$27)</f>
        <v>13.404719248913814</v>
      </c>
      <c r="I24" s="100">
        <f>IF(SER_hh_tesh_in!I24=0,0,SER_hh_tesh_in!I24/SER_summary!I$27)</f>
        <v>14.438394605758058</v>
      </c>
      <c r="J24" s="100">
        <f>IF(SER_hh_tesh_in!J24=0,0,SER_hh_tesh_in!J24/SER_summary!J$27)</f>
        <v>14.896875780000331</v>
      </c>
      <c r="K24" s="100">
        <f>IF(SER_hh_tesh_in!K24=0,0,SER_hh_tesh_in!K24/SER_summary!K$27)</f>
        <v>15.273811291402517</v>
      </c>
      <c r="L24" s="100">
        <f>IF(SER_hh_tesh_in!L24=0,0,SER_hh_tesh_in!L24/SER_summary!L$27)</f>
        <v>15.384297814322538</v>
      </c>
      <c r="M24" s="100">
        <f>IF(SER_hh_tesh_in!M24=0,0,SER_hh_tesh_in!M24/SER_summary!M$27)</f>
        <v>15.287579928206288</v>
      </c>
      <c r="N24" s="100">
        <f>IF(SER_hh_tesh_in!N24=0,0,SER_hh_tesh_in!N24/SER_summary!N$27)</f>
        <v>15.428679607257838</v>
      </c>
      <c r="O24" s="100">
        <f>IF(SER_hh_tesh_in!O24=0,0,SER_hh_tesh_in!O24/SER_summary!O$27)</f>
        <v>15.790366167681972</v>
      </c>
      <c r="P24" s="100">
        <f>IF(SER_hh_tesh_in!P24=0,0,SER_hh_tesh_in!P24/SER_summary!P$27)</f>
        <v>15.663662187919785</v>
      </c>
      <c r="Q24" s="100">
        <f>IF(SER_hh_tesh_in!Q24=0,0,SER_hh_tesh_in!Q24/SER_summary!Q$27)</f>
        <v>15.698028931551901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8.6628979955356087</v>
      </c>
      <c r="D25" s="100">
        <f>IF(SER_hh_tesh_in!D25=0,0,SER_hh_tesh_in!D25/SER_summary!D$27)</f>
        <v>10.446696404496757</v>
      </c>
      <c r="E25" s="100">
        <f>IF(SER_hh_tesh_in!E25=0,0,SER_hh_tesh_in!E25/SER_summary!E$27)</f>
        <v>11.323840122732634</v>
      </c>
      <c r="F25" s="100">
        <f>IF(SER_hh_tesh_in!F25=0,0,SER_hh_tesh_in!F25/SER_summary!F$27)</f>
        <v>12.223253385316891</v>
      </c>
      <c r="G25" s="100">
        <f>IF(SER_hh_tesh_in!G25=0,0,SER_hh_tesh_in!G25/SER_summary!G$27)</f>
        <v>12.408037631618429</v>
      </c>
      <c r="H25" s="100">
        <f>IF(SER_hh_tesh_in!H25=0,0,SER_hh_tesh_in!H25/SER_summary!H$27)</f>
        <v>13.040524973013305</v>
      </c>
      <c r="I25" s="100">
        <f>IF(SER_hh_tesh_in!I25=0,0,SER_hh_tesh_in!I25/SER_summary!I$27)</f>
        <v>13.743337949823454</v>
      </c>
      <c r="J25" s="100">
        <f>IF(SER_hh_tesh_in!J25=0,0,SER_hh_tesh_in!J25/SER_summary!J$27)</f>
        <v>13.853600600904045</v>
      </c>
      <c r="K25" s="100">
        <f>IF(SER_hh_tesh_in!K25=0,0,SER_hh_tesh_in!K25/SER_summary!K$27)</f>
        <v>14.119154726318927</v>
      </c>
      <c r="L25" s="100">
        <f>IF(SER_hh_tesh_in!L25=0,0,SER_hh_tesh_in!L25/SER_summary!L$27)</f>
        <v>14.153862716753951</v>
      </c>
      <c r="M25" s="100">
        <f>IF(SER_hh_tesh_in!M25=0,0,SER_hh_tesh_in!M25/SER_summary!M$27)</f>
        <v>13.836550131992897</v>
      </c>
      <c r="N25" s="100">
        <f>IF(SER_hh_tesh_in!N25=0,0,SER_hh_tesh_in!N25/SER_summary!N$27)</f>
        <v>14.060756625885601</v>
      </c>
      <c r="O25" s="100">
        <f>IF(SER_hh_tesh_in!O25=0,0,SER_hh_tesh_in!O25/SER_summary!O$27)</f>
        <v>14.514580564239449</v>
      </c>
      <c r="P25" s="100">
        <f>IF(SER_hh_tesh_in!P25=0,0,SER_hh_tesh_in!P25/SER_summary!P$27)</f>
        <v>14.087030347209394</v>
      </c>
      <c r="Q25" s="100">
        <f>IF(SER_hh_tesh_in!Q25=0,0,SER_hh_tesh_in!Q25/SER_summary!Q$27)</f>
        <v>14.293747490947792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0</v>
      </c>
      <c r="D26" s="22">
        <f>IF(SER_hh_tesh_in!D26=0,0,SER_hh_tesh_in!D26/SER_summary!D$27)</f>
        <v>10.463321006237345</v>
      </c>
      <c r="E26" s="22">
        <f>IF(SER_hh_tesh_in!E26=0,0,SER_hh_tesh_in!E26/SER_summary!E$27)</f>
        <v>0</v>
      </c>
      <c r="F26" s="22">
        <f>IF(SER_hh_tesh_in!F26=0,0,SER_hh_tesh_in!F26/SER_summary!F$27)</f>
        <v>12.25274052662669</v>
      </c>
      <c r="G26" s="22">
        <f>IF(SER_hh_tesh_in!G26=0,0,SER_hh_tesh_in!G26/SER_summary!G$27)</f>
        <v>12.531979858300565</v>
      </c>
      <c r="H26" s="22">
        <f>IF(SER_hh_tesh_in!H26=0,0,SER_hh_tesh_in!H26/SER_summary!H$27)</f>
        <v>13.310619824772278</v>
      </c>
      <c r="I26" s="22">
        <f>IF(SER_hh_tesh_in!I26=0,0,SER_hh_tesh_in!I26/SER_summary!I$27)</f>
        <v>14.146345235754163</v>
      </c>
      <c r="J26" s="22">
        <f>IF(SER_hh_tesh_in!J26=0,0,SER_hh_tesh_in!J26/SER_summary!J$27)</f>
        <v>14.472929146780389</v>
      </c>
      <c r="K26" s="22">
        <f>IF(SER_hh_tesh_in!K26=0,0,SER_hh_tesh_in!K26/SER_summary!K$27)</f>
        <v>14.942103013375769</v>
      </c>
      <c r="L26" s="22">
        <f>IF(SER_hh_tesh_in!L26=0,0,SER_hh_tesh_in!L26/SER_summary!L$27)</f>
        <v>10.237914667041027</v>
      </c>
      <c r="M26" s="22">
        <f>IF(SER_hh_tesh_in!M26=0,0,SER_hh_tesh_in!M26/SER_summary!M$27)</f>
        <v>14.799838276465936</v>
      </c>
      <c r="N26" s="22">
        <f>IF(SER_hh_tesh_in!N26=0,0,SER_hh_tesh_in!N26/SER_summary!N$27)</f>
        <v>15.012022041985892</v>
      </c>
      <c r="O26" s="22">
        <f>IF(SER_hh_tesh_in!O26=0,0,SER_hh_tesh_in!O26/SER_summary!O$27)</f>
        <v>15.723874880615133</v>
      </c>
      <c r="P26" s="22">
        <f>IF(SER_hh_tesh_in!P26=0,0,SER_hh_tesh_in!P26/SER_summary!P$27)</f>
        <v>15.810700012240227</v>
      </c>
      <c r="Q26" s="22">
        <f>IF(SER_hh_tesh_in!Q26=0,0,SER_hh_tesh_in!Q26/SER_summary!Q$27)</f>
        <v>16.434240168288671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0</v>
      </c>
      <c r="D27" s="116">
        <f>IF(SER_hh_tesh_in!D27=0,0,SER_hh_tesh_in!D27/SER_summary!D$27)</f>
        <v>0</v>
      </c>
      <c r="E27" s="116">
        <f>IF(SER_hh_tesh_in!E27=0,0,SER_hh_tesh_in!E27/SER_summary!E$27)</f>
        <v>0</v>
      </c>
      <c r="F27" s="116">
        <f>IF(SER_hh_tesh_in!F27=0,0,SER_hh_tesh_in!F27/SER_summary!F$27)</f>
        <v>3.3549492219190812E-2</v>
      </c>
      <c r="G27" s="116">
        <f>IF(SER_hh_tesh_in!G27=0,0,SER_hh_tesh_in!G27/SER_summary!G$27)</f>
        <v>1.6414080876166422E-2</v>
      </c>
      <c r="H27" s="116">
        <f>IF(SER_hh_tesh_in!H27=0,0,SER_hh_tesh_in!H27/SER_summary!H$27)</f>
        <v>5.3986111473119595E-2</v>
      </c>
      <c r="I27" s="116">
        <f>IF(SER_hh_tesh_in!I27=0,0,SER_hh_tesh_in!I27/SER_summary!I$27)</f>
        <v>2.7045947390694245E-2</v>
      </c>
      <c r="J27" s="116">
        <f>IF(SER_hh_tesh_in!J27=0,0,SER_hh_tesh_in!J27/SER_summary!J$27)</f>
        <v>0.3257368400235231</v>
      </c>
      <c r="K27" s="116">
        <f>IF(SER_hh_tesh_in!K27=0,0,SER_hh_tesh_in!K27/SER_summary!K$27)</f>
        <v>0.26872240034488049</v>
      </c>
      <c r="L27" s="116">
        <f>IF(SER_hh_tesh_in!L27=0,0,SER_hh_tesh_in!L27/SER_summary!L$27)</f>
        <v>0.22588093932716755</v>
      </c>
      <c r="M27" s="116">
        <f>IF(SER_hh_tesh_in!M27=0,0,SER_hh_tesh_in!M27/SER_summary!M$27)</f>
        <v>0.35069549529292859</v>
      </c>
      <c r="N27" s="116">
        <f>IF(SER_hh_tesh_in!N27=0,0,SER_hh_tesh_in!N27/SER_summary!N$27)</f>
        <v>0.32476370306081309</v>
      </c>
      <c r="O27" s="116">
        <f>IF(SER_hh_tesh_in!O27=0,0,SER_hh_tesh_in!O27/SER_summary!O$27)</f>
        <v>0.16258498662802492</v>
      </c>
      <c r="P27" s="116">
        <f>IF(SER_hh_tesh_in!P27=0,0,SER_hh_tesh_in!P27/SER_summary!P$27)</f>
        <v>0.23496734937110397</v>
      </c>
      <c r="Q27" s="116">
        <f>IF(SER_hh_tesh_in!Q27=0,0,SER_hh_tesh_in!Q27/SER_summary!Q$27)</f>
        <v>0.30177827316949019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0</v>
      </c>
      <c r="D28" s="117">
        <f>IF(SER_hh_tesh_in!D28=0,0,SER_hh_tesh_in!D28/SER_summary!D$27)</f>
        <v>0</v>
      </c>
      <c r="E28" s="117">
        <f>IF(SER_hh_tesh_in!E28=0,0,SER_hh_tesh_in!E28/SER_summary!E$27)</f>
        <v>0</v>
      </c>
      <c r="F28" s="117">
        <f>IF(SER_hh_tesh_in!F28=0,0,SER_hh_tesh_in!F28/SER_summary!F$27)</f>
        <v>3.9104218002981481</v>
      </c>
      <c r="G28" s="117">
        <f>IF(SER_hh_tesh_in!G28=0,0,SER_hh_tesh_in!G28/SER_summary!G$27)</f>
        <v>3.9753490735791686</v>
      </c>
      <c r="H28" s="117">
        <f>IF(SER_hh_tesh_in!H28=0,0,SER_hh_tesh_in!H28/SER_summary!H$27)</f>
        <v>4.2496971618414685</v>
      </c>
      <c r="I28" s="117">
        <f>IF(SER_hh_tesh_in!I28=0,0,SER_hh_tesh_in!I28/SER_summary!I$27)</f>
        <v>4.4794299549214474</v>
      </c>
      <c r="J28" s="117">
        <f>IF(SER_hh_tesh_in!J28=0,0,SER_hh_tesh_in!J28/SER_summary!J$27)</f>
        <v>4.6898960706508888</v>
      </c>
      <c r="K28" s="117">
        <f>IF(SER_hh_tesh_in!K28=0,0,SER_hh_tesh_in!K28/SER_summary!K$27)</f>
        <v>4.8005791811173673</v>
      </c>
      <c r="L28" s="117">
        <f>IF(SER_hh_tesh_in!L28=0,0,SER_hh_tesh_in!L28/SER_summary!L$27)</f>
        <v>4.7774898163028041</v>
      </c>
      <c r="M28" s="117">
        <f>IF(SER_hh_tesh_in!M28=0,0,SER_hh_tesh_in!M28/SER_summary!M$27)</f>
        <v>4.7619108774703154</v>
      </c>
      <c r="N28" s="117">
        <f>IF(SER_hh_tesh_in!N28=0,0,SER_hh_tesh_in!N28/SER_summary!N$27)</f>
        <v>4.7857149293407879</v>
      </c>
      <c r="O28" s="117">
        <f>IF(SER_hh_tesh_in!O28=0,0,SER_hh_tesh_in!O28/SER_summary!O$27)</f>
        <v>4.8538383412247041</v>
      </c>
      <c r="P28" s="117">
        <f>IF(SER_hh_tesh_in!P28=0,0,SER_hh_tesh_in!P28/SER_summary!P$27)</f>
        <v>4.8297282859574082</v>
      </c>
      <c r="Q28" s="117">
        <f>IF(SER_hh_tesh_in!Q28=0,0,SER_hh_tesh_in!Q28/SER_summary!Q$27)</f>
        <v>4.9028375056285647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9.5730003800469969</v>
      </c>
      <c r="D29" s="101">
        <f>IF(SER_hh_tesh_in!D29=0,0,SER_hh_tesh_in!D29/SER_summary!D$27)</f>
        <v>10.588104429477289</v>
      </c>
      <c r="E29" s="101">
        <f>IF(SER_hh_tesh_in!E29=0,0,SER_hh_tesh_in!E29/SER_summary!E$27)</f>
        <v>12.016689284073282</v>
      </c>
      <c r="F29" s="101">
        <f>IF(SER_hh_tesh_in!F29=0,0,SER_hh_tesh_in!F29/SER_summary!F$27)</f>
        <v>12.11682696136727</v>
      </c>
      <c r="G29" s="101">
        <f>IF(SER_hh_tesh_in!G29=0,0,SER_hh_tesh_in!G29/SER_summary!G$27)</f>
        <v>12.531483706049251</v>
      </c>
      <c r="H29" s="101">
        <f>IF(SER_hh_tesh_in!H29=0,0,SER_hh_tesh_in!H29/SER_summary!H$27)</f>
        <v>12.861946118155053</v>
      </c>
      <c r="I29" s="101">
        <f>IF(SER_hh_tesh_in!I29=0,0,SER_hh_tesh_in!I29/SER_summary!I$27)</f>
        <v>13.189132363249684</v>
      </c>
      <c r="J29" s="101">
        <f>IF(SER_hh_tesh_in!J29=0,0,SER_hh_tesh_in!J29/SER_summary!J$27)</f>
        <v>13.604239500182233</v>
      </c>
      <c r="K29" s="101">
        <f>IF(SER_hh_tesh_in!K29=0,0,SER_hh_tesh_in!K29/SER_summary!K$27)</f>
        <v>14.056552536633315</v>
      </c>
      <c r="L29" s="101">
        <f>IF(SER_hh_tesh_in!L29=0,0,SER_hh_tesh_in!L29/SER_summary!L$27)</f>
        <v>14.220421723693917</v>
      </c>
      <c r="M29" s="101">
        <f>IF(SER_hh_tesh_in!M29=0,0,SER_hh_tesh_in!M29/SER_summary!M$27)</f>
        <v>14.144777457958751</v>
      </c>
      <c r="N29" s="101">
        <f>IF(SER_hh_tesh_in!N29=0,0,SER_hh_tesh_in!N29/SER_summary!N$27)</f>
        <v>13.989921441433655</v>
      </c>
      <c r="O29" s="101">
        <f>IF(SER_hh_tesh_in!O29=0,0,SER_hh_tesh_in!O29/SER_summary!O$27)</f>
        <v>14.022118965692728</v>
      </c>
      <c r="P29" s="101">
        <f>IF(SER_hh_tesh_in!P29=0,0,SER_hh_tesh_in!P29/SER_summary!P$27)</f>
        <v>13.803868247276379</v>
      </c>
      <c r="Q29" s="101">
        <f>IF(SER_hh_tesh_in!Q29=0,0,SER_hh_tesh_in!Q29/SER_summary!Q$27)</f>
        <v>13.792667613565984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10.67476858922601</v>
      </c>
      <c r="D30" s="100">
        <f>IF(SER_hh_tesh_in!D30=0,0,SER_hh_tesh_in!D30/SER_summary!D$27)</f>
        <v>10.544632366063825</v>
      </c>
      <c r="E30" s="100">
        <f>IF(SER_hh_tesh_in!E30=0,0,SER_hh_tesh_in!E30/SER_summary!E$27)</f>
        <v>12.654521893063162</v>
      </c>
      <c r="F30" s="100">
        <f>IF(SER_hh_tesh_in!F30=0,0,SER_hh_tesh_in!F30/SER_summary!F$27)</f>
        <v>12.862935835615296</v>
      </c>
      <c r="G30" s="100">
        <f>IF(SER_hh_tesh_in!G30=0,0,SER_hh_tesh_in!G30/SER_summary!G$27)</f>
        <v>13.289672673596492</v>
      </c>
      <c r="H30" s="100">
        <f>IF(SER_hh_tesh_in!H30=0,0,SER_hh_tesh_in!H30/SER_summary!H$27)</f>
        <v>13.574118139283341</v>
      </c>
      <c r="I30" s="100">
        <f>IF(SER_hh_tesh_in!I30=0,0,SER_hh_tesh_in!I30/SER_summary!I$27)</f>
        <v>13.888961386101981</v>
      </c>
      <c r="J30" s="100">
        <f>IF(SER_hh_tesh_in!J30=0,0,SER_hh_tesh_in!J30/SER_summary!J$27)</f>
        <v>0</v>
      </c>
      <c r="K30" s="100">
        <f>IF(SER_hh_tesh_in!K30=0,0,SER_hh_tesh_in!K30/SER_summary!K$27)</f>
        <v>0</v>
      </c>
      <c r="L30" s="100">
        <f>IF(SER_hh_tesh_in!L30=0,0,SER_hh_tesh_in!L30/SER_summary!L$27)</f>
        <v>0</v>
      </c>
      <c r="M30" s="100">
        <f>IF(SER_hh_tesh_in!M30=0,0,SER_hh_tesh_in!M30/SER_summary!M$27)</f>
        <v>14.127393473068524</v>
      </c>
      <c r="N30" s="100">
        <f>IF(SER_hh_tesh_in!N30=0,0,SER_hh_tesh_in!N30/SER_summary!N$27)</f>
        <v>13.777127993334478</v>
      </c>
      <c r="O30" s="100">
        <f>IF(SER_hh_tesh_in!O30=0,0,SER_hh_tesh_in!O30/SER_summary!O$27)</f>
        <v>13.775242590408538</v>
      </c>
      <c r="P30" s="100">
        <f>IF(SER_hh_tesh_in!P30=0,0,SER_hh_tesh_in!P30/SER_summary!P$27)</f>
        <v>13.852696974269833</v>
      </c>
      <c r="Q30" s="100">
        <f>IF(SER_hh_tesh_in!Q30=0,0,SER_hh_tesh_in!Q30/SER_summary!Q$27)</f>
        <v>13.756206141743485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9.3579920887908781</v>
      </c>
      <c r="D31" s="100">
        <f>IF(SER_hh_tesh_in!D31=0,0,SER_hh_tesh_in!D31/SER_summary!D$27)</f>
        <v>10.720336868954607</v>
      </c>
      <c r="E31" s="100">
        <f>IF(SER_hh_tesh_in!E31=0,0,SER_hh_tesh_in!E31/SER_summary!E$27)</f>
        <v>12.032570296686375</v>
      </c>
      <c r="F31" s="100">
        <f>IF(SER_hh_tesh_in!F31=0,0,SER_hh_tesh_in!F31/SER_summary!F$27)</f>
        <v>12.343244356401637</v>
      </c>
      <c r="G31" s="100">
        <f>IF(SER_hh_tesh_in!G31=0,0,SER_hh_tesh_in!G31/SER_summary!G$27)</f>
        <v>12.910643081469518</v>
      </c>
      <c r="H31" s="100">
        <f>IF(SER_hh_tesh_in!H31=0,0,SER_hh_tesh_in!H31/SER_summary!H$27)</f>
        <v>13.27687599294746</v>
      </c>
      <c r="I31" s="100">
        <f>IF(SER_hh_tesh_in!I31=0,0,SER_hh_tesh_in!I31/SER_summary!I$27)</f>
        <v>13.715697921357151</v>
      </c>
      <c r="J31" s="100">
        <f>IF(SER_hh_tesh_in!J31=0,0,SER_hh_tesh_in!J31/SER_summary!J$27)</f>
        <v>14.153183346609838</v>
      </c>
      <c r="K31" s="100">
        <f>IF(SER_hh_tesh_in!K31=0,0,SER_hh_tesh_in!K31/SER_summary!K$27)</f>
        <v>14.605760388878478</v>
      </c>
      <c r="L31" s="100">
        <f>IF(SER_hh_tesh_in!L31=0,0,SER_hh_tesh_in!L31/SER_summary!L$27)</f>
        <v>14.771722941084821</v>
      </c>
      <c r="M31" s="100">
        <f>IF(SER_hh_tesh_in!M31=0,0,SER_hh_tesh_in!M31/SER_summary!M$27)</f>
        <v>14.465545492974069</v>
      </c>
      <c r="N31" s="100">
        <f>IF(SER_hh_tesh_in!N31=0,0,SER_hh_tesh_in!N31/SER_summary!N$27)</f>
        <v>14.234850089137659</v>
      </c>
      <c r="O31" s="100">
        <f>IF(SER_hh_tesh_in!O31=0,0,SER_hh_tesh_in!O31/SER_summary!O$27)</f>
        <v>14.159974311842401</v>
      </c>
      <c r="P31" s="100">
        <f>IF(SER_hh_tesh_in!P31=0,0,SER_hh_tesh_in!P31/SER_summary!P$27)</f>
        <v>13.880220224727582</v>
      </c>
      <c r="Q31" s="100">
        <f>IF(SER_hh_tesh_in!Q31=0,0,SER_hh_tesh_in!Q31/SER_summary!Q$27)</f>
        <v>13.66670256815156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0</v>
      </c>
      <c r="I32" s="100">
        <f>IF(SER_hh_tesh_in!I32=0,0,SER_hh_tesh_in!I32/SER_summary!I$27)</f>
        <v>0</v>
      </c>
      <c r="J32" s="100">
        <f>IF(SER_hh_tesh_in!J32=0,0,SER_hh_tesh_in!J32/SER_summary!J$27)</f>
        <v>0</v>
      </c>
      <c r="K32" s="100">
        <f>IF(SER_hh_tesh_in!K32=0,0,SER_hh_tesh_in!K32/SER_summary!K$27)</f>
        <v>0</v>
      </c>
      <c r="L32" s="100">
        <f>IF(SER_hh_tesh_in!L32=0,0,SER_hh_tesh_in!L32/SER_summary!L$27)</f>
        <v>0</v>
      </c>
      <c r="M32" s="100">
        <f>IF(SER_hh_tesh_in!M32=0,0,SER_hh_tesh_in!M32/SER_summary!M$27)</f>
        <v>0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0</v>
      </c>
      <c r="Q32" s="100">
        <f>IF(SER_hh_tesh_in!Q32=0,0,SER_hh_tesh_in!Q32/SER_summary!Q$27)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9.2151982122481524</v>
      </c>
      <c r="D33" s="18">
        <f>IF(SER_hh_tesh_in!D33=0,0,SER_hh_tesh_in!D33/SER_summary!D$27)</f>
        <v>10.546372170654498</v>
      </c>
      <c r="E33" s="18">
        <f>IF(SER_hh_tesh_in!E33=0,0,SER_hh_tesh_in!E33/SER_summary!E$27)</f>
        <v>11.788655329130822</v>
      </c>
      <c r="F33" s="18">
        <f>IF(SER_hh_tesh_in!F33=0,0,SER_hh_tesh_in!F33/SER_summary!F$27)</f>
        <v>12.048879529869843</v>
      </c>
      <c r="G33" s="18">
        <f>IF(SER_hh_tesh_in!G33=0,0,SER_hh_tesh_in!G33/SER_summary!G$27)</f>
        <v>12.343620900684726</v>
      </c>
      <c r="H33" s="18">
        <f>IF(SER_hh_tesh_in!H33=0,0,SER_hh_tesh_in!H33/SER_summary!H$27)</f>
        <v>12.649995019327978</v>
      </c>
      <c r="I33" s="18">
        <f>IF(SER_hh_tesh_in!I33=0,0,SER_hh_tesh_in!I33/SER_summary!I$27)</f>
        <v>13.078414732405939</v>
      </c>
      <c r="J33" s="18">
        <f>IF(SER_hh_tesh_in!J33=0,0,SER_hh_tesh_in!J33/SER_summary!J$27)</f>
        <v>13.521250358772154</v>
      </c>
      <c r="K33" s="18">
        <f>IF(SER_hh_tesh_in!K33=0,0,SER_hh_tesh_in!K33/SER_summary!K$27)</f>
        <v>13.96537166136112</v>
      </c>
      <c r="L33" s="18">
        <f>IF(SER_hh_tesh_in!L33=0,0,SER_hh_tesh_in!L33/SER_summary!L$27)</f>
        <v>14.080702853016808</v>
      </c>
      <c r="M33" s="18">
        <f>IF(SER_hh_tesh_in!M33=0,0,SER_hh_tesh_in!M33/SER_summary!M$27)</f>
        <v>13.656513840787182</v>
      </c>
      <c r="N33" s="18">
        <f>IF(SER_hh_tesh_in!N33=0,0,SER_hh_tesh_in!N33/SER_summary!N$27)</f>
        <v>13.675638012704322</v>
      </c>
      <c r="O33" s="18">
        <f>IF(SER_hh_tesh_in!O33=0,0,SER_hh_tesh_in!O33/SER_summary!O$27)</f>
        <v>13.687653751825961</v>
      </c>
      <c r="P33" s="18">
        <f>IF(SER_hh_tesh_in!P33=0,0,SER_hh_tesh_in!P33/SER_summary!P$27)</f>
        <v>13.752183310766364</v>
      </c>
      <c r="Q33" s="18">
        <f>IF(SER_hh_tesh_in!Q33=0,0,SER_hh_tesh_in!Q33/SER_summary!Q$27)</f>
        <v>13.928235670651368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28.578478669578285</v>
      </c>
      <c r="D3" s="106">
        <f>IF(SER_hh_emih_in!D3=0,0,SER_hh_emih_in!D3/SER_summary!D$27)</f>
        <v>23.965141961099889</v>
      </c>
      <c r="E3" s="106">
        <f>IF(SER_hh_emih_in!E3=0,0,SER_hh_emih_in!E3/SER_summary!E$27)</f>
        <v>20.576254463036133</v>
      </c>
      <c r="F3" s="106">
        <f>IF(SER_hh_emih_in!F3=0,0,SER_hh_emih_in!F3/SER_summary!F$27)</f>
        <v>14.536117948685524</v>
      </c>
      <c r="G3" s="106">
        <f>IF(SER_hh_emih_in!G3=0,0,SER_hh_emih_in!G3/SER_summary!G$27)</f>
        <v>13.431313518347769</v>
      </c>
      <c r="H3" s="106">
        <f>IF(SER_hh_emih_in!H3=0,0,SER_hh_emih_in!H3/SER_summary!H$27)</f>
        <v>25.289069277246128</v>
      </c>
      <c r="I3" s="106">
        <f>IF(SER_hh_emih_in!I3=0,0,SER_hh_emih_in!I3/SER_summary!I$27)</f>
        <v>23.208121209856269</v>
      </c>
      <c r="J3" s="106">
        <f>IF(SER_hh_emih_in!J3=0,0,SER_hh_emih_in!J3/SER_summary!J$27)</f>
        <v>24.210966053763702</v>
      </c>
      <c r="K3" s="106">
        <f>IF(SER_hh_emih_in!K3=0,0,SER_hh_emih_in!K3/SER_summary!K$27)</f>
        <v>28.919753964808173</v>
      </c>
      <c r="L3" s="106">
        <f>IF(SER_hh_emih_in!L3=0,0,SER_hh_emih_in!L3/SER_summary!L$27)</f>
        <v>28.77138560815601</v>
      </c>
      <c r="M3" s="106">
        <f>IF(SER_hh_emih_in!M3=0,0,SER_hh_emih_in!M3/SER_summary!M$27)</f>
        <v>23.78964216037042</v>
      </c>
      <c r="N3" s="106">
        <f>IF(SER_hh_emih_in!N3=0,0,SER_hh_emih_in!N3/SER_summary!N$27)</f>
        <v>24.7848807293703</v>
      </c>
      <c r="O3" s="106">
        <f>IF(SER_hh_emih_in!O3=0,0,SER_hh_emih_in!O3/SER_summary!O$27)</f>
        <v>13.520055040478608</v>
      </c>
      <c r="P3" s="106">
        <f>IF(SER_hh_emih_in!P3=0,0,SER_hh_emih_in!P3/SER_summary!P$27)</f>
        <v>10.678314933571928</v>
      </c>
      <c r="Q3" s="106">
        <f>IF(SER_hh_emih_in!Q3=0,0,SER_hh_emih_in!Q3/SER_summary!Q$27)</f>
        <v>17.838929317562844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23.02865812806688</v>
      </c>
      <c r="D4" s="101">
        <f>IF(SER_hh_emih_in!D4=0,0,SER_hh_emih_in!D4/SER_summary!D$27)</f>
        <v>21.020633078506894</v>
      </c>
      <c r="E4" s="101">
        <f>IF(SER_hh_emih_in!E4=0,0,SER_hh_emih_in!E4/SER_summary!E$27)</f>
        <v>14.675234435999311</v>
      </c>
      <c r="F4" s="101">
        <f>IF(SER_hh_emih_in!F4=0,0,SER_hh_emih_in!F4/SER_summary!F$27)</f>
        <v>13.114035445998624</v>
      </c>
      <c r="G4" s="101">
        <f>IF(SER_hh_emih_in!G4=0,0,SER_hh_emih_in!G4/SER_summary!G$27)</f>
        <v>10.944328685494776</v>
      </c>
      <c r="H4" s="101">
        <f>IF(SER_hh_emih_in!H4=0,0,SER_hh_emih_in!H4/SER_summary!H$27)</f>
        <v>22.148951152585465</v>
      </c>
      <c r="I4" s="101">
        <f>IF(SER_hh_emih_in!I4=0,0,SER_hh_emih_in!I4/SER_summary!I$27)</f>
        <v>20.813761218946635</v>
      </c>
      <c r="J4" s="101">
        <f>IF(SER_hh_emih_in!J4=0,0,SER_hh_emih_in!J4/SER_summary!J$27)</f>
        <v>22.127661425008277</v>
      </c>
      <c r="K4" s="101">
        <f>IF(SER_hh_emih_in!K4=0,0,SER_hh_emih_in!K4/SER_summary!K$27)</f>
        <v>27.13211316988188</v>
      </c>
      <c r="L4" s="101">
        <f>IF(SER_hh_emih_in!L4=0,0,SER_hh_emih_in!L4/SER_summary!L$27)</f>
        <v>23.350172514552231</v>
      </c>
      <c r="M4" s="101">
        <f>IF(SER_hh_emih_in!M4=0,0,SER_hh_emih_in!M4/SER_summary!M$27)</f>
        <v>19.05952410809703</v>
      </c>
      <c r="N4" s="101">
        <f>IF(SER_hh_emih_in!N4=0,0,SER_hh_emih_in!N4/SER_summary!N$27)</f>
        <v>18.568544832426884</v>
      </c>
      <c r="O4" s="101">
        <f>IF(SER_hh_emih_in!O4=0,0,SER_hh_emih_in!O4/SER_summary!O$27)</f>
        <v>8.514536593890389</v>
      </c>
      <c r="P4" s="101">
        <f>IF(SER_hh_emih_in!P4=0,0,SER_hh_emih_in!P4/SER_summary!P$27)</f>
        <v>4.6213887306494366</v>
      </c>
      <c r="Q4" s="101">
        <f>IF(SER_hh_emih_in!Q4=0,0,SER_hh_emih_in!Q4/SER_summary!Q$27)</f>
        <v>13.588465886741201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41.273078741330103</v>
      </c>
      <c r="D5" s="100">
        <f>IF(SER_hh_emih_in!D5=0,0,SER_hh_emih_in!D5/SER_summary!D$27)</f>
        <v>0</v>
      </c>
      <c r="E5" s="100">
        <f>IF(SER_hh_emih_in!E5=0,0,SER_hh_emih_in!E5/SER_summary!E$27)</f>
        <v>75.415177617410421</v>
      </c>
      <c r="F5" s="100">
        <f>IF(SER_hh_emih_in!F5=0,0,SER_hh_emih_in!F5/SER_summary!F$27)</f>
        <v>66.098451268757358</v>
      </c>
      <c r="G5" s="100">
        <f>IF(SER_hh_emih_in!G5=0,0,SER_hh_emih_in!G5/SER_summary!G$27)</f>
        <v>61.934081248532934</v>
      </c>
      <c r="H5" s="100">
        <f>IF(SER_hh_emih_in!H5=0,0,SER_hh_emih_in!H5/SER_summary!H$27)</f>
        <v>68.235429962969093</v>
      </c>
      <c r="I5" s="100">
        <f>IF(SER_hh_emih_in!I5=0,0,SER_hh_emih_in!I5/SER_summary!I$27)</f>
        <v>59.575134335700284</v>
      </c>
      <c r="J5" s="100">
        <f>IF(SER_hh_emih_in!J5=0,0,SER_hh_emih_in!J5/SER_summary!J$27)</f>
        <v>61.989530975099498</v>
      </c>
      <c r="K5" s="100">
        <f>IF(SER_hh_emih_in!K5=0,0,SER_hh_emih_in!K5/SER_summary!K$27)</f>
        <v>63.650385421917164</v>
      </c>
      <c r="L5" s="100">
        <f>IF(SER_hh_emih_in!L5=0,0,SER_hh_emih_in!L5/SER_summary!L$27)</f>
        <v>69.392091956305748</v>
      </c>
      <c r="M5" s="100">
        <f>IF(SER_hh_emih_in!M5=0,0,SER_hh_emih_in!M5/SER_summary!M$27)</f>
        <v>61.55699728725606</v>
      </c>
      <c r="N5" s="100">
        <f>IF(SER_hh_emih_in!N5=0,0,SER_hh_emih_in!N5/SER_summary!N$27)</f>
        <v>62.039337202268598</v>
      </c>
      <c r="O5" s="100">
        <f>IF(SER_hh_emih_in!O5=0,0,SER_hh_emih_in!O5/SER_summary!O$27)</f>
        <v>58.469630156458074</v>
      </c>
      <c r="P5" s="100">
        <f>IF(SER_hh_emih_in!P5=0,0,SER_hh_emih_in!P5/SER_summary!P$27)</f>
        <v>0</v>
      </c>
      <c r="Q5" s="100">
        <f>IF(SER_hh_emih_in!Q5=0,0,SER_hh_emih_in!Q5/SER_summary!Q$27)</f>
        <v>54.404618210246838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34.558625104585971</v>
      </c>
      <c r="D7" s="100">
        <f>IF(SER_hh_emih_in!D7=0,0,SER_hh_emih_in!D7/SER_summary!D$27)</f>
        <v>0</v>
      </c>
      <c r="E7" s="100">
        <f>IF(SER_hh_emih_in!E7=0,0,SER_hh_emih_in!E7/SER_summary!E$27)</f>
        <v>39.458491008117363</v>
      </c>
      <c r="F7" s="100">
        <f>IF(SER_hh_emih_in!F7=0,0,SER_hh_emih_in!F7/SER_summary!F$27)</f>
        <v>0</v>
      </c>
      <c r="G7" s="100">
        <f>IF(SER_hh_emih_in!G7=0,0,SER_hh_emih_in!G7/SER_summary!G$27)</f>
        <v>0</v>
      </c>
      <c r="H7" s="100">
        <f>IF(SER_hh_emih_in!H7=0,0,SER_hh_emih_in!H7/SER_summary!H$27)</f>
        <v>45.210733171380674</v>
      </c>
      <c r="I7" s="100">
        <f>IF(SER_hh_emih_in!I7=0,0,SER_hh_emih_in!I7/SER_summary!I$27)</f>
        <v>37.974869599692376</v>
      </c>
      <c r="J7" s="100">
        <f>IF(SER_hh_emih_in!J7=0,0,SER_hh_emih_in!J7/SER_summary!J$27)</f>
        <v>0</v>
      </c>
      <c r="K7" s="100">
        <f>IF(SER_hh_emih_in!K7=0,0,SER_hh_emih_in!K7/SER_summary!K$27)</f>
        <v>41.51052255515733</v>
      </c>
      <c r="L7" s="100">
        <f>IF(SER_hh_emih_in!L7=0,0,SER_hh_emih_in!L7/SER_summary!L$27)</f>
        <v>48.665949077478388</v>
      </c>
      <c r="M7" s="100">
        <f>IF(SER_hh_emih_in!M7=0,0,SER_hh_emih_in!M7/SER_summary!M$27)</f>
        <v>43.464109161609642</v>
      </c>
      <c r="N7" s="100">
        <f>IF(SER_hh_emih_in!N7=0,0,SER_hh_emih_in!N7/SER_summary!N$27)</f>
        <v>0</v>
      </c>
      <c r="O7" s="100">
        <f>IF(SER_hh_emih_in!O7=0,0,SER_hh_emih_in!O7/SER_summary!O$27)</f>
        <v>0</v>
      </c>
      <c r="P7" s="100">
        <f>IF(SER_hh_emih_in!P7=0,0,SER_hh_emih_in!P7/SER_summary!P$27)</f>
        <v>36.471871221730545</v>
      </c>
      <c r="Q7" s="100">
        <f>IF(SER_hh_emih_in!Q7=0,0,SER_hh_emih_in!Q7/SER_summary!Q$27)</f>
        <v>0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16.544278392811428</v>
      </c>
      <c r="D8" s="100">
        <f>IF(SER_hh_emih_in!D8=0,0,SER_hh_emih_in!D8/SER_summary!D$27)</f>
        <v>19.180875597054548</v>
      </c>
      <c r="E8" s="100">
        <f>IF(SER_hh_emih_in!E8=0,0,SER_hh_emih_in!E8/SER_summary!E$27)</f>
        <v>19.159447968968223</v>
      </c>
      <c r="F8" s="100">
        <f>IF(SER_hh_emih_in!F8=0,0,SER_hh_emih_in!F8/SER_summary!F$27)</f>
        <v>20.113119644124442</v>
      </c>
      <c r="G8" s="100">
        <f>IF(SER_hh_emih_in!G8=0,0,SER_hh_emih_in!G8/SER_summary!G$27)</f>
        <v>19.036177272875566</v>
      </c>
      <c r="H8" s="100">
        <f>IF(SER_hh_emih_in!H8=0,0,SER_hh_emih_in!H8/SER_summary!H$27)</f>
        <v>20.918052012892211</v>
      </c>
      <c r="I8" s="100">
        <f>IF(SER_hh_emih_in!I8=0,0,SER_hh_emih_in!I8/SER_summary!I$27)</f>
        <v>17.495007243004324</v>
      </c>
      <c r="J8" s="100">
        <f>IF(SER_hh_emih_in!J8=0,0,SER_hh_emih_in!J8/SER_summary!J$27)</f>
        <v>20.020971174274145</v>
      </c>
      <c r="K8" s="100">
        <f>IF(SER_hh_emih_in!K8=0,0,SER_hh_emih_in!K8/SER_summary!K$27)</f>
        <v>18.984944923666919</v>
      </c>
      <c r="L8" s="100">
        <f>IF(SER_hh_emih_in!L8=0,0,SER_hh_emih_in!L8/SER_summary!L$27)</f>
        <v>22.124451576152136</v>
      </c>
      <c r="M8" s="100">
        <f>IF(SER_hh_emih_in!M8=0,0,SER_hh_emih_in!M8/SER_summary!M$27)</f>
        <v>19.628236238293688</v>
      </c>
      <c r="N8" s="100">
        <f>IF(SER_hh_emih_in!N8=0,0,SER_hh_emih_in!N8/SER_summary!N$27)</f>
        <v>18.766200969984261</v>
      </c>
      <c r="O8" s="100">
        <f>IF(SER_hh_emih_in!O8=0,0,SER_hh_emih_in!O8/SER_summary!O$27)</f>
        <v>17.321758305117168</v>
      </c>
      <c r="P8" s="100">
        <f>IF(SER_hh_emih_in!P8=0,0,SER_hh_emih_in!P8/SER_summary!P$27)</f>
        <v>15.677744311429473</v>
      </c>
      <c r="Q8" s="100">
        <f>IF(SER_hh_emih_in!Q8=0,0,SER_hh_emih_in!Q8/SER_summary!Q$27)</f>
        <v>15.397561925141421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25.203809464290817</v>
      </c>
      <c r="D9" s="100">
        <f>IF(SER_hh_emih_in!D9=0,0,SER_hh_emih_in!D9/SER_summary!D$27)</f>
        <v>24.288273014477436</v>
      </c>
      <c r="E9" s="100">
        <f>IF(SER_hh_emih_in!E9=0,0,SER_hh_emih_in!E9/SER_summary!E$27)</f>
        <v>26.360324378450411</v>
      </c>
      <c r="F9" s="100">
        <f>IF(SER_hh_emih_in!F9=0,0,SER_hh_emih_in!F9/SER_summary!F$27)</f>
        <v>27.912977677459885</v>
      </c>
      <c r="G9" s="100">
        <f>IF(SER_hh_emih_in!G9=0,0,SER_hh_emih_in!G9/SER_summary!G$27)</f>
        <v>27.625829988520223</v>
      </c>
      <c r="H9" s="100">
        <f>IF(SER_hh_emih_in!H9=0,0,SER_hh_emih_in!H9/SER_summary!H$27)</f>
        <v>0</v>
      </c>
      <c r="I9" s="100">
        <f>IF(SER_hh_emih_in!I9=0,0,SER_hh_emih_in!I9/SER_summary!I$27)</f>
        <v>29.72184313439756</v>
      </c>
      <c r="J9" s="100">
        <f>IF(SER_hh_emih_in!J9=0,0,SER_hh_emih_in!J9/SER_summary!J$27)</f>
        <v>29.55376466908676</v>
      </c>
      <c r="K9" s="100">
        <f>IF(SER_hh_emih_in!K9=0,0,SER_hh_emih_in!K9/SER_summary!K$27)</f>
        <v>27.613925249747783</v>
      </c>
      <c r="L9" s="100">
        <f>IF(SER_hh_emih_in!L9=0,0,SER_hh_emih_in!L9/SER_summary!L$27)</f>
        <v>0</v>
      </c>
      <c r="M9" s="100">
        <f>IF(SER_hh_emih_in!M9=0,0,SER_hh_emih_in!M9/SER_summary!M$27)</f>
        <v>29.896083244165528</v>
      </c>
      <c r="N9" s="100">
        <f>IF(SER_hh_emih_in!N9=0,0,SER_hh_emih_in!N9/SER_summary!N$27)</f>
        <v>28.671114076204852</v>
      </c>
      <c r="O9" s="100">
        <f>IF(SER_hh_emih_in!O9=0,0,SER_hh_emih_in!O9/SER_summary!O$27)</f>
        <v>26.596406082640097</v>
      </c>
      <c r="P9" s="100">
        <f>IF(SER_hh_emih_in!P9=0,0,SER_hh_emih_in!P9/SER_summary!P$27)</f>
        <v>24.414318452391278</v>
      </c>
      <c r="Q9" s="100">
        <f>IF(SER_hh_emih_in!Q9=0,0,SER_hh_emih_in!Q9/SER_summary!Q$27)</f>
        <v>24.44618661144942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0</v>
      </c>
      <c r="D10" s="100">
        <f>IF(SER_hh_emih_in!D10=0,0,SER_hh_emih_in!D10/SER_summary!D$27)</f>
        <v>0</v>
      </c>
      <c r="E10" s="100">
        <f>IF(SER_hh_emih_in!E10=0,0,SER_hh_emih_in!E10/SER_summary!E$27)</f>
        <v>0.98450299452774703</v>
      </c>
      <c r="F10" s="100">
        <f>IF(SER_hh_emih_in!F10=0,0,SER_hh_emih_in!F10/SER_summary!F$27)</f>
        <v>0</v>
      </c>
      <c r="G10" s="100">
        <f>IF(SER_hh_emih_in!G10=0,0,SER_hh_emih_in!G10/SER_summary!G$27)</f>
        <v>0.34193144552083288</v>
      </c>
      <c r="H10" s="100">
        <f>IF(SER_hh_emih_in!H10=0,0,SER_hh_emih_in!H10/SER_summary!H$27)</f>
        <v>0</v>
      </c>
      <c r="I10" s="100">
        <f>IF(SER_hh_emih_in!I10=0,0,SER_hh_emih_in!I10/SER_summary!I$27)</f>
        <v>0</v>
      </c>
      <c r="J10" s="100">
        <f>IF(SER_hh_emih_in!J10=0,0,SER_hh_emih_in!J10/SER_summary!J$27)</f>
        <v>0.47319290383737411</v>
      </c>
      <c r="K10" s="100">
        <f>IF(SER_hh_emih_in!K10=0,0,SER_hh_emih_in!K10/SER_summary!K$27)</f>
        <v>1.5725889559742654</v>
      </c>
      <c r="L10" s="100">
        <f>IF(SER_hh_emih_in!L10=0,0,SER_hh_emih_in!L10/SER_summary!L$27)</f>
        <v>0.33144185075375138</v>
      </c>
      <c r="M10" s="100">
        <f>IF(SER_hh_emih_in!M10=0,0,SER_hh_emih_in!M10/SER_summary!M$27)</f>
        <v>0.46439727399934577</v>
      </c>
      <c r="N10" s="100">
        <f>IF(SER_hh_emih_in!N10=0,0,SER_hh_emih_in!N10/SER_summary!N$27)</f>
        <v>0.36164631741968761</v>
      </c>
      <c r="O10" s="100">
        <f>IF(SER_hh_emih_in!O10=0,0,SER_hh_emih_in!O10/SER_summary!O$27)</f>
        <v>5.0491852300886482</v>
      </c>
      <c r="P10" s="100">
        <f>IF(SER_hh_emih_in!P10=0,0,SER_hh_emih_in!P10/SER_summary!P$27)</f>
        <v>0</v>
      </c>
      <c r="Q10" s="100">
        <f>IF(SER_hh_emih_in!Q10=0,0,SER_hh_emih_in!Q10/SER_summary!Q$27)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6.8685092942962845E-3</v>
      </c>
      <c r="D16" s="101">
        <f>IF(SER_hh_emih_in!D16=0,0,SER_hh_emih_in!D16/SER_summary!D$27)</f>
        <v>6.4609945291328316E-3</v>
      </c>
      <c r="E16" s="101">
        <f>IF(SER_hh_emih_in!E16=0,0,SER_hh_emih_in!E16/SER_summary!E$27)</f>
        <v>3.6644929931975837E-3</v>
      </c>
      <c r="F16" s="101">
        <f>IF(SER_hh_emih_in!F16=0,0,SER_hh_emih_in!F16/SER_summary!F$27)</f>
        <v>7.02702660751127E-3</v>
      </c>
      <c r="G16" s="101">
        <f>IF(SER_hh_emih_in!G16=0,0,SER_hh_emih_in!G16/SER_summary!G$27)</f>
        <v>6.5118923721137357E-3</v>
      </c>
      <c r="H16" s="101">
        <f>IF(SER_hh_emih_in!H16=0,0,SER_hh_emih_in!H16/SER_summary!H$27)</f>
        <v>5.8008536482410189E-3</v>
      </c>
      <c r="I16" s="101">
        <f>IF(SER_hh_emih_in!I16=0,0,SER_hh_emih_in!I16/SER_summary!I$27)</f>
        <v>3.7046751059370618E-3</v>
      </c>
      <c r="J16" s="101">
        <f>IF(SER_hh_emih_in!J16=0,0,SER_hh_emih_in!J16/SER_summary!J$27)</f>
        <v>2.2894609298518762E-3</v>
      </c>
      <c r="K16" s="101">
        <f>IF(SER_hh_emih_in!K16=0,0,SER_hh_emih_in!K16/SER_summary!K$27)</f>
        <v>5.1295332172288325E-3</v>
      </c>
      <c r="L16" s="101">
        <f>IF(SER_hh_emih_in!L16=0,0,SER_hh_emih_in!L16/SER_summary!L$27)</f>
        <v>2.5879087710854003E-3</v>
      </c>
      <c r="M16" s="101">
        <f>IF(SER_hh_emih_in!M16=0,0,SER_hh_emih_in!M16/SER_summary!M$27)</f>
        <v>7.9961824020551332E-3</v>
      </c>
      <c r="N16" s="101">
        <f>IF(SER_hh_emih_in!N16=0,0,SER_hh_emih_in!N16/SER_summary!N$27)</f>
        <v>1.79825436437459E-2</v>
      </c>
      <c r="O16" s="101">
        <f>IF(SER_hh_emih_in!O16=0,0,SER_hh_emih_in!O16/SER_summary!O$27)</f>
        <v>4.9015485818373887E-2</v>
      </c>
      <c r="P16" s="101">
        <f>IF(SER_hh_emih_in!P16=0,0,SER_hh_emih_in!P16/SER_summary!P$27)</f>
        <v>7.1340389458822984E-2</v>
      </c>
      <c r="Q16" s="101">
        <f>IF(SER_hh_emih_in!Q16=0,0,SER_hh_emih_in!Q16/SER_summary!Q$27)</f>
        <v>8.6032415638911716E-2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0.22039468704742729</v>
      </c>
      <c r="D17" s="103">
        <f>IF(SER_hh_emih_in!D17=0,0,SER_hh_emih_in!D17/SER_summary!D$27)</f>
        <v>0.23938722310305954</v>
      </c>
      <c r="E17" s="103">
        <f>IF(SER_hh_emih_in!E17=0,0,SER_hh_emih_in!E17/SER_summary!E$27)</f>
        <v>0.2562653558955057</v>
      </c>
      <c r="F17" s="103">
        <f>IF(SER_hh_emih_in!F17=0,0,SER_hh_emih_in!F17/SER_summary!F$27)</f>
        <v>0.28041699308156925</v>
      </c>
      <c r="G17" s="103">
        <f>IF(SER_hh_emih_in!G17=0,0,SER_hh_emih_in!G17/SER_summary!G$27)</f>
        <v>0.3077150871281204</v>
      </c>
      <c r="H17" s="103">
        <f>IF(SER_hh_emih_in!H17=0,0,SER_hh_emih_in!H17/SER_summary!H$27)</f>
        <v>0.34080236281712184</v>
      </c>
      <c r="I17" s="103">
        <f>IF(SER_hh_emih_in!I17=0,0,SER_hh_emih_in!I17/SER_summary!I$27)</f>
        <v>0.38393923063956131</v>
      </c>
      <c r="J17" s="103">
        <f>IF(SER_hh_emih_in!J17=0,0,SER_hh_emih_in!J17/SER_summary!J$27)</f>
        <v>0.41194004594747113</v>
      </c>
      <c r="K17" s="103">
        <f>IF(SER_hh_emih_in!K17=0,0,SER_hh_emih_in!K17/SER_summary!K$27)</f>
        <v>0.43682270441250498</v>
      </c>
      <c r="L17" s="103">
        <f>IF(SER_hh_emih_in!L17=0,0,SER_hh_emih_in!L17/SER_summary!L$27)</f>
        <v>0.46022351284839053</v>
      </c>
      <c r="M17" s="103">
        <f>IF(SER_hh_emih_in!M17=0,0,SER_hh_emih_in!M17/SER_summary!M$27)</f>
        <v>0.48217927185610249</v>
      </c>
      <c r="N17" s="103">
        <f>IF(SER_hh_emih_in!N17=0,0,SER_hh_emih_in!N17/SER_summary!N$27)</f>
        <v>0.50706649859537356</v>
      </c>
      <c r="O17" s="103">
        <f>IF(SER_hh_emih_in!O17=0,0,SER_hh_emih_in!O17/SER_summary!O$27)</f>
        <v>0.51753282727530503</v>
      </c>
      <c r="P17" s="103">
        <f>IF(SER_hh_emih_in!P17=0,0,SER_hh_emih_in!P17/SER_summary!P$27)</f>
        <v>0.53462773687785703</v>
      </c>
      <c r="Q17" s="103">
        <f>IF(SER_hh_emih_in!Q17=0,0,SER_hh_emih_in!Q17/SER_summary!Q$27)</f>
        <v>0.54648874974260164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3.4148241047117653</v>
      </c>
      <c r="D19" s="101">
        <f>IF(SER_hh_emih_in!D19=0,0,SER_hh_emih_in!D19/SER_summary!D$27)</f>
        <v>1.5077783831040301</v>
      </c>
      <c r="E19" s="101">
        <f>IF(SER_hh_emih_in!E19=0,0,SER_hh_emih_in!E19/SER_summary!E$27)</f>
        <v>3.672568332013153</v>
      </c>
      <c r="F19" s="101">
        <f>IF(SER_hh_emih_in!F19=0,0,SER_hh_emih_in!F19/SER_summary!F$27)</f>
        <v>0.4192896543350968</v>
      </c>
      <c r="G19" s="101">
        <f>IF(SER_hh_emih_in!G19=0,0,SER_hh_emih_in!G19/SER_summary!G$27)</f>
        <v>0.88305766218912796</v>
      </c>
      <c r="H19" s="101">
        <f>IF(SER_hh_emih_in!H19=0,0,SER_hh_emih_in!H19/SER_summary!H$27)</f>
        <v>1.5035758389832263</v>
      </c>
      <c r="I19" s="101">
        <f>IF(SER_hh_emih_in!I19=0,0,SER_hh_emih_in!I19/SER_summary!I$27)</f>
        <v>1.4952706651513124</v>
      </c>
      <c r="J19" s="101">
        <f>IF(SER_hh_emih_in!J19=0,0,SER_hh_emih_in!J19/SER_summary!J$27)</f>
        <v>1.3898525666970634</v>
      </c>
      <c r="K19" s="101">
        <f>IF(SER_hh_emih_in!K19=0,0,SER_hh_emih_in!K19/SER_summary!K$27)</f>
        <v>1.0131061095301215</v>
      </c>
      <c r="L19" s="101">
        <f>IF(SER_hh_emih_in!L19=0,0,SER_hh_emih_in!L19/SER_summary!L$27)</f>
        <v>4.3171275629536821</v>
      </c>
      <c r="M19" s="101">
        <f>IF(SER_hh_emih_in!M19=0,0,SER_hh_emih_in!M19/SER_summary!M$27)</f>
        <v>1.4996283552803291</v>
      </c>
      <c r="N19" s="101">
        <f>IF(SER_hh_emih_in!N19=0,0,SER_hh_emih_in!N19/SER_summary!N$27)</f>
        <v>3.1947775065383217</v>
      </c>
      <c r="O19" s="101">
        <f>IF(SER_hh_emih_in!O19=0,0,SER_hh_emih_in!O19/SER_summary!O$27)</f>
        <v>0.80078118703248558</v>
      </c>
      <c r="P19" s="101">
        <f>IF(SER_hh_emih_in!P19=0,0,SER_hh_emih_in!P19/SER_summary!P$27)</f>
        <v>3.6435675560211505</v>
      </c>
      <c r="Q19" s="101">
        <f>IF(SER_hh_emih_in!Q19=0,0,SER_hh_emih_in!Q19/SER_summary!Q$27)</f>
        <v>0.79071351588205252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6.4801448435234104</v>
      </c>
      <c r="D20" s="100">
        <f>IF(SER_hh_emih_in!D20=0,0,SER_hh_emih_in!D20/SER_summary!D$27)</f>
        <v>7.8319533917654711</v>
      </c>
      <c r="E20" s="100">
        <f>IF(SER_hh_emih_in!E20=0,0,SER_hh_emih_in!E20/SER_summary!E$27)</f>
        <v>8.3571596899043179</v>
      </c>
      <c r="F20" s="100">
        <f>IF(SER_hh_emih_in!F20=0,0,SER_hh_emih_in!F20/SER_summary!F$27)</f>
        <v>6.0675988835196284</v>
      </c>
      <c r="G20" s="100">
        <f>IF(SER_hh_emih_in!G20=0,0,SER_hh_emih_in!G20/SER_summary!G$27)</f>
        <v>6.0185417706571203</v>
      </c>
      <c r="H20" s="100">
        <f>IF(SER_hh_emih_in!H20=0,0,SER_hh_emih_in!H20/SER_summary!H$27)</f>
        <v>6.2912934884107923</v>
      </c>
      <c r="I20" s="100">
        <f>IF(SER_hh_emih_in!I20=0,0,SER_hh_emih_in!I20/SER_summary!I$27)</f>
        <v>9.6026497212688309</v>
      </c>
      <c r="J20" s="100">
        <f>IF(SER_hh_emih_in!J20=0,0,SER_hh_emih_in!J20/SER_summary!J$27)</f>
        <v>9.248268476239625</v>
      </c>
      <c r="K20" s="100">
        <f>IF(SER_hh_emih_in!K20=0,0,SER_hh_emih_in!K20/SER_summary!K$27)</f>
        <v>9.679748997436068</v>
      </c>
      <c r="L20" s="100">
        <f>IF(SER_hh_emih_in!L20=0,0,SER_hh_emih_in!L20/SER_summary!L$27)</f>
        <v>9.7162284591904893</v>
      </c>
      <c r="M20" s="100">
        <f>IF(SER_hh_emih_in!M20=0,0,SER_hh_emih_in!M20/SER_summary!M$27)</f>
        <v>9.433170371834569</v>
      </c>
      <c r="N20" s="100">
        <f>IF(SER_hh_emih_in!N20=0,0,SER_hh_emih_in!N20/SER_summary!N$27)</f>
        <v>9.451467677410907</v>
      </c>
      <c r="O20" s="100">
        <f>IF(SER_hh_emih_in!O20=0,0,SER_hh_emih_in!O20/SER_summary!O$27)</f>
        <v>9.736432866752299</v>
      </c>
      <c r="P20" s="100">
        <f>IF(SER_hh_emih_in!P20=0,0,SER_hh_emih_in!P20/SER_summary!P$27)</f>
        <v>9.6109900561772026</v>
      </c>
      <c r="Q20" s="100">
        <f>IF(SER_hh_emih_in!Q20=0,0,SER_hh_emih_in!Q20/SER_summary!Q$27)</f>
        <v>9.5713290958538266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3.3349108404040937</v>
      </c>
      <c r="D21" s="100">
        <f>IF(SER_hh_emih_in!D21=0,0,SER_hh_emih_in!D21/SER_summary!D$27)</f>
        <v>0</v>
      </c>
      <c r="E21" s="100">
        <f>IF(SER_hh_emih_in!E21=0,0,SER_hh_emih_in!E21/SER_summary!E$27)</f>
        <v>4.4568922119184124</v>
      </c>
      <c r="F21" s="100">
        <f>IF(SER_hh_emih_in!F21=0,0,SER_hh_emih_in!F21/SER_summary!F$27)</f>
        <v>3.3081387375513627</v>
      </c>
      <c r="G21" s="100">
        <f>IF(SER_hh_emih_in!G21=0,0,SER_hh_emih_in!G21/SER_summary!G$27)</f>
        <v>3.3593000334860434</v>
      </c>
      <c r="H21" s="100">
        <f>IF(SER_hh_emih_in!H21=0,0,SER_hh_emih_in!H21/SER_summary!H$27)</f>
        <v>5.1482497019754589</v>
      </c>
      <c r="I21" s="100">
        <f>IF(SER_hh_emih_in!I21=0,0,SER_hh_emih_in!I21/SER_summary!I$27)</f>
        <v>3.738145509453104</v>
      </c>
      <c r="J21" s="100">
        <f>IF(SER_hh_emih_in!J21=0,0,SER_hh_emih_in!J21/SER_summary!J$27)</f>
        <v>3.8435092206384764</v>
      </c>
      <c r="K21" s="100">
        <f>IF(SER_hh_emih_in!K21=0,0,SER_hh_emih_in!K21/SER_summary!K$27)</f>
        <v>3.8834783836231388</v>
      </c>
      <c r="L21" s="100">
        <f>IF(SER_hh_emih_in!L21=0,0,SER_hh_emih_in!L21/SER_summary!L$27)</f>
        <v>5.5406353177196586</v>
      </c>
      <c r="M21" s="100">
        <f>IF(SER_hh_emih_in!M21=0,0,SER_hh_emih_in!M21/SER_summary!M$27)</f>
        <v>5.4545735090919054</v>
      </c>
      <c r="N21" s="100">
        <f>IF(SER_hh_emih_in!N21=0,0,SER_hh_emih_in!N21/SER_summary!N$27)</f>
        <v>5.5646512236809196</v>
      </c>
      <c r="O21" s="100">
        <f>IF(SER_hh_emih_in!O21=0,0,SER_hh_emih_in!O21/SER_summary!O$27)</f>
        <v>0</v>
      </c>
      <c r="P21" s="100">
        <f>IF(SER_hh_emih_in!P21=0,0,SER_hh_emih_in!P21/SER_summary!P$27)</f>
        <v>5.6849809164643341</v>
      </c>
      <c r="Q21" s="100">
        <f>IF(SER_hh_emih_in!Q21=0,0,SER_hh_emih_in!Q21/SER_summary!Q$27)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0</v>
      </c>
      <c r="D22" s="100">
        <f>IF(SER_hh_emih_in!D22=0,0,SER_hh_emih_in!D22/SER_summary!D$27)</f>
        <v>4.8504916392264876</v>
      </c>
      <c r="E22" s="100">
        <f>IF(SER_hh_emih_in!E22=0,0,SER_hh_emih_in!E22/SER_summary!E$27)</f>
        <v>5.2286579648976881</v>
      </c>
      <c r="F22" s="100">
        <f>IF(SER_hh_emih_in!F22=0,0,SER_hh_emih_in!F22/SER_summary!F$27)</f>
        <v>5.5631660784586652</v>
      </c>
      <c r="G22" s="100">
        <f>IF(SER_hh_emih_in!G22=0,0,SER_hh_emih_in!G22/SER_summary!G$27)</f>
        <v>5.6342843448845219</v>
      </c>
      <c r="H22" s="100">
        <f>IF(SER_hh_emih_in!H22=0,0,SER_hh_emih_in!H22/SER_summary!H$27)</f>
        <v>5.9452372590336449</v>
      </c>
      <c r="I22" s="100">
        <f>IF(SER_hh_emih_in!I22=0,0,SER_hh_emih_in!I22/SER_summary!I$27)</f>
        <v>6.2672281480331646</v>
      </c>
      <c r="J22" s="100">
        <f>IF(SER_hh_emih_in!J22=0,0,SER_hh_emih_in!J22/SER_summary!J$27)</f>
        <v>6.3711979603956586</v>
      </c>
      <c r="K22" s="100">
        <f>IF(SER_hh_emih_in!K22=0,0,SER_hh_emih_in!K22/SER_summary!K$27)</f>
        <v>6.5057700068024751</v>
      </c>
      <c r="L22" s="100">
        <f>IF(SER_hh_emih_in!L22=0,0,SER_hh_emih_in!L22/SER_summary!L$27)</f>
        <v>6.54246777739721</v>
      </c>
      <c r="M22" s="100">
        <f>IF(SER_hh_emih_in!M22=0,0,SER_hh_emih_in!M22/SER_summary!M$27)</f>
        <v>6.4052958649403395</v>
      </c>
      <c r="N22" s="100">
        <f>IF(SER_hh_emih_in!N22=0,0,SER_hh_emih_in!N22/SER_summary!N$27)</f>
        <v>6.4725741899387002</v>
      </c>
      <c r="O22" s="100">
        <f>IF(SER_hh_emih_in!O22=0,0,SER_hh_emih_in!O22/SER_summary!O$27)</f>
        <v>6.6670131792420477</v>
      </c>
      <c r="P22" s="100">
        <f>IF(SER_hh_emih_in!P22=0,0,SER_hh_emih_in!P22/SER_summary!P$27)</f>
        <v>6.6224783365562274</v>
      </c>
      <c r="Q22" s="100">
        <f>IF(SER_hh_emih_in!Q22=0,0,SER_hh_emih_in!Q22/SER_summary!Q$27)</f>
        <v>6.7021052917409625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2.9418619409594613</v>
      </c>
      <c r="D23" s="100">
        <f>IF(SER_hh_emih_in!D23=0,0,SER_hh_emih_in!D23/SER_summary!D$27)</f>
        <v>3.565916764561134</v>
      </c>
      <c r="E23" s="100">
        <f>IF(SER_hh_emih_in!E23=0,0,SER_hh_emih_in!E23/SER_summary!E$27)</f>
        <v>3.8817792652426717</v>
      </c>
      <c r="F23" s="100">
        <f>IF(SER_hh_emih_in!F23=0,0,SER_hh_emih_in!F23/SER_summary!F$27)</f>
        <v>4.0762677027248095</v>
      </c>
      <c r="G23" s="100">
        <f>IF(SER_hh_emih_in!G23=0,0,SER_hh_emih_in!G23/SER_summary!G$27)</f>
        <v>4.1188988949083782</v>
      </c>
      <c r="H23" s="100">
        <f>IF(SER_hh_emih_in!H23=0,0,SER_hh_emih_in!H23/SER_summary!H$27)</f>
        <v>4.2803200765515568</v>
      </c>
      <c r="I23" s="100">
        <f>IF(SER_hh_emih_in!I23=0,0,SER_hh_emih_in!I23/SER_summary!I$27)</f>
        <v>4.4984484288379667</v>
      </c>
      <c r="J23" s="100">
        <f>IF(SER_hh_emih_in!J23=0,0,SER_hh_emih_in!J23/SER_summary!J$27)</f>
        <v>4.5336430079248826</v>
      </c>
      <c r="K23" s="100">
        <f>IF(SER_hh_emih_in!K23=0,0,SER_hh_emih_in!K23/SER_summary!K$27)</f>
        <v>4.5679387164213905</v>
      </c>
      <c r="L23" s="100">
        <f>IF(SER_hh_emih_in!L23=0,0,SER_hh_emih_in!L23/SER_summary!L$27)</f>
        <v>4.6146434546651243</v>
      </c>
      <c r="M23" s="100">
        <f>IF(SER_hh_emih_in!M23=0,0,SER_hh_emih_in!M23/SER_summary!M$27)</f>
        <v>4.4527570976591448</v>
      </c>
      <c r="N23" s="100">
        <f>IF(SER_hh_emih_in!N23=0,0,SER_hh_emih_in!N23/SER_summary!N$27)</f>
        <v>4.3874891799040521</v>
      </c>
      <c r="O23" s="100">
        <f>IF(SER_hh_emih_in!O23=0,0,SER_hh_emih_in!O23/SER_summary!O$27)</f>
        <v>4.5808914037564703</v>
      </c>
      <c r="P23" s="100">
        <f>IF(SER_hh_emih_in!P23=0,0,SER_hh_emih_in!P23/SER_summary!P$27)</f>
        <v>4.5249286766412036</v>
      </c>
      <c r="Q23" s="100">
        <f>IF(SER_hh_emih_in!Q23=0,0,SER_hh_emih_in!Q23/SER_summary!Q$27)</f>
        <v>4.4862723886800051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</v>
      </c>
      <c r="D24" s="100">
        <f>IF(SER_hh_emih_in!D24=0,0,SER_hh_emih_in!D24/SER_summary!D$27)</f>
        <v>0.17841904053149324</v>
      </c>
      <c r="E24" s="100">
        <f>IF(SER_hh_emih_in!E24=0,0,SER_hh_emih_in!E24/SER_summary!E$27)</f>
        <v>0.12780491699177648</v>
      </c>
      <c r="F24" s="100">
        <f>IF(SER_hh_emih_in!F24=0,0,SER_hh_emih_in!F24/SER_summary!F$27)</f>
        <v>0</v>
      </c>
      <c r="G24" s="100">
        <f>IF(SER_hh_emih_in!G24=0,0,SER_hh_emih_in!G24/SER_summary!G$27)</f>
        <v>4.4022650987707884E-2</v>
      </c>
      <c r="H24" s="100">
        <f>IF(SER_hh_emih_in!H24=0,0,SER_hh_emih_in!H24/SER_summary!H$27)</f>
        <v>0</v>
      </c>
      <c r="I24" s="100">
        <f>IF(SER_hh_emih_in!I24=0,0,SER_hh_emih_in!I24/SER_summary!I$27)</f>
        <v>0</v>
      </c>
      <c r="J24" s="100">
        <f>IF(SER_hh_emih_in!J24=0,0,SER_hh_emih_in!J24/SER_summary!J$27)</f>
        <v>6.9129103373496315E-2</v>
      </c>
      <c r="K24" s="100">
        <f>IF(SER_hh_emih_in!K24=0,0,SER_hh_emih_in!K24/SER_summary!K$27)</f>
        <v>0.22663916123379635</v>
      </c>
      <c r="L24" s="100">
        <f>IF(SER_hh_emih_in!L24=0,0,SER_hh_emih_in!L24/SER_summary!L$27)</f>
        <v>4.4410869830615228E-2</v>
      </c>
      <c r="M24" s="100">
        <f>IF(SER_hh_emih_in!M24=0,0,SER_hh_emih_in!M24/SER_summary!M$27)</f>
        <v>6.2290053119645188E-2</v>
      </c>
      <c r="N24" s="100">
        <f>IF(SER_hh_emih_in!N24=0,0,SER_hh_emih_in!N24/SER_summary!N$27)</f>
        <v>5.7958702354595951E-2</v>
      </c>
      <c r="O24" s="100">
        <f>IF(SER_hh_emih_in!O24=0,0,SER_hh_emih_in!O24/SER_summary!O$27)</f>
        <v>0.78792924323465374</v>
      </c>
      <c r="P24" s="100">
        <f>IF(SER_hh_emih_in!P24=0,0,SER_hh_emih_in!P24/SER_summary!P$27)</f>
        <v>0.39045306618499587</v>
      </c>
      <c r="Q24" s="100">
        <f>IF(SER_hh_emih_in!Q24=0,0,SER_hh_emih_in!Q24/SER_summary!Q$27)</f>
        <v>0.39619839301440923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2.134425306145975</v>
      </c>
      <c r="D29" s="101">
        <f>IF(SER_hh_emih_in!D29=0,0,SER_hh_emih_in!D29/SER_summary!D$27)</f>
        <v>1.4355527145743632</v>
      </c>
      <c r="E29" s="101">
        <f>IF(SER_hh_emih_in!E29=0,0,SER_hh_emih_in!E29/SER_summary!E$27)</f>
        <v>2.2279220775652342</v>
      </c>
      <c r="F29" s="101">
        <f>IF(SER_hh_emih_in!F29=0,0,SER_hh_emih_in!F29/SER_summary!F$27)</f>
        <v>1.0015480470582008</v>
      </c>
      <c r="G29" s="101">
        <f>IF(SER_hh_emih_in!G29=0,0,SER_hh_emih_in!G29/SER_summary!G$27)</f>
        <v>1.602536821095581</v>
      </c>
      <c r="H29" s="101">
        <f>IF(SER_hh_emih_in!H29=0,0,SER_hh_emih_in!H29/SER_summary!H$27)</f>
        <v>1.6353127829941185</v>
      </c>
      <c r="I29" s="101">
        <f>IF(SER_hh_emih_in!I29=0,0,SER_hh_emih_in!I29/SER_summary!I$27)</f>
        <v>0.89813068222006676</v>
      </c>
      <c r="J29" s="101">
        <f>IF(SER_hh_emih_in!J29=0,0,SER_hh_emih_in!J29/SER_summary!J$27)</f>
        <v>0.69293857672115411</v>
      </c>
      <c r="K29" s="101">
        <f>IF(SER_hh_emih_in!K29=0,0,SER_hh_emih_in!K29/SER_summary!K$27)</f>
        <v>0.77335381563423622</v>
      </c>
      <c r="L29" s="101">
        <f>IF(SER_hh_emih_in!L29=0,0,SER_hh_emih_in!L29/SER_summary!L$27)</f>
        <v>1.103536737028306</v>
      </c>
      <c r="M29" s="101">
        <f>IF(SER_hh_emih_in!M29=0,0,SER_hh_emih_in!M29/SER_summary!M$27)</f>
        <v>3.2287705682531271</v>
      </c>
      <c r="N29" s="101">
        <f>IF(SER_hh_emih_in!N29=0,0,SER_hh_emih_in!N29/SER_summary!N$27)</f>
        <v>3.017861522345985</v>
      </c>
      <c r="O29" s="101">
        <f>IF(SER_hh_emih_in!O29=0,0,SER_hh_emih_in!O29/SER_summary!O$27)</f>
        <v>4.1978240634545916</v>
      </c>
      <c r="P29" s="101">
        <f>IF(SER_hh_emih_in!P29=0,0,SER_hh_emih_in!P29/SER_summary!P$27)</f>
        <v>2.4033253419051546</v>
      </c>
      <c r="Q29" s="101">
        <f>IF(SER_hh_emih_in!Q29=0,0,SER_hh_emih_in!Q29/SER_summary!Q$27)</f>
        <v>3.4430304083262167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5.2678804597386186</v>
      </c>
      <c r="D30" s="100">
        <f>IF(SER_hh_emih_in!D30=0,0,SER_hh_emih_in!D30/SER_summary!D$27)</f>
        <v>5.1803956155261579</v>
      </c>
      <c r="E30" s="100">
        <f>IF(SER_hh_emih_in!E30=0,0,SER_hh_emih_in!E30/SER_summary!E$27)</f>
        <v>6.1794804566934438</v>
      </c>
      <c r="F30" s="100">
        <f>IF(SER_hh_emih_in!F30=0,0,SER_hh_emih_in!F30/SER_summary!F$27)</f>
        <v>6.2346340439130312</v>
      </c>
      <c r="G30" s="100">
        <f>IF(SER_hh_emih_in!G30=0,0,SER_hh_emih_in!G30/SER_summary!G$27)</f>
        <v>6.3978496138784893</v>
      </c>
      <c r="H30" s="100">
        <f>IF(SER_hh_emih_in!H30=0,0,SER_hh_emih_in!H30/SER_summary!H$27)</f>
        <v>6.4784170123681122</v>
      </c>
      <c r="I30" s="100">
        <f>IF(SER_hh_emih_in!I30=0,0,SER_hh_emih_in!I30/SER_summary!I$27)</f>
        <v>6.5699063822657422</v>
      </c>
      <c r="J30" s="100">
        <f>IF(SER_hh_emih_in!J30=0,0,SER_hh_emih_in!J30/SER_summary!J$27)</f>
        <v>0</v>
      </c>
      <c r="K30" s="100">
        <f>IF(SER_hh_emih_in!K30=0,0,SER_hh_emih_in!K30/SER_summary!K$27)</f>
        <v>0</v>
      </c>
      <c r="L30" s="100">
        <f>IF(SER_hh_emih_in!L30=0,0,SER_hh_emih_in!L30/SER_summary!L$27)</f>
        <v>0</v>
      </c>
      <c r="M30" s="100">
        <f>IF(SER_hh_emih_in!M30=0,0,SER_hh_emih_in!M30/SER_summary!M$27)</f>
        <v>6.5234425659645625</v>
      </c>
      <c r="N30" s="100">
        <f>IF(SER_hh_emih_in!N30=0,0,SER_hh_emih_in!N30/SER_summary!N$27)</f>
        <v>6.3496033988950282</v>
      </c>
      <c r="O30" s="100">
        <f>IF(SER_hh_emih_in!O30=0,0,SER_hh_emih_in!O30/SER_summary!O$27)</f>
        <v>6.3415216833552481</v>
      </c>
      <c r="P30" s="100">
        <f>IF(SER_hh_emih_in!P30=0,0,SER_hh_emih_in!P30/SER_summary!P$27)</f>
        <v>6.3762209861329824</v>
      </c>
      <c r="Q30" s="100">
        <f>IF(SER_hh_emih_in!Q30=0,0,SER_hh_emih_in!Q30/SER_summary!Q$27)</f>
        <v>6.332428221075002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3.7080079897541363</v>
      </c>
      <c r="D31" s="100">
        <f>IF(SER_hh_emih_in!D31=0,0,SER_hh_emih_in!D31/SER_summary!D$27)</f>
        <v>4.2503590619780081</v>
      </c>
      <c r="E31" s="100">
        <f>IF(SER_hh_emih_in!E31=0,0,SER_hh_emih_in!E31/SER_summary!E$27)</f>
        <v>4.7416690159473438</v>
      </c>
      <c r="F31" s="100">
        <f>IF(SER_hh_emih_in!F31=0,0,SER_hh_emih_in!F31/SER_summary!F$27)</f>
        <v>4.7847781107885892</v>
      </c>
      <c r="G31" s="100">
        <f>IF(SER_hh_emih_in!G31=0,0,SER_hh_emih_in!G31/SER_summary!G$27)</f>
        <v>4.9470960063687111</v>
      </c>
      <c r="H31" s="100">
        <f>IF(SER_hh_emih_in!H31=0,0,SER_hh_emih_in!H31/SER_summary!H$27)</f>
        <v>5.035232939365466</v>
      </c>
      <c r="I31" s="100">
        <f>IF(SER_hh_emih_in!I31=0,0,SER_hh_emih_in!I31/SER_summary!I$27)</f>
        <v>5.1698554765830114</v>
      </c>
      <c r="J31" s="100">
        <f>IF(SER_hh_emih_in!J31=0,0,SER_hh_emih_in!J31/SER_summary!J$27)</f>
        <v>5.2764824136642892</v>
      </c>
      <c r="K31" s="100">
        <f>IF(SER_hh_emih_in!K31=0,0,SER_hh_emih_in!K31/SER_summary!K$27)</f>
        <v>5.4314796215354768</v>
      </c>
      <c r="L31" s="100">
        <f>IF(SER_hh_emih_in!L31=0,0,SER_hh_emih_in!L31/SER_summary!L$27)</f>
        <v>5.4578601266387139</v>
      </c>
      <c r="M31" s="100">
        <f>IF(SER_hh_emih_in!M31=0,0,SER_hh_emih_in!M31/SER_summary!M$27)</f>
        <v>5.3128239616019322</v>
      </c>
      <c r="N31" s="100">
        <f>IF(SER_hh_emih_in!N31=0,0,SER_hh_emih_in!N31/SER_summary!N$27)</f>
        <v>5.2076167709534857</v>
      </c>
      <c r="O31" s="100">
        <f>IF(SER_hh_emih_in!O31=0,0,SER_hh_emih_in!O31/SER_summary!O$27)</f>
        <v>5.1786363811695848</v>
      </c>
      <c r="P31" s="100">
        <f>IF(SER_hh_emih_in!P31=0,0,SER_hh_emih_in!P31/SER_summary!P$27)</f>
        <v>5.056892917821882</v>
      </c>
      <c r="Q31" s="100">
        <f>IF(SER_hh_emih_in!Q31=0,0,SER_hh_emih_in!Q31/SER_summary!Q$27)</f>
        <v>4.971625453340323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1398.5917398709198</v>
      </c>
      <c r="C3" s="129">
        <f t="shared" ref="C3" si="1">SUM(C4:C9)</f>
        <v>1428.9900181051823</v>
      </c>
      <c r="D3" s="129">
        <f t="shared" ref="D3:Q3" si="2">SUM(D4:D9)</f>
        <v>1456.3467407016246</v>
      </c>
      <c r="E3" s="129">
        <f t="shared" si="2"/>
        <v>1498.219225477565</v>
      </c>
      <c r="F3" s="129">
        <f t="shared" si="2"/>
        <v>1561.1135604052213</v>
      </c>
      <c r="G3" s="129">
        <f t="shared" si="2"/>
        <v>1627.0670965854097</v>
      </c>
      <c r="H3" s="129">
        <f t="shared" si="2"/>
        <v>1717.3474343460798</v>
      </c>
      <c r="I3" s="129">
        <f t="shared" si="2"/>
        <v>1808.6829423706408</v>
      </c>
      <c r="J3" s="129">
        <f t="shared" si="2"/>
        <v>1890.3080161614459</v>
      </c>
      <c r="K3" s="129">
        <f t="shared" si="2"/>
        <v>1955.8078137658256</v>
      </c>
      <c r="L3" s="129">
        <f t="shared" si="2"/>
        <v>1979.341917426251</v>
      </c>
      <c r="M3" s="129">
        <f t="shared" si="2"/>
        <v>2020.1877198838217</v>
      </c>
      <c r="N3" s="129">
        <f t="shared" si="2"/>
        <v>2053.5846132406809</v>
      </c>
      <c r="O3" s="129">
        <f t="shared" si="2"/>
        <v>2070.6351530238021</v>
      </c>
      <c r="P3" s="129">
        <f t="shared" si="2"/>
        <v>2105.5958422583722</v>
      </c>
      <c r="Q3" s="129">
        <f t="shared" si="2"/>
        <v>2121.4523894833001</v>
      </c>
    </row>
    <row r="4" spans="1:17" ht="12" customHeight="1" x14ac:dyDescent="0.25">
      <c r="A4" s="88" t="s">
        <v>9</v>
      </c>
      <c r="B4" s="128">
        <v>223.49039068468559</v>
      </c>
      <c r="C4" s="128">
        <v>225.83422744704276</v>
      </c>
      <c r="D4" s="128">
        <v>229.39477502468833</v>
      </c>
      <c r="E4" s="128">
        <v>236.0912205590177</v>
      </c>
      <c r="F4" s="128">
        <v>245.2735321957077</v>
      </c>
      <c r="G4" s="128">
        <v>253.05585568679362</v>
      </c>
      <c r="H4" s="128">
        <v>264.89852752016338</v>
      </c>
      <c r="I4" s="128">
        <v>277.57390160999506</v>
      </c>
      <c r="J4" s="128">
        <v>289.85530031683567</v>
      </c>
      <c r="K4" s="128">
        <v>301.22925146894045</v>
      </c>
      <c r="L4" s="128">
        <v>304.15236353252754</v>
      </c>
      <c r="M4" s="128">
        <v>313.09416737064805</v>
      </c>
      <c r="N4" s="128">
        <v>321.38018560981982</v>
      </c>
      <c r="O4" s="128">
        <v>325.98156986159427</v>
      </c>
      <c r="P4" s="128">
        <v>335.35916601825016</v>
      </c>
      <c r="Q4" s="128">
        <v>342.31199136583564</v>
      </c>
    </row>
    <row r="5" spans="1:17" ht="12" customHeight="1" x14ac:dyDescent="0.25">
      <c r="A5" s="88" t="s">
        <v>8</v>
      </c>
      <c r="B5" s="128">
        <v>163.9023861853951</v>
      </c>
      <c r="C5" s="128">
        <v>166.17281686011361</v>
      </c>
      <c r="D5" s="128">
        <v>168.3232664783493</v>
      </c>
      <c r="E5" s="128">
        <v>169.95577875824119</v>
      </c>
      <c r="F5" s="128">
        <v>169.96087523670337</v>
      </c>
      <c r="G5" s="128">
        <v>171.72421356359931</v>
      </c>
      <c r="H5" s="128">
        <v>174.09823335568518</v>
      </c>
      <c r="I5" s="128">
        <v>175.47582386294249</v>
      </c>
      <c r="J5" s="128">
        <v>177.0460164328571</v>
      </c>
      <c r="K5" s="128">
        <v>178.83854931736172</v>
      </c>
      <c r="L5" s="128">
        <v>181.03954840923322</v>
      </c>
      <c r="M5" s="128">
        <v>183.35013428578137</v>
      </c>
      <c r="N5" s="128">
        <v>187.29865266142156</v>
      </c>
      <c r="O5" s="128">
        <v>191.24589640683803</v>
      </c>
      <c r="P5" s="128">
        <v>194.98027583244522</v>
      </c>
      <c r="Q5" s="128">
        <v>197.06018990386599</v>
      </c>
    </row>
    <row r="6" spans="1:17" ht="12" customHeight="1" x14ac:dyDescent="0.25">
      <c r="A6" s="88" t="s">
        <v>7</v>
      </c>
      <c r="B6" s="128">
        <v>638.21745270009637</v>
      </c>
      <c r="C6" s="128">
        <v>637.61412481558432</v>
      </c>
      <c r="D6" s="128">
        <v>635.4169965702954</v>
      </c>
      <c r="E6" s="128">
        <v>637.17613158822064</v>
      </c>
      <c r="F6" s="128">
        <v>644.98364123888609</v>
      </c>
      <c r="G6" s="128">
        <v>650.81851817222127</v>
      </c>
      <c r="H6" s="128">
        <v>671.05717105138046</v>
      </c>
      <c r="I6" s="128">
        <v>693.7687585354995</v>
      </c>
      <c r="J6" s="128">
        <v>713.61645070889074</v>
      </c>
      <c r="K6" s="128">
        <v>727.06581390514555</v>
      </c>
      <c r="L6" s="128">
        <v>723.25245656787206</v>
      </c>
      <c r="M6" s="128">
        <v>734.68059639850765</v>
      </c>
      <c r="N6" s="128">
        <v>740.42293678258272</v>
      </c>
      <c r="O6" s="128">
        <v>738.27111651790938</v>
      </c>
      <c r="P6" s="128">
        <v>747.56222960996001</v>
      </c>
      <c r="Q6" s="128">
        <v>747.41128325895272</v>
      </c>
    </row>
    <row r="7" spans="1:17" ht="12" customHeight="1" x14ac:dyDescent="0.25">
      <c r="A7" s="88" t="s">
        <v>39</v>
      </c>
      <c r="B7" s="128">
        <v>234.54046573079989</v>
      </c>
      <c r="C7" s="128">
        <v>246.91971210682615</v>
      </c>
      <c r="D7" s="128">
        <v>257.42158892315689</v>
      </c>
      <c r="E7" s="128">
        <v>268.7727790448771</v>
      </c>
      <c r="F7" s="128">
        <v>284.41947727963725</v>
      </c>
      <c r="G7" s="128">
        <v>301.56327488528149</v>
      </c>
      <c r="H7" s="128">
        <v>317.91676612049633</v>
      </c>
      <c r="I7" s="128">
        <v>331.19554208895471</v>
      </c>
      <c r="J7" s="128">
        <v>337.85432642454799</v>
      </c>
      <c r="K7" s="128">
        <v>341.9839039691721</v>
      </c>
      <c r="L7" s="128">
        <v>343.25054840658856</v>
      </c>
      <c r="M7" s="128">
        <v>344.14695918382449</v>
      </c>
      <c r="N7" s="128">
        <v>344.69150836604734</v>
      </c>
      <c r="O7" s="128">
        <v>345.21309712163514</v>
      </c>
      <c r="P7" s="128">
        <v>345.33837645699663</v>
      </c>
      <c r="Q7" s="128">
        <v>345.75566389219307</v>
      </c>
    </row>
    <row r="8" spans="1:17" ht="12" customHeight="1" x14ac:dyDescent="0.25">
      <c r="A8" s="51" t="s">
        <v>6</v>
      </c>
      <c r="B8" s="50">
        <v>90.384039245169774</v>
      </c>
      <c r="C8" s="50">
        <v>96.291443463383487</v>
      </c>
      <c r="D8" s="50">
        <v>101.72263901469466</v>
      </c>
      <c r="E8" s="50">
        <v>110.3786046426508</v>
      </c>
      <c r="F8" s="50">
        <v>121.56830109602731</v>
      </c>
      <c r="G8" s="50">
        <v>134.38468276110243</v>
      </c>
      <c r="H8" s="50">
        <v>147.98205795813828</v>
      </c>
      <c r="I8" s="50">
        <v>162.57012778874312</v>
      </c>
      <c r="J8" s="50">
        <v>176.06309604130311</v>
      </c>
      <c r="K8" s="50">
        <v>187.85201057816258</v>
      </c>
      <c r="L8" s="50">
        <v>195.15039620219019</v>
      </c>
      <c r="M8" s="50">
        <v>204.78857093297682</v>
      </c>
      <c r="N8" s="50">
        <v>212.25952501785406</v>
      </c>
      <c r="O8" s="50">
        <v>217.37400636532107</v>
      </c>
      <c r="P8" s="50">
        <v>225.07718787150404</v>
      </c>
      <c r="Q8" s="50">
        <v>231.4563368293818</v>
      </c>
    </row>
    <row r="9" spans="1:17" ht="12" customHeight="1" x14ac:dyDescent="0.25">
      <c r="A9" s="49" t="s">
        <v>5</v>
      </c>
      <c r="B9" s="48">
        <v>48.057005324772859</v>
      </c>
      <c r="C9" s="48">
        <v>56.157693412231986</v>
      </c>
      <c r="D9" s="48">
        <v>64.067474690440093</v>
      </c>
      <c r="E9" s="48">
        <v>75.8447108845575</v>
      </c>
      <c r="F9" s="48">
        <v>94.907733358259279</v>
      </c>
      <c r="G9" s="48">
        <v>115.52055151641169</v>
      </c>
      <c r="H9" s="48">
        <v>141.39467834021613</v>
      </c>
      <c r="I9" s="48">
        <v>168.09878848450609</v>
      </c>
      <c r="J9" s="48">
        <v>195.87282623701148</v>
      </c>
      <c r="K9" s="48">
        <v>218.83828452704296</v>
      </c>
      <c r="L9" s="48">
        <v>232.49660430783965</v>
      </c>
      <c r="M9" s="48">
        <v>240.12729171208329</v>
      </c>
      <c r="N9" s="48">
        <v>247.53180480295538</v>
      </c>
      <c r="O9" s="48">
        <v>252.54946675050431</v>
      </c>
      <c r="P9" s="48">
        <v>257.27860646921596</v>
      </c>
      <c r="Q9" s="48">
        <v>257.45692423307088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6013.967496448181</v>
      </c>
      <c r="C11" s="129">
        <f t="shared" ref="C11" si="4">SUM(C12:C17)</f>
        <v>6148.0313460554135</v>
      </c>
      <c r="D11" s="129">
        <f t="shared" ref="D11" si="5">SUM(D12:D17)</f>
        <v>6259.1112112714782</v>
      </c>
      <c r="E11" s="129">
        <f t="shared" ref="E11" si="6">SUM(E12:E17)</f>
        <v>6461.028303176583</v>
      </c>
      <c r="F11" s="129">
        <f t="shared" ref="F11" si="7">SUM(F12:F17)</f>
        <v>6773.8160916177376</v>
      </c>
      <c r="G11" s="129">
        <f t="shared" ref="G11" si="8">SUM(G12:G17)</f>
        <v>7117.3328891690362</v>
      </c>
      <c r="H11" s="129">
        <f t="shared" ref="H11" si="9">SUM(H12:H17)</f>
        <v>7572.652193650757</v>
      </c>
      <c r="I11" s="129">
        <f t="shared" ref="I11" si="10">SUM(I12:I17)</f>
        <v>8046.6209733445667</v>
      </c>
      <c r="J11" s="129">
        <f t="shared" ref="J11" si="11">SUM(J12:J17)</f>
        <v>8490.0107137632731</v>
      </c>
      <c r="K11" s="129">
        <f t="shared" ref="K11" si="12">SUM(K12:K17)</f>
        <v>8850.878999149867</v>
      </c>
      <c r="L11" s="129">
        <f t="shared" ref="L11" si="13">SUM(L12:L17)</f>
        <v>8984.2497472770574</v>
      </c>
      <c r="M11" s="129">
        <f t="shared" ref="M11" si="14">SUM(M12:M17)</f>
        <v>9188.825313244175</v>
      </c>
      <c r="N11" s="129">
        <f t="shared" ref="N11" si="15">SUM(N12:N17)</f>
        <v>9347.6018939123333</v>
      </c>
      <c r="O11" s="129">
        <f t="shared" ref="O11" si="16">SUM(O12:O17)</f>
        <v>9420.8902260863051</v>
      </c>
      <c r="P11" s="129">
        <f t="shared" ref="P11" si="17">SUM(P12:P17)</f>
        <v>9579.9122053650863</v>
      </c>
      <c r="Q11" s="129">
        <f t="shared" ref="Q11" si="18">SUM(Q12:Q17)</f>
        <v>9639.4404624307899</v>
      </c>
    </row>
    <row r="12" spans="1:17" ht="12" customHeight="1" x14ac:dyDescent="0.25">
      <c r="A12" s="88" t="s">
        <v>9</v>
      </c>
      <c r="B12" s="128">
        <v>296.65815902713939</v>
      </c>
      <c r="C12" s="128">
        <v>299.76933663460068</v>
      </c>
      <c r="D12" s="128">
        <v>304.49555992445619</v>
      </c>
      <c r="E12" s="128">
        <v>313.38433227012013</v>
      </c>
      <c r="F12" s="128">
        <v>325.57281007182189</v>
      </c>
      <c r="G12" s="128">
        <v>335.90296231123727</v>
      </c>
      <c r="H12" s="128">
        <v>351.62276669874097</v>
      </c>
      <c r="I12" s="128">
        <v>368.44788893755316</v>
      </c>
      <c r="J12" s="128">
        <v>384.75005351602908</v>
      </c>
      <c r="K12" s="128">
        <v>399.84768433277668</v>
      </c>
      <c r="L12" s="128">
        <v>403.7277842366567</v>
      </c>
      <c r="M12" s="128">
        <v>415.59701519943741</v>
      </c>
      <c r="N12" s="128">
        <v>426.59576511869477</v>
      </c>
      <c r="O12" s="128">
        <v>432.70358110543998</v>
      </c>
      <c r="P12" s="128">
        <v>445.15127697017385</v>
      </c>
      <c r="Q12" s="128">
        <v>454.38036445502246</v>
      </c>
    </row>
    <row r="13" spans="1:17" ht="12" customHeight="1" x14ac:dyDescent="0.25">
      <c r="A13" s="88" t="s">
        <v>8</v>
      </c>
      <c r="B13" s="128">
        <v>480.95638916554424</v>
      </c>
      <c r="C13" s="128">
        <v>487.39453925259562</v>
      </c>
      <c r="D13" s="128">
        <v>493.56710735154593</v>
      </c>
      <c r="E13" s="128">
        <v>497.97760787826218</v>
      </c>
      <c r="F13" s="128">
        <v>497.387861496928</v>
      </c>
      <c r="G13" s="128">
        <v>501.38707062072308</v>
      </c>
      <c r="H13" s="128">
        <v>507.68177215793094</v>
      </c>
      <c r="I13" s="128">
        <v>510.55287615031494</v>
      </c>
      <c r="J13" s="128">
        <v>514.3826103672161</v>
      </c>
      <c r="K13" s="128">
        <v>519.15700101400273</v>
      </c>
      <c r="L13" s="128">
        <v>524.73454235541703</v>
      </c>
      <c r="M13" s="128">
        <v>531.72238142030346</v>
      </c>
      <c r="N13" s="128">
        <v>543.24260262997245</v>
      </c>
      <c r="O13" s="128">
        <v>555.22383752459086</v>
      </c>
      <c r="P13" s="128">
        <v>567.69980053190261</v>
      </c>
      <c r="Q13" s="128">
        <v>575.72828856678393</v>
      </c>
    </row>
    <row r="14" spans="1:17" ht="12" customHeight="1" x14ac:dyDescent="0.25">
      <c r="A14" s="88" t="s">
        <v>7</v>
      </c>
      <c r="B14" s="128">
        <v>3308.0832039587917</v>
      </c>
      <c r="C14" s="128">
        <v>3284.8438667491018</v>
      </c>
      <c r="D14" s="128">
        <v>3253.0006517373158</v>
      </c>
      <c r="E14" s="128">
        <v>3238.2136203627579</v>
      </c>
      <c r="F14" s="128">
        <v>3248.4143058618861</v>
      </c>
      <c r="G14" s="128">
        <v>3255.7423275494739</v>
      </c>
      <c r="H14" s="128">
        <v>3326.2516220401094</v>
      </c>
      <c r="I14" s="128">
        <v>3407.908348739737</v>
      </c>
      <c r="J14" s="128">
        <v>3478.215868076632</v>
      </c>
      <c r="K14" s="128">
        <v>3523.4538331190488</v>
      </c>
      <c r="L14" s="128">
        <v>3484.1035339646496</v>
      </c>
      <c r="M14" s="128">
        <v>3515.2850422169922</v>
      </c>
      <c r="N14" s="128">
        <v>3524.8652863950424</v>
      </c>
      <c r="O14" s="128">
        <v>3500.8252574002458</v>
      </c>
      <c r="P14" s="128">
        <v>3525.1609892673046</v>
      </c>
      <c r="Q14" s="128">
        <v>3503.2597533666999</v>
      </c>
    </row>
    <row r="15" spans="1:17" ht="12" customHeight="1" x14ac:dyDescent="0.25">
      <c r="A15" s="88" t="s">
        <v>39</v>
      </c>
      <c r="B15" s="128">
        <v>311.32588102739732</v>
      </c>
      <c r="C15" s="128">
        <v>327.75792729482072</v>
      </c>
      <c r="D15" s="128">
        <v>341.69797828814495</v>
      </c>
      <c r="E15" s="128">
        <v>356.7653964172203</v>
      </c>
      <c r="F15" s="128">
        <v>377.53461463262892</v>
      </c>
      <c r="G15" s="128">
        <v>400.2910625534692</v>
      </c>
      <c r="H15" s="128">
        <v>421.9984683557613</v>
      </c>
      <c r="I15" s="128">
        <v>439.62453818752624</v>
      </c>
      <c r="J15" s="128">
        <v>448.46331956109702</v>
      </c>
      <c r="K15" s="128">
        <v>453.94486562755162</v>
      </c>
      <c r="L15" s="128">
        <v>455.62619253290416</v>
      </c>
      <c r="M15" s="128">
        <v>456.81607622361759</v>
      </c>
      <c r="N15" s="128">
        <v>457.5389035335661</v>
      </c>
      <c r="O15" s="128">
        <v>458.23125347992362</v>
      </c>
      <c r="P15" s="128">
        <v>458.39754759609832</v>
      </c>
      <c r="Q15" s="128">
        <v>458.95144936311107</v>
      </c>
    </row>
    <row r="16" spans="1:17" ht="12" customHeight="1" x14ac:dyDescent="0.25">
      <c r="A16" s="51" t="s">
        <v>6</v>
      </c>
      <c r="B16" s="50">
        <v>1267.1010161355962</v>
      </c>
      <c r="C16" s="50">
        <v>1343.4996451026398</v>
      </c>
      <c r="D16" s="50">
        <v>1413.116767457278</v>
      </c>
      <c r="E16" s="50">
        <v>1527.2397716386149</v>
      </c>
      <c r="F16" s="50">
        <v>1675.8434217424065</v>
      </c>
      <c r="G16" s="50">
        <v>1846.1402912322339</v>
      </c>
      <c r="H16" s="50">
        <v>2026.3877751865409</v>
      </c>
      <c r="I16" s="50">
        <v>2219.4113070612102</v>
      </c>
      <c r="J16" s="50">
        <v>2396.7580933102236</v>
      </c>
      <c r="K16" s="50">
        <v>2550.3375239159823</v>
      </c>
      <c r="L16" s="50">
        <v>2642.63650992674</v>
      </c>
      <c r="M16" s="50">
        <v>2768.6457999011213</v>
      </c>
      <c r="N16" s="50">
        <v>2865.2031854934153</v>
      </c>
      <c r="O16" s="50">
        <v>2929.8969247204309</v>
      </c>
      <c r="P16" s="50">
        <v>3029.4242601015894</v>
      </c>
      <c r="Q16" s="50">
        <v>3111.0481666824285</v>
      </c>
    </row>
    <row r="17" spans="1:17" ht="12" customHeight="1" x14ac:dyDescent="0.25">
      <c r="A17" s="49" t="s">
        <v>5</v>
      </c>
      <c r="B17" s="48">
        <v>349.84284713371159</v>
      </c>
      <c r="C17" s="48">
        <v>404.76603102165456</v>
      </c>
      <c r="D17" s="48">
        <v>453.23314651273682</v>
      </c>
      <c r="E17" s="48">
        <v>527.4475746096075</v>
      </c>
      <c r="F17" s="48">
        <v>649.06307781206601</v>
      </c>
      <c r="G17" s="48">
        <v>777.86917490189899</v>
      </c>
      <c r="H17" s="48">
        <v>938.70978921167318</v>
      </c>
      <c r="I17" s="48">
        <v>1100.6760142682249</v>
      </c>
      <c r="J17" s="48">
        <v>1267.4407689320767</v>
      </c>
      <c r="K17" s="48">
        <v>1404.1380911405047</v>
      </c>
      <c r="L17" s="48">
        <v>1473.4211842606885</v>
      </c>
      <c r="M17" s="48">
        <v>1500.7589982827037</v>
      </c>
      <c r="N17" s="48">
        <v>1530.1561507416409</v>
      </c>
      <c r="O17" s="48">
        <v>1544.0093718556727</v>
      </c>
      <c r="P17" s="48">
        <v>1554.0783308980176</v>
      </c>
      <c r="Q17" s="48">
        <v>1536.0724399967435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126.91508637511934</v>
      </c>
      <c r="C20" s="140">
        <v>129.33973442644773</v>
      </c>
      <c r="D20" s="140">
        <v>132.60501869374619</v>
      </c>
      <c r="E20" s="140">
        <v>137.95081968379148</v>
      </c>
      <c r="F20" s="140">
        <v>145.01451158702847</v>
      </c>
      <c r="G20" s="140">
        <v>151.27362234810951</v>
      </c>
      <c r="H20" s="140">
        <v>160.36227849893848</v>
      </c>
      <c r="I20" s="140">
        <v>170.18629591891064</v>
      </c>
      <c r="J20" s="140">
        <v>179.92334351505951</v>
      </c>
      <c r="K20" s="140">
        <v>189.25056682082419</v>
      </c>
      <c r="L20" s="140">
        <v>192.96932743386893</v>
      </c>
      <c r="M20" s="140">
        <v>201.06587009895708</v>
      </c>
      <c r="N20" s="140">
        <v>209.00313307486019</v>
      </c>
      <c r="O20" s="140">
        <v>214.53780673765181</v>
      </c>
      <c r="P20" s="140">
        <v>223.91115239314252</v>
      </c>
      <c r="Q20" s="140">
        <v>231.85577293187757</v>
      </c>
    </row>
    <row r="21" spans="1:17" ht="12" customHeight="1" x14ac:dyDescent="0.25">
      <c r="A21" s="88" t="s">
        <v>135</v>
      </c>
      <c r="B21" s="140">
        <v>2442.3944160806086</v>
      </c>
      <c r="C21" s="140">
        <v>2519.6303804033332</v>
      </c>
      <c r="D21" s="140">
        <v>2611.7072398646656</v>
      </c>
      <c r="E21" s="140">
        <v>2712.1631334315575</v>
      </c>
      <c r="F21" s="140">
        <v>2802.6104909796672</v>
      </c>
      <c r="G21" s="140">
        <v>2891.8019534538171</v>
      </c>
      <c r="H21" s="140">
        <v>3000.8509738212756</v>
      </c>
      <c r="I21" s="140">
        <v>3093.0921238811566</v>
      </c>
      <c r="J21" s="140">
        <v>3194.6182471415259</v>
      </c>
      <c r="K21" s="140">
        <v>3305.8767092818825</v>
      </c>
      <c r="L21" s="140">
        <v>3435.9411509860802</v>
      </c>
      <c r="M21" s="140">
        <v>3591.1589463046439</v>
      </c>
      <c r="N21" s="140">
        <v>3802.751872405167</v>
      </c>
      <c r="O21" s="140">
        <v>4055.4560861465429</v>
      </c>
      <c r="P21" s="140">
        <v>4360.9449102098761</v>
      </c>
      <c r="Q21" s="140">
        <v>4682.5610986343345</v>
      </c>
    </row>
    <row r="22" spans="1:17" ht="12" customHeight="1" x14ac:dyDescent="0.25">
      <c r="A22" s="88" t="s">
        <v>183</v>
      </c>
      <c r="B22" s="140">
        <v>66.820417012644384</v>
      </c>
      <c r="C22" s="140">
        <v>67.227795265175772</v>
      </c>
      <c r="D22" s="140">
        <v>68.261468644107055</v>
      </c>
      <c r="E22" s="140">
        <v>70.375302301050809</v>
      </c>
      <c r="F22" s="140">
        <v>73.685996082474773</v>
      </c>
      <c r="G22" s="140">
        <v>76.446863830926475</v>
      </c>
      <c r="H22" s="140">
        <v>80.574501761279876</v>
      </c>
      <c r="I22" s="140">
        <v>85.185834894700733</v>
      </c>
      <c r="J22" s="140">
        <v>90.180908149680008</v>
      </c>
      <c r="K22" s="140">
        <v>94.826297149789227</v>
      </c>
      <c r="L22" s="140">
        <v>97.769210582713598</v>
      </c>
      <c r="M22" s="140">
        <v>103.7356985376169</v>
      </c>
      <c r="N22" s="140">
        <v>109.75980977039697</v>
      </c>
      <c r="O22" s="140">
        <v>115.36908203367166</v>
      </c>
      <c r="P22" s="140">
        <v>123.84646251536171</v>
      </c>
      <c r="Q22" s="140">
        <v>133.43889801435</v>
      </c>
    </row>
    <row r="23" spans="1:17" ht="12" customHeight="1" x14ac:dyDescent="0.25">
      <c r="A23" s="88" t="s">
        <v>188</v>
      </c>
      <c r="B23" s="140">
        <v>442.22983986604203</v>
      </c>
      <c r="C23" s="140">
        <v>471.80426071966883</v>
      </c>
      <c r="D23" s="140">
        <v>498.98348893078457</v>
      </c>
      <c r="E23" s="140">
        <v>528.99241516533061</v>
      </c>
      <c r="F23" s="140">
        <v>569.91584709657627</v>
      </c>
      <c r="G23" s="140">
        <v>615.85366934591264</v>
      </c>
      <c r="H23" s="140">
        <v>662.723009420567</v>
      </c>
      <c r="I23" s="140">
        <v>704.99533300449184</v>
      </c>
      <c r="J23" s="140">
        <v>734.47207237668215</v>
      </c>
      <c r="K23" s="140">
        <v>760.54868169263</v>
      </c>
      <c r="L23" s="140">
        <v>782.78885654224837</v>
      </c>
      <c r="M23" s="140">
        <v>800.27928810604942</v>
      </c>
      <c r="N23" s="140">
        <v>818.4220801587752</v>
      </c>
      <c r="O23" s="140">
        <v>840.80396313518486</v>
      </c>
      <c r="P23" s="140">
        <v>870.03087599696278</v>
      </c>
      <c r="Q23" s="140">
        <v>908.44542809028826</v>
      </c>
    </row>
    <row r="24" spans="1:17" ht="12" customHeight="1" x14ac:dyDescent="0.25">
      <c r="A24" s="51" t="s">
        <v>134</v>
      </c>
      <c r="B24" s="139">
        <v>22.582589569154543</v>
      </c>
      <c r="C24" s="139">
        <v>24.132008391548268</v>
      </c>
      <c r="D24" s="139">
        <v>25.583483815109727</v>
      </c>
      <c r="E24" s="139">
        <v>27.937415939529458</v>
      </c>
      <c r="F24" s="139">
        <v>31.024564963152351</v>
      </c>
      <c r="G24" s="139">
        <v>34.616131251164568</v>
      </c>
      <c r="H24" s="139">
        <v>38.513617993160722</v>
      </c>
      <c r="I24" s="139">
        <v>42.778518908282855</v>
      </c>
      <c r="J24" s="139">
        <v>46.833695382983585</v>
      </c>
      <c r="K24" s="139">
        <v>50.492447736390758</v>
      </c>
      <c r="L24" s="139">
        <v>52.92152568733777</v>
      </c>
      <c r="M24" s="139">
        <v>56.227592738505798</v>
      </c>
      <c r="N24" s="139">
        <v>58.970764088230986</v>
      </c>
      <c r="O24" s="139">
        <v>61.055038366352768</v>
      </c>
      <c r="P24" s="139">
        <v>64.086676821572411</v>
      </c>
      <c r="Q24" s="139">
        <v>66.775247731483674</v>
      </c>
    </row>
    <row r="25" spans="1:17" ht="12" customHeight="1" x14ac:dyDescent="0.25">
      <c r="A25" s="49" t="s">
        <v>133</v>
      </c>
      <c r="B25" s="138">
        <v>903.66191201498805</v>
      </c>
      <c r="C25" s="138">
        <v>1069.6633110907808</v>
      </c>
      <c r="D25" s="138">
        <v>1227.3720133923216</v>
      </c>
      <c r="E25" s="138">
        <v>1470.7667129976344</v>
      </c>
      <c r="F25" s="138">
        <v>1874.5670236829728</v>
      </c>
      <c r="G25" s="138">
        <v>2326.1795324194782</v>
      </c>
      <c r="H25" s="138">
        <v>2907.1720136769864</v>
      </c>
      <c r="I25" s="138">
        <v>3536.3336210525981</v>
      </c>
      <c r="J25" s="138">
        <v>4267.4117280398978</v>
      </c>
      <c r="K25" s="138">
        <v>4996.0554915261637</v>
      </c>
      <c r="L25" s="138">
        <v>5566.036805918091</v>
      </c>
      <c r="M25" s="138">
        <v>6116.6393649293632</v>
      </c>
      <c r="N25" s="138">
        <v>6816.8553588373452</v>
      </c>
      <c r="O25" s="138">
        <v>7674.4838433880168</v>
      </c>
      <c r="P25" s="138">
        <v>8833.1373450160245</v>
      </c>
      <c r="Q25" s="138">
        <v>9941.8731072949722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10.356840949773405</v>
      </c>
      <c r="D28" s="137">
        <v>11.197477165743383</v>
      </c>
      <c r="E28" s="137">
        <v>13.27799388849026</v>
      </c>
      <c r="F28" s="137">
        <v>14.995884801681978</v>
      </c>
      <c r="G28" s="137">
        <v>14.191303659525939</v>
      </c>
      <c r="H28" s="137">
        <v>17.020849049273973</v>
      </c>
      <c r="I28" s="137">
        <v>17.756210318417093</v>
      </c>
      <c r="J28" s="137">
        <v>17.66924049459384</v>
      </c>
      <c r="K28" s="137">
        <v>17.259416204209622</v>
      </c>
      <c r="L28" s="137">
        <v>11.650953511489709</v>
      </c>
      <c r="M28" s="137">
        <v>16.028735563533068</v>
      </c>
      <c r="N28" s="137">
        <v>15.869455874348068</v>
      </c>
      <c r="O28" s="137">
        <v>13.466866561236595</v>
      </c>
      <c r="P28" s="137">
        <v>17.305538553935659</v>
      </c>
      <c r="Q28" s="137">
        <v>15.876813437180049</v>
      </c>
    </row>
    <row r="29" spans="1:17" ht="12" customHeight="1" x14ac:dyDescent="0.25">
      <c r="A29" s="88" t="s">
        <v>135</v>
      </c>
      <c r="B29" s="137"/>
      <c r="C29" s="137">
        <v>661.03428479455715</v>
      </c>
      <c r="D29" s="137">
        <v>693.38912954732018</v>
      </c>
      <c r="E29" s="137">
        <v>719.80753175545965</v>
      </c>
      <c r="F29" s="137">
        <v>728.37954488233424</v>
      </c>
      <c r="G29" s="137">
        <v>750.22574726870664</v>
      </c>
      <c r="H29" s="137">
        <v>802.43814991477916</v>
      </c>
      <c r="I29" s="137">
        <v>812.04868181534096</v>
      </c>
      <c r="J29" s="137">
        <v>829.90566814270392</v>
      </c>
      <c r="K29" s="137">
        <v>861.4842094090626</v>
      </c>
      <c r="L29" s="137">
        <v>932.50259161897702</v>
      </c>
      <c r="M29" s="137">
        <v>967.26647713390503</v>
      </c>
      <c r="N29" s="137">
        <v>1041.4985942432263</v>
      </c>
      <c r="O29" s="137">
        <v>1114.1884231504387</v>
      </c>
      <c r="P29" s="137">
        <v>1237.9914156823095</v>
      </c>
      <c r="Q29" s="137">
        <v>1288.8826655583644</v>
      </c>
    </row>
    <row r="30" spans="1:17" ht="12" customHeight="1" x14ac:dyDescent="0.25">
      <c r="A30" s="88" t="s">
        <v>183</v>
      </c>
      <c r="B30" s="137"/>
      <c r="C30" s="137">
        <v>16.987714953879532</v>
      </c>
      <c r="D30" s="137">
        <v>17.696911763786126</v>
      </c>
      <c r="E30" s="137">
        <v>18.860388233722873</v>
      </c>
      <c r="F30" s="137">
        <v>20.140981131086988</v>
      </c>
      <c r="G30" s="137">
        <v>19.748582702331234</v>
      </c>
      <c r="H30" s="137">
        <v>21.824549694139531</v>
      </c>
      <c r="I30" s="137">
        <v>23.471721367143719</v>
      </c>
      <c r="J30" s="137">
        <v>25.136054386066263</v>
      </c>
      <c r="K30" s="137">
        <v>24.393971702440446</v>
      </c>
      <c r="L30" s="137">
        <v>24.767463127063916</v>
      </c>
      <c r="M30" s="137">
        <v>29.438209322047001</v>
      </c>
      <c r="N30" s="137">
        <v>31.160165618846317</v>
      </c>
      <c r="O30" s="137">
        <v>30.003243965715175</v>
      </c>
      <c r="P30" s="137">
        <v>33.244843608753939</v>
      </c>
      <c r="Q30" s="137">
        <v>39.03064482103531</v>
      </c>
    </row>
    <row r="31" spans="1:17" ht="12" customHeight="1" x14ac:dyDescent="0.25">
      <c r="A31" s="88" t="s">
        <v>188</v>
      </c>
      <c r="B31" s="137"/>
      <c r="C31" s="137">
        <v>62.345726070267489</v>
      </c>
      <c r="D31" s="137">
        <v>62.080668266838131</v>
      </c>
      <c r="E31" s="137">
        <v>67.178959893890209</v>
      </c>
      <c r="F31" s="137">
        <v>80.509517778447204</v>
      </c>
      <c r="G31" s="137">
        <v>88.097003676606121</v>
      </c>
      <c r="H31" s="137">
        <v>91.768868294696546</v>
      </c>
      <c r="I31" s="137">
        <v>90.090321138270113</v>
      </c>
      <c r="J31" s="137">
        <v>80.402906767567572</v>
      </c>
      <c r="K31" s="137">
        <v>80.312977592024737</v>
      </c>
      <c r="L31" s="137">
        <v>80.001907063640473</v>
      </c>
      <c r="M31" s="137">
        <v>79.836157634068485</v>
      </c>
      <c r="N31" s="137">
        <v>80.223460319564026</v>
      </c>
      <c r="O31" s="137">
        <v>89.560842870299666</v>
      </c>
      <c r="P31" s="137">
        <v>109.73643064022515</v>
      </c>
      <c r="Q31" s="137">
        <v>126.5115557699315</v>
      </c>
    </row>
    <row r="32" spans="1:17" ht="12" customHeight="1" x14ac:dyDescent="0.25">
      <c r="A32" s="51" t="s">
        <v>134</v>
      </c>
      <c r="B32" s="136"/>
      <c r="C32" s="136">
        <v>3.0549247936706991</v>
      </c>
      <c r="D32" s="136">
        <v>2.9569813948384289</v>
      </c>
      <c r="E32" s="136">
        <v>3.8594380956967034</v>
      </c>
      <c r="F32" s="136">
        <v>4.5926549948998616</v>
      </c>
      <c r="G32" s="136">
        <v>5.0970722592891793</v>
      </c>
      <c r="H32" s="136">
        <v>5.402992713273127</v>
      </c>
      <c r="I32" s="136">
        <v>5.770406886399094</v>
      </c>
      <c r="J32" s="136">
        <v>5.5606824459777018</v>
      </c>
      <c r="K32" s="136">
        <v>5.1642583246841491</v>
      </c>
      <c r="L32" s="136">
        <v>3.9345839222239847</v>
      </c>
      <c r="M32" s="136">
        <v>4.8115730224449837</v>
      </c>
      <c r="N32" s="136">
        <v>4.2486773210021527</v>
      </c>
      <c r="O32" s="136">
        <v>3.5897802493987729</v>
      </c>
      <c r="P32" s="136">
        <v>4.5371444264966012</v>
      </c>
      <c r="Q32" s="136">
        <v>4.1940768811882121</v>
      </c>
    </row>
    <row r="33" spans="1:17" ht="12" customHeight="1" x14ac:dyDescent="0.25">
      <c r="A33" s="49" t="s">
        <v>133</v>
      </c>
      <c r="B33" s="135"/>
      <c r="C33" s="135">
        <v>308.2465784114076</v>
      </c>
      <c r="D33" s="135">
        <v>317.02330315742972</v>
      </c>
      <c r="E33" s="135">
        <v>421.82705256390818</v>
      </c>
      <c r="F33" s="135">
        <v>603.64454599896555</v>
      </c>
      <c r="G33" s="135">
        <v>675.4380522877675</v>
      </c>
      <c r="H33" s="135">
        <v>889.23905966891573</v>
      </c>
      <c r="I33" s="135">
        <v>946.1849105330416</v>
      </c>
      <c r="J33" s="135">
        <v>1152.9051595512083</v>
      </c>
      <c r="K33" s="135">
        <v>1332.2883094852309</v>
      </c>
      <c r="L33" s="135">
        <v>1245.4193666796955</v>
      </c>
      <c r="M33" s="135">
        <v>1439.8416186801878</v>
      </c>
      <c r="N33" s="135">
        <v>1646.4009044410225</v>
      </c>
      <c r="O33" s="135">
        <v>2010.5336441018796</v>
      </c>
      <c r="P33" s="135">
        <v>2490.9418111132404</v>
      </c>
      <c r="Q33" s="135">
        <v>2354.1551289586414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7.9321928984450096</v>
      </c>
      <c r="D36" s="137">
        <f t="shared" ref="D36:D41" si="20">C20+D28-D20</f>
        <v>7.9321928984449244</v>
      </c>
      <c r="E36" s="137">
        <f t="shared" ref="E36:E41" si="21">D20+E28-E20</f>
        <v>7.9321928984449812</v>
      </c>
      <c r="F36" s="137">
        <f t="shared" ref="F36:F41" si="22">E20+F28-F20</f>
        <v>7.9321928984449812</v>
      </c>
      <c r="G36" s="137">
        <f t="shared" ref="G36:G41" si="23">F20+G28-G20</f>
        <v>7.9321928984448959</v>
      </c>
      <c r="H36" s="137">
        <f t="shared" ref="H36:H41" si="24">G20+H28-H20</f>
        <v>7.9321928984450096</v>
      </c>
      <c r="I36" s="137">
        <f t="shared" ref="I36:I41" si="25">H20+I28-I20</f>
        <v>7.9321928984449244</v>
      </c>
      <c r="J36" s="137">
        <f t="shared" ref="J36:J41" si="26">I20+J28-J20</f>
        <v>7.9321928984449812</v>
      </c>
      <c r="K36" s="137">
        <f t="shared" ref="K36:K41" si="27">J20+K28-K20</f>
        <v>7.9321928984449528</v>
      </c>
      <c r="L36" s="137">
        <f t="shared" ref="L36:L41" si="28">K20+L28-L20</f>
        <v>7.9321928984449812</v>
      </c>
      <c r="M36" s="137">
        <f t="shared" ref="M36:M41" si="29">L20+M28-M20</f>
        <v>7.9321928984449244</v>
      </c>
      <c r="N36" s="137">
        <f t="shared" ref="N36:N41" si="30">M20+N28-N20</f>
        <v>7.9321928984449528</v>
      </c>
      <c r="O36" s="137">
        <f t="shared" ref="O36:O41" si="31">N20+O28-O20</f>
        <v>7.9321928984449812</v>
      </c>
      <c r="P36" s="137">
        <f t="shared" ref="P36:P41" si="32">O20+P28-P20</f>
        <v>7.9321928984449528</v>
      </c>
      <c r="Q36" s="137">
        <f t="shared" ref="Q36:Q41" si="33">P20+Q28-Q20</f>
        <v>7.9321928984450096</v>
      </c>
    </row>
    <row r="37" spans="1:17" ht="12" customHeight="1" x14ac:dyDescent="0.25">
      <c r="A37" s="88" t="s">
        <v>135</v>
      </c>
      <c r="B37" s="137"/>
      <c r="C37" s="137">
        <f t="shared" si="19"/>
        <v>583.79832047183254</v>
      </c>
      <c r="D37" s="137">
        <f t="shared" si="20"/>
        <v>601.31227008598808</v>
      </c>
      <c r="E37" s="137">
        <f t="shared" si="21"/>
        <v>619.3516381885679</v>
      </c>
      <c r="F37" s="137">
        <f t="shared" si="22"/>
        <v>637.93218733422464</v>
      </c>
      <c r="G37" s="137">
        <f t="shared" si="23"/>
        <v>661.0342847945567</v>
      </c>
      <c r="H37" s="137">
        <f t="shared" si="24"/>
        <v>693.38912954732086</v>
      </c>
      <c r="I37" s="137">
        <f t="shared" si="25"/>
        <v>719.80753175545988</v>
      </c>
      <c r="J37" s="137">
        <f t="shared" si="26"/>
        <v>728.37954488233481</v>
      </c>
      <c r="K37" s="137">
        <f t="shared" si="27"/>
        <v>750.22574726870607</v>
      </c>
      <c r="L37" s="137">
        <f t="shared" si="28"/>
        <v>802.43814991477939</v>
      </c>
      <c r="M37" s="137">
        <f t="shared" si="29"/>
        <v>812.0486818153413</v>
      </c>
      <c r="N37" s="137">
        <f t="shared" si="30"/>
        <v>829.90566814270369</v>
      </c>
      <c r="O37" s="137">
        <f t="shared" si="31"/>
        <v>861.48420940906226</v>
      </c>
      <c r="P37" s="137">
        <f t="shared" si="32"/>
        <v>932.50259161897611</v>
      </c>
      <c r="Q37" s="137">
        <f t="shared" si="33"/>
        <v>967.26647713390594</v>
      </c>
    </row>
    <row r="38" spans="1:17" ht="12" customHeight="1" x14ac:dyDescent="0.25">
      <c r="A38" s="88" t="s">
        <v>183</v>
      </c>
      <c r="B38" s="137"/>
      <c r="C38" s="137">
        <f t="shared" si="19"/>
        <v>16.580336701348145</v>
      </c>
      <c r="D38" s="137">
        <f t="shared" si="20"/>
        <v>16.66323838485485</v>
      </c>
      <c r="E38" s="137">
        <f t="shared" si="21"/>
        <v>16.746554576779118</v>
      </c>
      <c r="F38" s="137">
        <f t="shared" si="22"/>
        <v>16.830287349663024</v>
      </c>
      <c r="G38" s="137">
        <f t="shared" si="23"/>
        <v>16.987714953879532</v>
      </c>
      <c r="H38" s="137">
        <f t="shared" si="24"/>
        <v>17.696911763786133</v>
      </c>
      <c r="I38" s="137">
        <f t="shared" si="25"/>
        <v>18.860388233722858</v>
      </c>
      <c r="J38" s="137">
        <f t="shared" si="26"/>
        <v>20.140981131086988</v>
      </c>
      <c r="K38" s="137">
        <f t="shared" si="27"/>
        <v>19.748582702331234</v>
      </c>
      <c r="L38" s="137">
        <f t="shared" si="28"/>
        <v>21.824549694139549</v>
      </c>
      <c r="M38" s="137">
        <f t="shared" si="29"/>
        <v>23.471721367143701</v>
      </c>
      <c r="N38" s="137">
        <f t="shared" si="30"/>
        <v>25.136054386066235</v>
      </c>
      <c r="O38" s="137">
        <f t="shared" si="31"/>
        <v>24.393971702440481</v>
      </c>
      <c r="P38" s="137">
        <f t="shared" si="32"/>
        <v>24.767463127063905</v>
      </c>
      <c r="Q38" s="137">
        <f t="shared" si="33"/>
        <v>29.438209322047015</v>
      </c>
    </row>
    <row r="39" spans="1:17" ht="12" customHeight="1" x14ac:dyDescent="0.25">
      <c r="A39" s="88" t="s">
        <v>188</v>
      </c>
      <c r="B39" s="137"/>
      <c r="C39" s="137">
        <f t="shared" si="19"/>
        <v>32.771305216640712</v>
      </c>
      <c r="D39" s="137">
        <f t="shared" si="20"/>
        <v>34.901440055722446</v>
      </c>
      <c r="E39" s="137">
        <f t="shared" si="21"/>
        <v>37.170033659344199</v>
      </c>
      <c r="F39" s="137">
        <f t="shared" si="22"/>
        <v>39.586085847201502</v>
      </c>
      <c r="G39" s="137">
        <f t="shared" si="23"/>
        <v>42.1591814272698</v>
      </c>
      <c r="H39" s="137">
        <f t="shared" si="24"/>
        <v>44.899528220042157</v>
      </c>
      <c r="I39" s="137">
        <f t="shared" si="25"/>
        <v>47.817997554345311</v>
      </c>
      <c r="J39" s="137">
        <f t="shared" si="26"/>
        <v>50.92616739537732</v>
      </c>
      <c r="K39" s="137">
        <f t="shared" si="27"/>
        <v>54.23636827607686</v>
      </c>
      <c r="L39" s="137">
        <f t="shared" si="28"/>
        <v>57.761732214022118</v>
      </c>
      <c r="M39" s="137">
        <f t="shared" si="29"/>
        <v>62.34572607026746</v>
      </c>
      <c r="N39" s="137">
        <f t="shared" si="30"/>
        <v>62.080668266838188</v>
      </c>
      <c r="O39" s="137">
        <f t="shared" si="31"/>
        <v>67.17895989389001</v>
      </c>
      <c r="P39" s="137">
        <f t="shared" si="32"/>
        <v>80.509517778447275</v>
      </c>
      <c r="Q39" s="137">
        <f t="shared" si="33"/>
        <v>88.09700367660605</v>
      </c>
    </row>
    <row r="40" spans="1:17" ht="12" customHeight="1" x14ac:dyDescent="0.25">
      <c r="A40" s="51" t="s">
        <v>134</v>
      </c>
      <c r="B40" s="136"/>
      <c r="C40" s="136">
        <f t="shared" si="19"/>
        <v>1.5055059712769747</v>
      </c>
      <c r="D40" s="136">
        <f t="shared" si="20"/>
        <v>1.5055059712769712</v>
      </c>
      <c r="E40" s="136">
        <f t="shared" si="21"/>
        <v>1.5055059712769712</v>
      </c>
      <c r="F40" s="136">
        <f t="shared" si="22"/>
        <v>1.5055059712769676</v>
      </c>
      <c r="G40" s="136">
        <f t="shared" si="23"/>
        <v>1.5055059712769605</v>
      </c>
      <c r="H40" s="136">
        <f t="shared" si="24"/>
        <v>1.5055059712769747</v>
      </c>
      <c r="I40" s="136">
        <f t="shared" si="25"/>
        <v>1.5055059712769605</v>
      </c>
      <c r="J40" s="136">
        <f t="shared" si="26"/>
        <v>1.5055059712769747</v>
      </c>
      <c r="K40" s="136">
        <f t="shared" si="27"/>
        <v>1.5055059712769747</v>
      </c>
      <c r="L40" s="136">
        <f t="shared" si="28"/>
        <v>1.5055059712769747</v>
      </c>
      <c r="M40" s="136">
        <f t="shared" si="29"/>
        <v>1.5055059712769534</v>
      </c>
      <c r="N40" s="136">
        <f t="shared" si="30"/>
        <v>1.5055059712769676</v>
      </c>
      <c r="O40" s="136">
        <f t="shared" si="31"/>
        <v>1.5055059712769889</v>
      </c>
      <c r="P40" s="136">
        <f t="shared" si="32"/>
        <v>1.5055059712769605</v>
      </c>
      <c r="Q40" s="136">
        <f t="shared" si="33"/>
        <v>1.5055059712769463</v>
      </c>
    </row>
    <row r="41" spans="1:17" ht="12" customHeight="1" x14ac:dyDescent="0.25">
      <c r="A41" s="49" t="s">
        <v>133</v>
      </c>
      <c r="B41" s="135"/>
      <c r="C41" s="135">
        <f t="shared" si="19"/>
        <v>142.24517933561492</v>
      </c>
      <c r="D41" s="135">
        <f t="shared" si="20"/>
        <v>159.31460085588878</v>
      </c>
      <c r="E41" s="135">
        <f t="shared" si="21"/>
        <v>178.4323529585954</v>
      </c>
      <c r="F41" s="135">
        <f t="shared" si="22"/>
        <v>199.844235313627</v>
      </c>
      <c r="G41" s="135">
        <f t="shared" si="23"/>
        <v>223.82554355126194</v>
      </c>
      <c r="H41" s="135">
        <f t="shared" si="24"/>
        <v>308.24657841140743</v>
      </c>
      <c r="I41" s="135">
        <f t="shared" si="25"/>
        <v>317.02330315742984</v>
      </c>
      <c r="J41" s="135">
        <f t="shared" si="26"/>
        <v>421.82705256390818</v>
      </c>
      <c r="K41" s="135">
        <f t="shared" si="27"/>
        <v>603.64454599896453</v>
      </c>
      <c r="L41" s="135">
        <f t="shared" si="28"/>
        <v>675.43805228776819</v>
      </c>
      <c r="M41" s="135">
        <f t="shared" si="29"/>
        <v>889.23905966891562</v>
      </c>
      <c r="N41" s="135">
        <f t="shared" si="30"/>
        <v>946.18491053304024</v>
      </c>
      <c r="O41" s="135">
        <f t="shared" si="31"/>
        <v>1152.9051595512074</v>
      </c>
      <c r="P41" s="135">
        <f t="shared" si="32"/>
        <v>1332.2883094852332</v>
      </c>
      <c r="Q41" s="135">
        <f t="shared" si="33"/>
        <v>1245.4193666796946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8759.9999999999964</v>
      </c>
      <c r="C44" s="133">
        <v>8760.0000000000018</v>
      </c>
      <c r="D44" s="133">
        <v>8760.0000000000018</v>
      </c>
      <c r="E44" s="133">
        <v>8760</v>
      </c>
      <c r="F44" s="133">
        <v>8760</v>
      </c>
      <c r="G44" s="133">
        <v>8759.9999999999982</v>
      </c>
      <c r="H44" s="133">
        <v>8759.9999999999982</v>
      </c>
      <c r="I44" s="133">
        <v>8760.0000000000018</v>
      </c>
      <c r="J44" s="133">
        <v>8760</v>
      </c>
      <c r="K44" s="133">
        <v>8759.9999999999964</v>
      </c>
      <c r="L44" s="133">
        <v>8759.9999999999982</v>
      </c>
      <c r="M44" s="133">
        <v>8759.9999999999982</v>
      </c>
      <c r="N44" s="133">
        <v>8760</v>
      </c>
      <c r="O44" s="133">
        <v>8760</v>
      </c>
      <c r="P44" s="133">
        <v>8760</v>
      </c>
      <c r="Q44" s="133">
        <v>8760</v>
      </c>
    </row>
    <row r="45" spans="1:17" ht="12" customHeight="1" x14ac:dyDescent="0.25">
      <c r="A45" s="88" t="s">
        <v>8</v>
      </c>
      <c r="B45" s="133">
        <v>3962.608134048904</v>
      </c>
      <c r="C45" s="133">
        <v>3964.4310735938534</v>
      </c>
      <c r="D45" s="133">
        <v>3965.514021253261</v>
      </c>
      <c r="E45" s="133">
        <v>3968.5117448976989</v>
      </c>
      <c r="F45" s="133">
        <v>3973.3363033641663</v>
      </c>
      <c r="G45" s="133">
        <v>3982.5382383714682</v>
      </c>
      <c r="H45" s="133">
        <v>3987.5334772619221</v>
      </c>
      <c r="I45" s="133">
        <v>3996.4843052712758</v>
      </c>
      <c r="J45" s="133">
        <v>4002.2243524420546</v>
      </c>
      <c r="K45" s="133">
        <v>4005.5667384943358</v>
      </c>
      <c r="L45" s="133">
        <v>4011.7637740503292</v>
      </c>
      <c r="M45" s="133">
        <v>4009.5703700751023</v>
      </c>
      <c r="N45" s="133">
        <v>4009.0583828897375</v>
      </c>
      <c r="O45" s="133">
        <v>4005.2125697940264</v>
      </c>
      <c r="P45" s="133">
        <v>3993.6820614616145</v>
      </c>
      <c r="Q45" s="133">
        <v>3979.9982084012154</v>
      </c>
    </row>
    <row r="46" spans="1:17" ht="12" customHeight="1" x14ac:dyDescent="0.25">
      <c r="A46" s="88" t="s">
        <v>7</v>
      </c>
      <c r="B46" s="133">
        <v>2243.3332880051098</v>
      </c>
      <c r="C46" s="133">
        <v>2257.0685338999911</v>
      </c>
      <c r="D46" s="133">
        <v>2271.3090215999782</v>
      </c>
      <c r="E46" s="133">
        <v>2287.9975364563979</v>
      </c>
      <c r="F46" s="133">
        <v>2308.7602367449936</v>
      </c>
      <c r="G46" s="133">
        <v>2324.4029860757119</v>
      </c>
      <c r="H46" s="133">
        <v>2345.8809638330104</v>
      </c>
      <c r="I46" s="133">
        <v>2367.1641846252519</v>
      </c>
      <c r="J46" s="133">
        <v>2385.667256042349</v>
      </c>
      <c r="K46" s="133">
        <v>2399.4222857678024</v>
      </c>
      <c r="L46" s="133">
        <v>2413.7951710358843</v>
      </c>
      <c r="M46" s="133">
        <v>2430.1863234263028</v>
      </c>
      <c r="N46" s="133">
        <v>2442.5242762003004</v>
      </c>
      <c r="O46" s="133">
        <v>2452.1497747826197</v>
      </c>
      <c r="P46" s="133">
        <v>2465.8686771178709</v>
      </c>
      <c r="Q46" s="133">
        <v>2480.7834665277246</v>
      </c>
    </row>
    <row r="47" spans="1:17" ht="12" customHeight="1" x14ac:dyDescent="0.25">
      <c r="A47" s="88" t="s">
        <v>39</v>
      </c>
      <c r="B47" s="133">
        <v>8759.9999999999982</v>
      </c>
      <c r="C47" s="133">
        <v>8760</v>
      </c>
      <c r="D47" s="133">
        <v>8760</v>
      </c>
      <c r="E47" s="133">
        <v>8760</v>
      </c>
      <c r="F47" s="133">
        <v>8759.9999999999982</v>
      </c>
      <c r="G47" s="133">
        <v>8760</v>
      </c>
      <c r="H47" s="133">
        <v>8760.0000000000018</v>
      </c>
      <c r="I47" s="133">
        <v>8760</v>
      </c>
      <c r="J47" s="133">
        <v>8760</v>
      </c>
      <c r="K47" s="133">
        <v>8759.9999999999964</v>
      </c>
      <c r="L47" s="133">
        <v>8759.9999999999982</v>
      </c>
      <c r="M47" s="133">
        <v>8759.9999999999982</v>
      </c>
      <c r="N47" s="133">
        <v>8760</v>
      </c>
      <c r="O47" s="133">
        <v>8759.9999999999982</v>
      </c>
      <c r="P47" s="133">
        <v>8760</v>
      </c>
      <c r="Q47" s="133">
        <v>8759.9999999999945</v>
      </c>
    </row>
    <row r="48" spans="1:17" ht="12" customHeight="1" x14ac:dyDescent="0.25">
      <c r="A48" s="51" t="s">
        <v>6</v>
      </c>
      <c r="B48" s="132">
        <v>829.43442325577132</v>
      </c>
      <c r="C48" s="132">
        <v>833.39653369473399</v>
      </c>
      <c r="D48" s="132">
        <v>837.03018117896488</v>
      </c>
      <c r="E48" s="132">
        <v>840.38680162873004</v>
      </c>
      <c r="F48" s="132">
        <v>843.50654609229719</v>
      </c>
      <c r="G48" s="132">
        <v>846.42136768619469</v>
      </c>
      <c r="H48" s="132">
        <v>849.15711851153276</v>
      </c>
      <c r="I48" s="132">
        <v>851.7350150964088</v>
      </c>
      <c r="J48" s="132">
        <v>854.17268789873901</v>
      </c>
      <c r="K48" s="132">
        <v>856.48494911499392</v>
      </c>
      <c r="L48" s="132">
        <v>858.6843650233028</v>
      </c>
      <c r="M48" s="132">
        <v>860.08201294440653</v>
      </c>
      <c r="N48" s="132">
        <v>861.41674849858043</v>
      </c>
      <c r="O48" s="132">
        <v>862.69407768306905</v>
      </c>
      <c r="P48" s="132">
        <v>863.918810457159</v>
      </c>
      <c r="Q48" s="132">
        <v>865.09517359868971</v>
      </c>
    </row>
    <row r="49" spans="1:17" ht="12" customHeight="1" x14ac:dyDescent="0.25">
      <c r="A49" s="49" t="s">
        <v>5</v>
      </c>
      <c r="B49" s="131">
        <v>1597.2954487298182</v>
      </c>
      <c r="C49" s="131">
        <v>1613.2688639354194</v>
      </c>
      <c r="D49" s="131">
        <v>1643.6808332914256</v>
      </c>
      <c r="E49" s="131">
        <v>1672.0434130281956</v>
      </c>
      <c r="F49" s="131">
        <v>1700.2635530949385</v>
      </c>
      <c r="G49" s="131">
        <v>1726.8485116464803</v>
      </c>
      <c r="H49" s="131">
        <v>1751.4722714540262</v>
      </c>
      <c r="I49" s="131">
        <v>1775.851431359443</v>
      </c>
      <c r="J49" s="131">
        <v>1796.9999534376709</v>
      </c>
      <c r="K49" s="131">
        <v>1812.2371520908371</v>
      </c>
      <c r="L49" s="131">
        <v>1834.810654400193</v>
      </c>
      <c r="M49" s="131">
        <v>1860.5104575755784</v>
      </c>
      <c r="N49" s="131">
        <v>1881.0346895898911</v>
      </c>
      <c r="O49" s="131">
        <v>1901.9455191983873</v>
      </c>
      <c r="P49" s="131">
        <v>1925.0070241966043</v>
      </c>
      <c r="Q49" s="131">
        <v>1948.9218656297037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2.3374538638402313</v>
      </c>
      <c r="C52" s="130">
        <f t="shared" ref="C52:Q52" si="35">IF(C12=0,0,C12/C20)</f>
        <v>2.3176894398609731</v>
      </c>
      <c r="D52" s="130">
        <f t="shared" si="35"/>
        <v>2.2962596960805417</v>
      </c>
      <c r="E52" s="130">
        <f t="shared" si="35"/>
        <v>2.2717105486466433</v>
      </c>
      <c r="F52" s="130">
        <f t="shared" si="35"/>
        <v>2.2451050347222239</v>
      </c>
      <c r="G52" s="130">
        <f t="shared" si="35"/>
        <v>2.2204992324323429</v>
      </c>
      <c r="H52" s="130">
        <f t="shared" si="35"/>
        <v>2.1926775423128486</v>
      </c>
      <c r="I52" s="130">
        <f t="shared" si="35"/>
        <v>2.1649680248820329</v>
      </c>
      <c r="J52" s="130">
        <f t="shared" si="35"/>
        <v>2.1384109810288492</v>
      </c>
      <c r="K52" s="130">
        <f t="shared" si="35"/>
        <v>2.112795174406735</v>
      </c>
      <c r="L52" s="130">
        <f t="shared" si="35"/>
        <v>2.0921863054894838</v>
      </c>
      <c r="M52" s="130">
        <f t="shared" si="35"/>
        <v>2.0669694712230182</v>
      </c>
      <c r="N52" s="130">
        <f t="shared" si="35"/>
        <v>2.0410974651078453</v>
      </c>
      <c r="O52" s="130">
        <f t="shared" si="35"/>
        <v>2.0169106214205539</v>
      </c>
      <c r="P52" s="130">
        <f t="shared" si="35"/>
        <v>1.9880710371611086</v>
      </c>
      <c r="Q52" s="130">
        <f t="shared" si="35"/>
        <v>1.959754371043958</v>
      </c>
    </row>
    <row r="53" spans="1:17" ht="12" customHeight="1" x14ac:dyDescent="0.25">
      <c r="A53" s="88" t="s">
        <v>128</v>
      </c>
      <c r="B53" s="130">
        <f t="shared" ref="B53" si="36">IF(B13=0,0,B13/B21*1000)</f>
        <v>196.92003306220744</v>
      </c>
      <c r="C53" s="130">
        <f t="shared" ref="C53:Q53" si="37">IF(C13=0,0,C13/C21*1000)</f>
        <v>193.43890399296396</v>
      </c>
      <c r="D53" s="130">
        <f t="shared" si="37"/>
        <v>188.98255509569356</v>
      </c>
      <c r="E53" s="130">
        <f t="shared" si="37"/>
        <v>183.6090173706466</v>
      </c>
      <c r="F53" s="130">
        <f t="shared" si="37"/>
        <v>177.4730605975372</v>
      </c>
      <c r="G53" s="130">
        <f t="shared" si="37"/>
        <v>173.38222972769367</v>
      </c>
      <c r="H53" s="130">
        <f t="shared" si="37"/>
        <v>169.17926834315611</v>
      </c>
      <c r="I53" s="130">
        <f t="shared" si="37"/>
        <v>165.06229226360136</v>
      </c>
      <c r="J53" s="130">
        <f t="shared" si="37"/>
        <v>161.01536101456705</v>
      </c>
      <c r="K53" s="130">
        <f t="shared" si="37"/>
        <v>157.04064206519558</v>
      </c>
      <c r="L53" s="130">
        <f t="shared" si="37"/>
        <v>152.71930434688136</v>
      </c>
      <c r="M53" s="130">
        <f t="shared" si="37"/>
        <v>148.06428492045825</v>
      </c>
      <c r="N53" s="130">
        <f t="shared" si="37"/>
        <v>142.85512724930484</v>
      </c>
      <c r="O53" s="130">
        <f t="shared" si="37"/>
        <v>136.90786578141928</v>
      </c>
      <c r="P53" s="130">
        <f t="shared" si="37"/>
        <v>130.17816372841577</v>
      </c>
      <c r="Q53" s="130">
        <f t="shared" si="37"/>
        <v>122.95158064989151</v>
      </c>
    </row>
    <row r="54" spans="1:17" ht="12" customHeight="1" x14ac:dyDescent="0.25">
      <c r="A54" s="88" t="s">
        <v>184</v>
      </c>
      <c r="B54" s="130">
        <f t="shared" ref="B54" si="38">IF(B14=0,0,B14/B22)</f>
        <v>49.507072117385995</v>
      </c>
      <c r="C54" s="130">
        <f t="shared" ref="C54:Q54" si="39">IF(C14=0,0,C14/C22)</f>
        <v>48.861395108857039</v>
      </c>
      <c r="D54" s="130">
        <f t="shared" si="39"/>
        <v>47.65500532514757</v>
      </c>
      <c r="E54" s="130">
        <f t="shared" si="39"/>
        <v>46.013494997298316</v>
      </c>
      <c r="F54" s="130">
        <f t="shared" si="39"/>
        <v>44.084554441335399</v>
      </c>
      <c r="G54" s="130">
        <f t="shared" si="39"/>
        <v>42.588304665447474</v>
      </c>
      <c r="H54" s="130">
        <f t="shared" si="39"/>
        <v>41.281690228688966</v>
      </c>
      <c r="I54" s="130">
        <f t="shared" si="39"/>
        <v>40.005575492126063</v>
      </c>
      <c r="J54" s="130">
        <f t="shared" si="39"/>
        <v>38.569315162623738</v>
      </c>
      <c r="K54" s="130">
        <f t="shared" si="39"/>
        <v>37.156927340032496</v>
      </c>
      <c r="L54" s="130">
        <f t="shared" si="39"/>
        <v>35.635999443987203</v>
      </c>
      <c r="M54" s="130">
        <f t="shared" si="39"/>
        <v>33.886936626182461</v>
      </c>
      <c r="N54" s="130">
        <f t="shared" si="39"/>
        <v>32.114353093072914</v>
      </c>
      <c r="O54" s="130">
        <f t="shared" si="39"/>
        <v>30.34457062229631</v>
      </c>
      <c r="P54" s="130">
        <f t="shared" si="39"/>
        <v>28.463961890151278</v>
      </c>
      <c r="Q54" s="130">
        <f t="shared" si="39"/>
        <v>26.253662204179474</v>
      </c>
    </row>
    <row r="55" spans="1:17" ht="12" customHeight="1" x14ac:dyDescent="0.25">
      <c r="A55" s="88" t="s">
        <v>189</v>
      </c>
      <c r="B55" s="130">
        <f t="shared" ref="B55" si="40">IF(B15=0,0,B15/B23*1000)</f>
        <v>703.99112172462753</v>
      </c>
      <c r="C55" s="130">
        <f t="shared" ref="C55:Q55" si="41">IF(C15=0,0,C15/C23*1000)</f>
        <v>694.69047777329013</v>
      </c>
      <c r="D55" s="130">
        <f t="shared" si="41"/>
        <v>684.78814603731871</v>
      </c>
      <c r="E55" s="130">
        <f t="shared" si="41"/>
        <v>674.42440796758365</v>
      </c>
      <c r="F55" s="130">
        <f t="shared" si="41"/>
        <v>662.43922950374292</v>
      </c>
      <c r="G55" s="130">
        <f t="shared" si="41"/>
        <v>649.97755551024204</v>
      </c>
      <c r="H55" s="130">
        <f t="shared" si="41"/>
        <v>636.76447378026558</v>
      </c>
      <c r="I55" s="130">
        <f t="shared" si="41"/>
        <v>623.58503327102903</v>
      </c>
      <c r="J55" s="130">
        <f t="shared" si="41"/>
        <v>610.5927460385418</v>
      </c>
      <c r="K55" s="130">
        <f t="shared" si="41"/>
        <v>596.86496940245831</v>
      </c>
      <c r="L55" s="130">
        <f t="shared" si="41"/>
        <v>582.05503147490606</v>
      </c>
      <c r="M55" s="130">
        <f t="shared" si="41"/>
        <v>570.82081594879708</v>
      </c>
      <c r="N55" s="130">
        <f t="shared" si="41"/>
        <v>559.05004841120956</v>
      </c>
      <c r="O55" s="130">
        <f t="shared" si="41"/>
        <v>544.99178592269425</v>
      </c>
      <c r="P55" s="130">
        <f t="shared" si="41"/>
        <v>526.87503425763316</v>
      </c>
      <c r="Q55" s="130">
        <f t="shared" si="41"/>
        <v>505.20530476762661</v>
      </c>
    </row>
    <row r="56" spans="1:17" ht="12" customHeight="1" x14ac:dyDescent="0.25">
      <c r="A56" s="51" t="s">
        <v>127</v>
      </c>
      <c r="B56" s="68">
        <f t="shared" ref="B56" si="42">IF(B16=0,0,B16/B24)</f>
        <v>56.109641998999251</v>
      </c>
      <c r="C56" s="68">
        <f t="shared" ref="C56:Q56" si="43">IF(C16=0,0,C16/C24)</f>
        <v>55.672931291254336</v>
      </c>
      <c r="D56" s="68">
        <f t="shared" si="43"/>
        <v>55.235509662006415</v>
      </c>
      <c r="E56" s="68">
        <f t="shared" si="43"/>
        <v>54.666465035432253</v>
      </c>
      <c r="F56" s="68">
        <f t="shared" si="43"/>
        <v>54.016661433699184</v>
      </c>
      <c r="G56" s="68">
        <f t="shared" si="43"/>
        <v>53.331791407802839</v>
      </c>
      <c r="H56" s="68">
        <f t="shared" si="43"/>
        <v>52.614838095615646</v>
      </c>
      <c r="I56" s="68">
        <f t="shared" si="43"/>
        <v>51.881443390305961</v>
      </c>
      <c r="J56" s="68">
        <f t="shared" si="43"/>
        <v>51.175933773977924</v>
      </c>
      <c r="K56" s="68">
        <f t="shared" si="43"/>
        <v>50.509286799299119</v>
      </c>
      <c r="L56" s="68">
        <f t="shared" si="43"/>
        <v>49.935002356877035</v>
      </c>
      <c r="M56" s="68">
        <f t="shared" si="43"/>
        <v>49.239984588653684</v>
      </c>
      <c r="N56" s="68">
        <f t="shared" si="43"/>
        <v>48.586841798531729</v>
      </c>
      <c r="O56" s="68">
        <f t="shared" si="43"/>
        <v>47.987799256467056</v>
      </c>
      <c r="P56" s="68">
        <f t="shared" si="43"/>
        <v>47.270734111178719</v>
      </c>
      <c r="Q56" s="68">
        <f t="shared" si="43"/>
        <v>46.589840882246691</v>
      </c>
    </row>
    <row r="57" spans="1:17" ht="12" customHeight="1" x14ac:dyDescent="0.25">
      <c r="A57" s="49" t="s">
        <v>126</v>
      </c>
      <c r="B57" s="57">
        <f t="shared" ref="B57" si="44">IF(B17=0,0,B17/B25*1000)</f>
        <v>387.13908651259953</v>
      </c>
      <c r="C57" s="57">
        <f t="shared" ref="C57:Q57" si="45">IF(C17=0,0,C17/C25*1000)</f>
        <v>378.40508020126219</v>
      </c>
      <c r="D57" s="57">
        <f t="shared" si="45"/>
        <v>369.27120837638307</v>
      </c>
      <c r="E57" s="57">
        <f t="shared" si="45"/>
        <v>358.62082677584766</v>
      </c>
      <c r="F57" s="57">
        <f t="shared" si="45"/>
        <v>346.2469304174827</v>
      </c>
      <c r="G57" s="57">
        <f t="shared" si="45"/>
        <v>334.39773846381962</v>
      </c>
      <c r="H57" s="57">
        <f t="shared" si="45"/>
        <v>322.89447779335029</v>
      </c>
      <c r="I57" s="57">
        <f t="shared" si="45"/>
        <v>311.24778717586207</v>
      </c>
      <c r="J57" s="57">
        <f t="shared" si="45"/>
        <v>297.00456616456739</v>
      </c>
      <c r="K57" s="57">
        <f t="shared" si="45"/>
        <v>281.04933852757858</v>
      </c>
      <c r="L57" s="57">
        <f t="shared" si="45"/>
        <v>264.71639258548788</v>
      </c>
      <c r="M57" s="57">
        <f t="shared" si="45"/>
        <v>245.35678969198719</v>
      </c>
      <c r="N57" s="57">
        <f t="shared" si="45"/>
        <v>224.46657149002763</v>
      </c>
      <c r="O57" s="57">
        <f t="shared" si="45"/>
        <v>201.18738971428292</v>
      </c>
      <c r="P57" s="57">
        <f t="shared" si="45"/>
        <v>175.93729953433643</v>
      </c>
      <c r="Q57" s="57">
        <f t="shared" si="45"/>
        <v>154.5053355056032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2.0906290491147757</v>
      </c>
      <c r="D60" s="128">
        <v>2.0779107547755347</v>
      </c>
      <c r="E60" s="128">
        <v>2.065817134366752</v>
      </c>
      <c r="F60" s="128">
        <v>2.0492030411870887</v>
      </c>
      <c r="G60" s="128">
        <v>2.034435163342553</v>
      </c>
      <c r="H60" s="128">
        <v>2.0128807456970765</v>
      </c>
      <c r="I60" s="128">
        <v>1.9917683190160116</v>
      </c>
      <c r="J60" s="128">
        <v>1.9719749430278517</v>
      </c>
      <c r="K60" s="128">
        <v>1.9490094773738131</v>
      </c>
      <c r="L60" s="128">
        <v>1.9244120080786018</v>
      </c>
      <c r="M60" s="128">
        <v>1.8972404767325179</v>
      </c>
      <c r="N60" s="128">
        <v>1.8614302274977641</v>
      </c>
      <c r="O60" s="128">
        <v>1.8303404740707694</v>
      </c>
      <c r="P60" s="128">
        <v>1.7906886114724583</v>
      </c>
      <c r="Q60" s="128">
        <v>1.7491055452609099</v>
      </c>
    </row>
    <row r="61" spans="1:17" ht="12" customHeight="1" x14ac:dyDescent="0.25">
      <c r="A61" s="88" t="s">
        <v>128</v>
      </c>
      <c r="B61" s="128"/>
      <c r="C61" s="128">
        <v>183.65119245479931</v>
      </c>
      <c r="D61" s="128">
        <v>179.67256032168859</v>
      </c>
      <c r="E61" s="128">
        <v>175.56532825899052</v>
      </c>
      <c r="F61" s="128">
        <v>171.65759516237651</v>
      </c>
      <c r="G61" s="128">
        <v>167.14828068265047</v>
      </c>
      <c r="H61" s="128">
        <v>163.10004921388841</v>
      </c>
      <c r="I61" s="128">
        <v>159.15837619414381</v>
      </c>
      <c r="J61" s="128">
        <v>155.27260531339229</v>
      </c>
      <c r="K61" s="128">
        <v>151.1035640640475</v>
      </c>
      <c r="L61" s="128">
        <v>146.33229366870449</v>
      </c>
      <c r="M61" s="128">
        <v>140.84245848866698</v>
      </c>
      <c r="N61" s="128">
        <v>134.78831103804075</v>
      </c>
      <c r="O61" s="128">
        <v>127.58575333180644</v>
      </c>
      <c r="P61" s="128">
        <v>120.30067753647982</v>
      </c>
      <c r="Q61" s="128">
        <v>111.92692751872524</v>
      </c>
    </row>
    <row r="62" spans="1:17" ht="12" customHeight="1" x14ac:dyDescent="0.25">
      <c r="A62" s="88" t="s">
        <v>184</v>
      </c>
      <c r="B62" s="128"/>
      <c r="C62" s="128">
        <v>46.95184665859631</v>
      </c>
      <c r="D62" s="128">
        <v>44.816007448224774</v>
      </c>
      <c r="E62" s="128">
        <v>43.174395122992316</v>
      </c>
      <c r="F62" s="128">
        <v>41.875762138192712</v>
      </c>
      <c r="G62" s="128">
        <v>40.759006426677026</v>
      </c>
      <c r="H62" s="128">
        <v>39.570769432138853</v>
      </c>
      <c r="I62" s="128">
        <v>38.171149293275811</v>
      </c>
      <c r="J62" s="128">
        <v>36.351228413900465</v>
      </c>
      <c r="K62" s="128">
        <v>34.851666825515132</v>
      </c>
      <c r="L62" s="128">
        <v>33.280111108834753</v>
      </c>
      <c r="M62" s="128">
        <v>31.493902315362948</v>
      </c>
      <c r="N62" s="128">
        <v>29.630994580841836</v>
      </c>
      <c r="O62" s="128">
        <v>27.53470745609123</v>
      </c>
      <c r="P62" s="128">
        <v>25.525752703383567</v>
      </c>
      <c r="Q62" s="128">
        <v>23.192618440658872</v>
      </c>
    </row>
    <row r="63" spans="1:17" ht="12" customHeight="1" x14ac:dyDescent="0.25">
      <c r="A63" s="88" t="s">
        <v>189</v>
      </c>
      <c r="B63" s="128"/>
      <c r="C63" s="128">
        <v>633.60805426733634</v>
      </c>
      <c r="D63" s="128">
        <v>620.32764793107469</v>
      </c>
      <c r="E63" s="128">
        <v>613.80515394388271</v>
      </c>
      <c r="F63" s="128">
        <v>604.12076159134642</v>
      </c>
      <c r="G63" s="128">
        <v>595.20908948620865</v>
      </c>
      <c r="H63" s="128">
        <v>580.98433629596707</v>
      </c>
      <c r="I63" s="128">
        <v>569.31216273449547</v>
      </c>
      <c r="J63" s="128">
        <v>555.83004247062354</v>
      </c>
      <c r="K63" s="128">
        <v>543.66640506347801</v>
      </c>
      <c r="L63" s="128">
        <v>529.30080186431906</v>
      </c>
      <c r="M63" s="128">
        <v>509.70185795383549</v>
      </c>
      <c r="N63" s="128">
        <v>489.04874062553819</v>
      </c>
      <c r="O63" s="128">
        <v>468.14143795558692</v>
      </c>
      <c r="P63" s="128">
        <v>444.73621956820489</v>
      </c>
      <c r="Q63" s="128">
        <v>418.85532739945012</v>
      </c>
    </row>
    <row r="64" spans="1:17" ht="12" customHeight="1" x14ac:dyDescent="0.25">
      <c r="A64" s="51" t="s">
        <v>127</v>
      </c>
      <c r="B64" s="50"/>
      <c r="C64" s="50">
        <v>52.659898658078468</v>
      </c>
      <c r="D64" s="50">
        <v>52.110751761684533</v>
      </c>
      <c r="E64" s="50">
        <v>51.457336620706187</v>
      </c>
      <c r="F64" s="50">
        <v>50.749958670601082</v>
      </c>
      <c r="G64" s="50">
        <v>49.983648966566427</v>
      </c>
      <c r="H64" s="50">
        <v>48.995232656837409</v>
      </c>
      <c r="I64" s="50">
        <v>48.089664804129725</v>
      </c>
      <c r="J64" s="50">
        <v>47.084182538441112</v>
      </c>
      <c r="K64" s="50">
        <v>46.096228483308003</v>
      </c>
      <c r="L64" s="50">
        <v>44.927847665921803</v>
      </c>
      <c r="M64" s="50">
        <v>43.745089198112701</v>
      </c>
      <c r="N64" s="50">
        <v>42.608739847840063</v>
      </c>
      <c r="O64" s="50">
        <v>41.55327901414158</v>
      </c>
      <c r="P64" s="50">
        <v>40.554304461262845</v>
      </c>
      <c r="Q64" s="50">
        <v>39.602828551271557</v>
      </c>
    </row>
    <row r="65" spans="1:17" ht="12" customHeight="1" x14ac:dyDescent="0.25">
      <c r="A65" s="49" t="s">
        <v>126</v>
      </c>
      <c r="B65" s="48"/>
      <c r="C65" s="48">
        <v>356.83073351085505</v>
      </c>
      <c r="D65" s="48">
        <v>347.43195038837388</v>
      </c>
      <c r="E65" s="48">
        <v>339.69506069989598</v>
      </c>
      <c r="F65" s="48">
        <v>329.63607345659051</v>
      </c>
      <c r="G65" s="48">
        <v>318.98959916261782</v>
      </c>
      <c r="H65" s="48">
        <v>304.56654376761833</v>
      </c>
      <c r="I65" s="48">
        <v>287.58675662858076</v>
      </c>
      <c r="J65" s="48">
        <v>268.93566944405342</v>
      </c>
      <c r="K65" s="48">
        <v>251.95773146483026</v>
      </c>
      <c r="L65" s="48">
        <v>228.63046319711742</v>
      </c>
      <c r="M65" s="48">
        <v>207.0854718603407</v>
      </c>
      <c r="N65" s="48">
        <v>183.13121745544964</v>
      </c>
      <c r="O65" s="48">
        <v>161.10675041607308</v>
      </c>
      <c r="P65" s="48">
        <v>138.80263987493038</v>
      </c>
      <c r="Q65" s="48">
        <v>113.30388235517627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196.97084076039039</v>
      </c>
      <c r="C68" s="125">
        <f>1000000*C20/SER_summary!C$8</f>
        <v>201.17744390688344</v>
      </c>
      <c r="D68" s="125">
        <f>1000000*D20/SER_summary!D$8</f>
        <v>205.67899848504982</v>
      </c>
      <c r="E68" s="125">
        <f>1000000*E20/SER_summary!E$8</f>
        <v>210.28459801769066</v>
      </c>
      <c r="F68" s="125">
        <f>1000000*F20/SER_summary!F$8</f>
        <v>214.97933645714554</v>
      </c>
      <c r="G68" s="125">
        <f>1000000*G20/SER_summary!G$8</f>
        <v>219.38255323976489</v>
      </c>
      <c r="H68" s="125">
        <f>1000000*H20/SER_summary!H$8</f>
        <v>223.96340400498215</v>
      </c>
      <c r="I68" s="125">
        <f>1000000*I20/SER_summary!I$8</f>
        <v>228.27472285977782</v>
      </c>
      <c r="J68" s="125">
        <f>1000000*J20/SER_summary!J$8</f>
        <v>232.45910014865566</v>
      </c>
      <c r="K68" s="125">
        <f>1000000*K20/SER_summary!K$8</f>
        <v>237.35304515938211</v>
      </c>
      <c r="L68" s="125">
        <f>1000000*L20/SER_summary!L$8</f>
        <v>241.65865885580993</v>
      </c>
      <c r="M68" s="125">
        <f>1000000*M20/SER_summary!M$8</f>
        <v>245.47317106689604</v>
      </c>
      <c r="N68" s="125">
        <f>1000000*N20/SER_summary!N$8</f>
        <v>250.12030564522399</v>
      </c>
      <c r="O68" s="125">
        <f>1000000*O20/SER_summary!O$8</f>
        <v>255.15919860216516</v>
      </c>
      <c r="P68" s="125">
        <f>1000000*P20/SER_summary!P$8</f>
        <v>260.57209109526372</v>
      </c>
      <c r="Q68" s="125">
        <f>1000000*Q20/SER_summary!Q$8</f>
        <v>266.52273016022934</v>
      </c>
    </row>
    <row r="69" spans="1:17" ht="12" customHeight="1" x14ac:dyDescent="0.25">
      <c r="A69" s="88" t="s">
        <v>123</v>
      </c>
      <c r="B69" s="125">
        <f>1000*B21/SER_summary!B$3</f>
        <v>6.3831248862143669E-2</v>
      </c>
      <c r="C69" s="125">
        <f>1000*C21/SER_summary!C$3</f>
        <v>6.5865879237933259E-2</v>
      </c>
      <c r="D69" s="125">
        <f>1000*D21/SER_summary!D$3</f>
        <v>6.8293859786995648E-2</v>
      </c>
      <c r="E69" s="125">
        <f>1000*E21/SER_summary!E$3</f>
        <v>7.0964609640060669E-2</v>
      </c>
      <c r="F69" s="125">
        <f>1000*F21/SER_summary!F$3</f>
        <v>7.3384809453142699E-2</v>
      </c>
      <c r="G69" s="125">
        <f>1000*G21/SER_summary!G$3</f>
        <v>7.5753509005679329E-2</v>
      </c>
      <c r="H69" s="125">
        <f>1000*H21/SER_summary!H$3</f>
        <v>7.8644721764331016E-2</v>
      </c>
      <c r="I69" s="125">
        <f>1000*I21/SER_summary!I$3</f>
        <v>8.1129265913777934E-2</v>
      </c>
      <c r="J69" s="125">
        <f>1000*J21/SER_summary!J$3</f>
        <v>8.3813840285187013E-2</v>
      </c>
      <c r="K69" s="125">
        <f>1000*K21/SER_summary!K$3</f>
        <v>8.6686790917871737E-2</v>
      </c>
      <c r="L69" s="125">
        <f>1000*L21/SER_summary!L$3</f>
        <v>9.0365120816792655E-2</v>
      </c>
      <c r="M69" s="125">
        <f>1000*M21/SER_summary!M$3</f>
        <v>9.434846314192917E-2</v>
      </c>
      <c r="N69" s="125">
        <f>1000*N21/SER_summary!N$3</f>
        <v>9.990470398758923E-2</v>
      </c>
      <c r="O69" s="125">
        <f>1000*O21/SER_summary!O$3</f>
        <v>0.10654718836111528</v>
      </c>
      <c r="P69" s="125">
        <f>1000*P21/SER_summary!P$3</f>
        <v>0.11470780756836672</v>
      </c>
      <c r="Q69" s="125">
        <f>1000*Q21/SER_summary!Q$3</f>
        <v>0.1232070898429462</v>
      </c>
    </row>
    <row r="70" spans="1:17" ht="12" customHeight="1" x14ac:dyDescent="0.25">
      <c r="A70" s="88" t="s">
        <v>185</v>
      </c>
      <c r="B70" s="125">
        <f>1000000*B22/SER_summary!B$8</f>
        <v>103.70456416850925</v>
      </c>
      <c r="C70" s="125">
        <f>1000000*C22/SER_summary!C$8</f>
        <v>104.567371124722</v>
      </c>
      <c r="D70" s="125">
        <f>1000000*D22/SER_summary!D$8</f>
        <v>105.87797237345973</v>
      </c>
      <c r="E70" s="125">
        <f>1000000*E22/SER_summary!E$8</f>
        <v>107.27621763083093</v>
      </c>
      <c r="F70" s="125">
        <f>1000000*F22/SER_summary!F$8</f>
        <v>109.23711269052899</v>
      </c>
      <c r="G70" s="125">
        <f>1000000*G22/SER_summary!G$8</f>
        <v>110.8660446816548</v>
      </c>
      <c r="H70" s="125">
        <f>1000000*H22/SER_summary!H$8</f>
        <v>112.5310756331086</v>
      </c>
      <c r="I70" s="125">
        <f>1000000*I22/SER_summary!I$8</f>
        <v>114.26168450973283</v>
      </c>
      <c r="J70" s="125">
        <f>1000000*J22/SER_summary!J$8</f>
        <v>116.51280122697673</v>
      </c>
      <c r="K70" s="125">
        <f>1000000*K22/SER_summary!K$8</f>
        <v>118.92862868410874</v>
      </c>
      <c r="L70" s="125">
        <f>1000000*L22/SER_summary!L$8</f>
        <v>122.43798857052444</v>
      </c>
      <c r="M70" s="125">
        <f>1000000*M22/SER_summary!M$8</f>
        <v>126.64670965955484</v>
      </c>
      <c r="N70" s="125">
        <f>1000000*N22/SER_summary!N$8</f>
        <v>131.35284989962437</v>
      </c>
      <c r="O70" s="125">
        <f>1000000*O22/SER_summary!O$8</f>
        <v>137.21349613300012</v>
      </c>
      <c r="P70" s="125">
        <f>1000000*P22/SER_summary!P$8</f>
        <v>144.12382486298756</v>
      </c>
      <c r="Q70" s="125">
        <f>1000000*Q22/SER_summary!Q$8</f>
        <v>153.39061416774086</v>
      </c>
    </row>
    <row r="71" spans="1:17" ht="12" customHeight="1" x14ac:dyDescent="0.25">
      <c r="A71" s="88" t="s">
        <v>190</v>
      </c>
      <c r="B71" s="125">
        <f>1000*B23/SER_summary!B$3</f>
        <v>1.1557544832604807E-2</v>
      </c>
      <c r="C71" s="125">
        <f>1000*C23/SER_summary!C$3</f>
        <v>1.2333476648876405E-2</v>
      </c>
      <c r="D71" s="125">
        <f>1000*D23/SER_summary!D$3</f>
        <v>1.3047981760325763E-2</v>
      </c>
      <c r="E71" s="125">
        <f>1000*E23/SER_summary!E$3</f>
        <v>1.3841254525594681E-2</v>
      </c>
      <c r="F71" s="125">
        <f>1000*F23/SER_summary!F$3</f>
        <v>1.4922932022883119E-2</v>
      </c>
      <c r="G71" s="125">
        <f>1000*G23/SER_summary!G$3</f>
        <v>1.6132873978889274E-2</v>
      </c>
      <c r="H71" s="125">
        <f>1000*H23/SER_summary!H$3</f>
        <v>1.7368295572616047E-2</v>
      </c>
      <c r="I71" s="125">
        <f>1000*I23/SER_summary!I$3</f>
        <v>1.8491448540344683E-2</v>
      </c>
      <c r="J71" s="125">
        <f>1000*J23/SER_summary!J$3</f>
        <v>1.9269571575004661E-2</v>
      </c>
      <c r="K71" s="125">
        <f>1000*K23/SER_summary!K$3</f>
        <v>1.994312866164737E-2</v>
      </c>
      <c r="L71" s="125">
        <f>1000*L23/SER_summary!L$3</f>
        <v>2.0587316978691123E-2</v>
      </c>
      <c r="M71" s="125">
        <f>1000*M23/SER_summary!M$3</f>
        <v>2.1025279595273502E-2</v>
      </c>
      <c r="N71" s="125">
        <f>1000*N23/SER_summary!N$3</f>
        <v>2.1501328090453395E-2</v>
      </c>
      <c r="O71" s="125">
        <f>1000*O23/SER_summary!O$3</f>
        <v>2.2090067388711363E-2</v>
      </c>
      <c r="P71" s="125">
        <f>1000*P23/SER_summary!P$3</f>
        <v>2.2884795923183116E-2</v>
      </c>
      <c r="Q71" s="125">
        <f>1000*Q23/SER_summary!Q$3</f>
        <v>2.3902927290959917E-2</v>
      </c>
    </row>
    <row r="72" spans="1:17" ht="12" customHeight="1" x14ac:dyDescent="0.25">
      <c r="A72" s="51" t="s">
        <v>122</v>
      </c>
      <c r="B72" s="124">
        <f>1000000*B24/SER_summary!B$8</f>
        <v>35.047934654797729</v>
      </c>
      <c r="C72" s="124">
        <f>1000000*C24/SER_summary!C$8</f>
        <v>37.535377554930378</v>
      </c>
      <c r="D72" s="124">
        <f>1000000*D24/SER_summary!D$8</f>
        <v>39.681645390834753</v>
      </c>
      <c r="E72" s="124">
        <f>1000000*E24/SER_summary!E$8</f>
        <v>42.586251346408169</v>
      </c>
      <c r="F72" s="124">
        <f>1000000*F24/SER_summary!F$8</f>
        <v>45.992916961606319</v>
      </c>
      <c r="G72" s="124">
        <f>1000000*G24/SER_summary!G$8</f>
        <v>50.201582663814655</v>
      </c>
      <c r="H72" s="124">
        <f>1000000*H24/SER_summary!H$8</f>
        <v>53.788466134527411</v>
      </c>
      <c r="I72" s="124">
        <f>1000000*I24/SER_summary!I$8</f>
        <v>57.379793686754446</v>
      </c>
      <c r="J72" s="124">
        <f>1000000*J24/SER_summary!J$8</f>
        <v>60.508650365611864</v>
      </c>
      <c r="K72" s="124">
        <f>1000000*K24/SER_summary!K$8</f>
        <v>63.326289739094086</v>
      </c>
      <c r="L72" s="124">
        <f>1000000*L24/SER_summary!L$8</f>
        <v>66.274496015892197</v>
      </c>
      <c r="M72" s="124">
        <f>1000000*M24/SER_summary!M$8</f>
        <v>68.64598891987977</v>
      </c>
      <c r="N72" s="124">
        <f>1000000*N24/SER_summary!N$8</f>
        <v>70.572078613757867</v>
      </c>
      <c r="O72" s="124">
        <f>1000000*O24/SER_summary!O$8</f>
        <v>72.61542800814378</v>
      </c>
      <c r="P72" s="124">
        <f>1000000*P24/SER_summary!P$8</f>
        <v>74.579578606353138</v>
      </c>
      <c r="Q72" s="124">
        <f>1000000*Q24/SER_summary!Q$8</f>
        <v>76.759448805054049</v>
      </c>
    </row>
    <row r="73" spans="1:17" ht="12" customHeight="1" x14ac:dyDescent="0.25">
      <c r="A73" s="49" t="s">
        <v>121</v>
      </c>
      <c r="B73" s="123">
        <f>1000*B25/SER_summary!B$3</f>
        <v>2.3616934272898186E-2</v>
      </c>
      <c r="C73" s="123">
        <f>1000*C25/SER_summary!C$3</f>
        <v>2.7962162633661823E-2</v>
      </c>
      <c r="D73" s="123">
        <f>1000*D25/SER_summary!D$3</f>
        <v>3.2094704532595802E-2</v>
      </c>
      <c r="E73" s="123">
        <f>1000*E25/SER_summary!E$3</f>
        <v>3.8483078091034802E-2</v>
      </c>
      <c r="F73" s="123">
        <f>1000*F25/SER_summary!F$3</f>
        <v>4.9084503281093948E-2</v>
      </c>
      <c r="G73" s="123">
        <f>1000*G25/SER_summary!G$3</f>
        <v>6.0936490463153047E-2</v>
      </c>
      <c r="H73" s="123">
        <f>1000*H25/SER_summary!H$3</f>
        <v>7.6189632917870273E-2</v>
      </c>
      <c r="I73" s="123">
        <f>1000*I25/SER_summary!I$3</f>
        <v>9.2755126330415369E-2</v>
      </c>
      <c r="J73" s="123">
        <f>1000*J25/SER_summary!J$3</f>
        <v>0.11195959496102657</v>
      </c>
      <c r="K73" s="123">
        <f>1000*K25/SER_summary!K$3</f>
        <v>0.13100670590407218</v>
      </c>
      <c r="L73" s="123">
        <f>1000*L25/SER_summary!L$3</f>
        <v>0.14638655504712417</v>
      </c>
      <c r="M73" s="123">
        <f>1000*M25/SER_summary!M$3</f>
        <v>0.16069896440210504</v>
      </c>
      <c r="N73" s="123">
        <f>1000*N25/SER_summary!N$3</f>
        <v>0.17909028503616628</v>
      </c>
      <c r="O73" s="123">
        <f>1000*O25/SER_summary!O$3</f>
        <v>0.20162828995462379</v>
      </c>
      <c r="P73" s="123">
        <f>1000*P25/SER_summary!P$3</f>
        <v>0.23234180657152326</v>
      </c>
      <c r="Q73" s="123">
        <f>1000*Q25/SER_summary!Q$3</f>
        <v>0.26158959324522352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223.49039068468559</v>
      </c>
      <c r="C3" s="154">
        <v>225.83422744704276</v>
      </c>
      <c r="D3" s="154">
        <v>229.39477502468833</v>
      </c>
      <c r="E3" s="154">
        <v>236.0912205590177</v>
      </c>
      <c r="F3" s="154">
        <v>245.2735321957077</v>
      </c>
      <c r="G3" s="154">
        <v>253.05585568679362</v>
      </c>
      <c r="H3" s="154">
        <v>264.89852752016338</v>
      </c>
      <c r="I3" s="154">
        <v>277.57390160999506</v>
      </c>
      <c r="J3" s="154">
        <v>289.85530031683567</v>
      </c>
      <c r="K3" s="154">
        <v>301.22925146894045</v>
      </c>
      <c r="L3" s="154">
        <v>304.15236353252754</v>
      </c>
      <c r="M3" s="154">
        <v>313.09416737064805</v>
      </c>
      <c r="N3" s="154">
        <v>321.38018560981982</v>
      </c>
      <c r="O3" s="154">
        <v>325.98156986159427</v>
      </c>
      <c r="P3" s="154">
        <v>335.35916601825016</v>
      </c>
      <c r="Q3" s="154">
        <v>342.31199136583564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296.65815902713939</v>
      </c>
      <c r="C5" s="143">
        <v>299.76933663460068</v>
      </c>
      <c r="D5" s="143">
        <v>304.49555992445619</v>
      </c>
      <c r="E5" s="143">
        <v>313.38433227012013</v>
      </c>
      <c r="F5" s="143">
        <v>325.57281007182189</v>
      </c>
      <c r="G5" s="143">
        <v>335.90296231123727</v>
      </c>
      <c r="H5" s="143">
        <v>351.62276669874097</v>
      </c>
      <c r="I5" s="143">
        <v>368.44788893755316</v>
      </c>
      <c r="J5" s="143">
        <v>384.75005351602908</v>
      </c>
      <c r="K5" s="143">
        <v>399.84768433277668</v>
      </c>
      <c r="L5" s="143">
        <v>403.7277842366567</v>
      </c>
      <c r="M5" s="143">
        <v>415.59701519943741</v>
      </c>
      <c r="N5" s="143">
        <v>426.59576511869477</v>
      </c>
      <c r="O5" s="143">
        <v>432.70358110543998</v>
      </c>
      <c r="P5" s="143">
        <v>445.15127697017385</v>
      </c>
      <c r="Q5" s="143">
        <v>454.38036445502246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196.97084076039039</v>
      </c>
      <c r="C6" s="152">
        <f>1000000*C8/SER_summary!C$8</f>
        <v>201.17744390688344</v>
      </c>
      <c r="D6" s="152">
        <f>1000000*D8/SER_summary!D$8</f>
        <v>205.67899848504982</v>
      </c>
      <c r="E6" s="152">
        <f>1000000*E8/SER_summary!E$8</f>
        <v>210.28459801769066</v>
      </c>
      <c r="F6" s="152">
        <f>1000000*F8/SER_summary!F$8</f>
        <v>214.97933645714554</v>
      </c>
      <c r="G6" s="152">
        <f>1000000*G8/SER_summary!G$8</f>
        <v>219.38255323976489</v>
      </c>
      <c r="H6" s="152">
        <f>1000000*H8/SER_summary!H$8</f>
        <v>223.96340400498215</v>
      </c>
      <c r="I6" s="152">
        <f>1000000*I8/SER_summary!I$8</f>
        <v>228.27472285977782</v>
      </c>
      <c r="J6" s="152">
        <f>1000000*J8/SER_summary!J$8</f>
        <v>232.45910014865566</v>
      </c>
      <c r="K6" s="152">
        <f>1000000*K8/SER_summary!K$8</f>
        <v>237.35304515938211</v>
      </c>
      <c r="L6" s="152">
        <f>1000000*L8/SER_summary!L$8</f>
        <v>241.65865885580993</v>
      </c>
      <c r="M6" s="152">
        <f>1000000*M8/SER_summary!M$8</f>
        <v>245.47317106689604</v>
      </c>
      <c r="N6" s="152">
        <f>1000000*N8/SER_summary!N$8</f>
        <v>250.12030564522399</v>
      </c>
      <c r="O6" s="152">
        <f>1000000*O8/SER_summary!O$8</f>
        <v>255.15919860216516</v>
      </c>
      <c r="P6" s="152">
        <f>1000000*P8/SER_summary!P$8</f>
        <v>260.57209109526372</v>
      </c>
      <c r="Q6" s="152">
        <f>1000000*Q8/SER_summary!Q$8</f>
        <v>266.52273016022934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126.91508637511934</v>
      </c>
      <c r="C8" s="62">
        <v>129.33973442644773</v>
      </c>
      <c r="D8" s="62">
        <v>132.60501869374619</v>
      </c>
      <c r="E8" s="62">
        <v>137.95081968379148</v>
      </c>
      <c r="F8" s="62">
        <v>145.01451158702847</v>
      </c>
      <c r="G8" s="62">
        <v>151.27362234810951</v>
      </c>
      <c r="H8" s="62">
        <v>160.36227849893848</v>
      </c>
      <c r="I8" s="62">
        <v>170.18629591891064</v>
      </c>
      <c r="J8" s="62">
        <v>179.92334351505951</v>
      </c>
      <c r="K8" s="62">
        <v>189.25056682082419</v>
      </c>
      <c r="L8" s="62">
        <v>192.96932743386893</v>
      </c>
      <c r="M8" s="62">
        <v>201.06587009895708</v>
      </c>
      <c r="N8" s="62">
        <v>209.00313307486019</v>
      </c>
      <c r="O8" s="62">
        <v>214.53780673765181</v>
      </c>
      <c r="P8" s="62">
        <v>223.91115239314252</v>
      </c>
      <c r="Q8" s="62">
        <v>231.85577293187757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10.356840949773405</v>
      </c>
      <c r="D9" s="150">
        <v>11.197477165743383</v>
      </c>
      <c r="E9" s="150">
        <v>13.27799388849026</v>
      </c>
      <c r="F9" s="150">
        <v>14.995884801681978</v>
      </c>
      <c r="G9" s="150">
        <v>14.191303659525939</v>
      </c>
      <c r="H9" s="150">
        <v>17.020849049273973</v>
      </c>
      <c r="I9" s="150">
        <v>17.756210318417093</v>
      </c>
      <c r="J9" s="150">
        <v>17.66924049459384</v>
      </c>
      <c r="K9" s="150">
        <v>17.259416204209622</v>
      </c>
      <c r="L9" s="150">
        <v>11.650953511489709</v>
      </c>
      <c r="M9" s="150">
        <v>16.028735563533068</v>
      </c>
      <c r="N9" s="150">
        <v>15.869455874348068</v>
      </c>
      <c r="O9" s="150">
        <v>13.466866561236595</v>
      </c>
      <c r="P9" s="150">
        <v>17.305538553935659</v>
      </c>
      <c r="Q9" s="150">
        <v>15.876813437180049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7.9321928984450096</v>
      </c>
      <c r="D10" s="149">
        <f t="shared" ref="D10:Q10" si="0">C8+D9-D8</f>
        <v>7.9321928984449244</v>
      </c>
      <c r="E10" s="149">
        <f t="shared" si="0"/>
        <v>7.9321928984449812</v>
      </c>
      <c r="F10" s="149">
        <f t="shared" si="0"/>
        <v>7.9321928984449812</v>
      </c>
      <c r="G10" s="149">
        <f t="shared" si="0"/>
        <v>7.9321928984448959</v>
      </c>
      <c r="H10" s="149">
        <f t="shared" si="0"/>
        <v>7.9321928984450096</v>
      </c>
      <c r="I10" s="149">
        <f t="shared" si="0"/>
        <v>7.9321928984449244</v>
      </c>
      <c r="J10" s="149">
        <f t="shared" si="0"/>
        <v>7.9321928984449812</v>
      </c>
      <c r="K10" s="149">
        <f t="shared" si="0"/>
        <v>7.9321928984449528</v>
      </c>
      <c r="L10" s="149">
        <f t="shared" si="0"/>
        <v>7.9321928984449812</v>
      </c>
      <c r="M10" s="149">
        <f t="shared" si="0"/>
        <v>7.9321928984449244</v>
      </c>
      <c r="N10" s="149">
        <f t="shared" si="0"/>
        <v>7.9321928984449528</v>
      </c>
      <c r="O10" s="149">
        <f t="shared" si="0"/>
        <v>7.9321928984449812</v>
      </c>
      <c r="P10" s="149">
        <f t="shared" si="0"/>
        <v>7.9321928984449528</v>
      </c>
      <c r="Q10" s="149">
        <f t="shared" si="0"/>
        <v>7.9321928984450096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8759.9999999999964</v>
      </c>
      <c r="C12" s="146">
        <v>8760.0000000000018</v>
      </c>
      <c r="D12" s="146">
        <v>8760.0000000000018</v>
      </c>
      <c r="E12" s="146">
        <v>8760</v>
      </c>
      <c r="F12" s="146">
        <v>8760</v>
      </c>
      <c r="G12" s="146">
        <v>8759.9999999999982</v>
      </c>
      <c r="H12" s="146">
        <v>8759.9999999999982</v>
      </c>
      <c r="I12" s="146">
        <v>8760.0000000000018</v>
      </c>
      <c r="J12" s="146">
        <v>8760</v>
      </c>
      <c r="K12" s="146">
        <v>8759.9999999999964</v>
      </c>
      <c r="L12" s="146">
        <v>8759.9999999999982</v>
      </c>
      <c r="M12" s="146">
        <v>8759.9999999999982</v>
      </c>
      <c r="N12" s="146">
        <v>8760</v>
      </c>
      <c r="O12" s="146">
        <v>8760</v>
      </c>
      <c r="P12" s="146">
        <v>8760</v>
      </c>
      <c r="Q12" s="146">
        <v>8760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2.3374538638402313</v>
      </c>
      <c r="C14" s="143">
        <f>IF(C5=0,0,C5/C8)</f>
        <v>2.3176894398609731</v>
      </c>
      <c r="D14" s="143">
        <f t="shared" ref="D14:Q14" si="1">IF(D5=0,0,D5/D8)</f>
        <v>2.2962596960805417</v>
      </c>
      <c r="E14" s="143">
        <f t="shared" si="1"/>
        <v>2.2717105486466433</v>
      </c>
      <c r="F14" s="143">
        <f t="shared" si="1"/>
        <v>2.2451050347222239</v>
      </c>
      <c r="G14" s="143">
        <f t="shared" si="1"/>
        <v>2.2204992324323429</v>
      </c>
      <c r="H14" s="143">
        <f t="shared" si="1"/>
        <v>2.1926775423128486</v>
      </c>
      <c r="I14" s="143">
        <f t="shared" si="1"/>
        <v>2.1649680248820329</v>
      </c>
      <c r="J14" s="143">
        <f t="shared" si="1"/>
        <v>2.1384109810288492</v>
      </c>
      <c r="K14" s="143">
        <f t="shared" si="1"/>
        <v>2.112795174406735</v>
      </c>
      <c r="L14" s="143">
        <f t="shared" si="1"/>
        <v>2.0921863054894838</v>
      </c>
      <c r="M14" s="143">
        <f t="shared" si="1"/>
        <v>2.0669694712230182</v>
      </c>
      <c r="N14" s="143">
        <f t="shared" si="1"/>
        <v>2.0410974651078453</v>
      </c>
      <c r="O14" s="143">
        <f t="shared" si="1"/>
        <v>2.0169106214205539</v>
      </c>
      <c r="P14" s="143">
        <f t="shared" si="1"/>
        <v>1.9880710371611086</v>
      </c>
      <c r="Q14" s="143">
        <f t="shared" si="1"/>
        <v>1.959754371043958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2.0906290491147757</v>
      </c>
      <c r="D15" s="141">
        <v>2.0779107547755347</v>
      </c>
      <c r="E15" s="141">
        <v>2.065817134366752</v>
      </c>
      <c r="F15" s="141">
        <v>2.0492030411870887</v>
      </c>
      <c r="G15" s="141">
        <v>2.034435163342553</v>
      </c>
      <c r="H15" s="141">
        <v>2.0128807456970765</v>
      </c>
      <c r="I15" s="141">
        <v>1.9917683190160116</v>
      </c>
      <c r="J15" s="141">
        <v>1.9719749430278517</v>
      </c>
      <c r="K15" s="141">
        <v>1.9490094773738131</v>
      </c>
      <c r="L15" s="141">
        <v>1.9244120080786018</v>
      </c>
      <c r="M15" s="141">
        <v>1.8972404767325179</v>
      </c>
      <c r="N15" s="141">
        <v>1.8614302274977641</v>
      </c>
      <c r="O15" s="141">
        <v>1.8303404740707694</v>
      </c>
      <c r="P15" s="141">
        <v>1.7906886114724583</v>
      </c>
      <c r="Q15" s="141">
        <v>1.7491055452609099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163.9023861853951</v>
      </c>
      <c r="C3" s="154">
        <v>166.17281686011361</v>
      </c>
      <c r="D3" s="154">
        <v>168.3232664783493</v>
      </c>
      <c r="E3" s="154">
        <v>169.95577875824119</v>
      </c>
      <c r="F3" s="154">
        <v>169.96087523670337</v>
      </c>
      <c r="G3" s="154">
        <v>171.72421356359931</v>
      </c>
      <c r="H3" s="154">
        <v>174.09823335568518</v>
      </c>
      <c r="I3" s="154">
        <v>175.47582386294249</v>
      </c>
      <c r="J3" s="154">
        <v>177.0460164328571</v>
      </c>
      <c r="K3" s="154">
        <v>178.83854931736172</v>
      </c>
      <c r="L3" s="154">
        <v>181.03954840923322</v>
      </c>
      <c r="M3" s="154">
        <v>183.35013428578137</v>
      </c>
      <c r="N3" s="154">
        <v>187.29865266142156</v>
      </c>
      <c r="O3" s="154">
        <v>191.24589640683803</v>
      </c>
      <c r="P3" s="154">
        <v>194.98027583244522</v>
      </c>
      <c r="Q3" s="154">
        <v>197.06018990386599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480.95638916554424</v>
      </c>
      <c r="C5" s="143">
        <v>487.39453925259562</v>
      </c>
      <c r="D5" s="143">
        <v>493.56710735154593</v>
      </c>
      <c r="E5" s="143">
        <v>497.97760787826218</v>
      </c>
      <c r="F5" s="143">
        <v>497.387861496928</v>
      </c>
      <c r="G5" s="143">
        <v>501.38707062072308</v>
      </c>
      <c r="H5" s="143">
        <v>507.68177215793094</v>
      </c>
      <c r="I5" s="143">
        <v>510.55287615031494</v>
      </c>
      <c r="J5" s="143">
        <v>514.3826103672161</v>
      </c>
      <c r="K5" s="143">
        <v>519.15700101400273</v>
      </c>
      <c r="L5" s="143">
        <v>524.73454235541703</v>
      </c>
      <c r="M5" s="143">
        <v>531.72238142030346</v>
      </c>
      <c r="N5" s="143">
        <v>543.24260262997245</v>
      </c>
      <c r="O5" s="143">
        <v>555.22383752459086</v>
      </c>
      <c r="P5" s="143">
        <v>567.69980053190261</v>
      </c>
      <c r="Q5" s="143">
        <v>575.72828856678393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6.3831248862143669E-2</v>
      </c>
      <c r="C6" s="152">
        <f>1000*C8/SER_summary!C$3</f>
        <v>6.5865879237933259E-2</v>
      </c>
      <c r="D6" s="152">
        <f>1000*D8/SER_summary!D$3</f>
        <v>6.8293859786995648E-2</v>
      </c>
      <c r="E6" s="152">
        <f>1000*E8/SER_summary!E$3</f>
        <v>7.0964609640060669E-2</v>
      </c>
      <c r="F6" s="152">
        <f>1000*F8/SER_summary!F$3</f>
        <v>7.3384809453142699E-2</v>
      </c>
      <c r="G6" s="152">
        <f>1000*G8/SER_summary!G$3</f>
        <v>7.5753509005679329E-2</v>
      </c>
      <c r="H6" s="152">
        <f>1000*H8/SER_summary!H$3</f>
        <v>7.8644721764331016E-2</v>
      </c>
      <c r="I6" s="152">
        <f>1000*I8/SER_summary!I$3</f>
        <v>8.1129265913777934E-2</v>
      </c>
      <c r="J6" s="152">
        <f>1000*J8/SER_summary!J$3</f>
        <v>8.3813840285187013E-2</v>
      </c>
      <c r="K6" s="152">
        <f>1000*K8/SER_summary!K$3</f>
        <v>8.6686790917871737E-2</v>
      </c>
      <c r="L6" s="152">
        <f>1000*L8/SER_summary!L$3</f>
        <v>9.0365120816792655E-2</v>
      </c>
      <c r="M6" s="152">
        <f>1000*M8/SER_summary!M$3</f>
        <v>9.434846314192917E-2</v>
      </c>
      <c r="N6" s="152">
        <f>1000*N8/SER_summary!N$3</f>
        <v>9.990470398758923E-2</v>
      </c>
      <c r="O6" s="152">
        <f>1000*O8/SER_summary!O$3</f>
        <v>0.10654718836111528</v>
      </c>
      <c r="P6" s="152">
        <f>1000*P8/SER_summary!P$3</f>
        <v>0.11470780756836672</v>
      </c>
      <c r="Q6" s="152">
        <f>1000*Q8/SER_summary!Q$3</f>
        <v>0.1232070898429462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2442.3944160806086</v>
      </c>
      <c r="C8" s="62">
        <v>2519.6303804033332</v>
      </c>
      <c r="D8" s="62">
        <v>2611.7072398646656</v>
      </c>
      <c r="E8" s="62">
        <v>2712.1631334315575</v>
      </c>
      <c r="F8" s="62">
        <v>2802.6104909796672</v>
      </c>
      <c r="G8" s="62">
        <v>2891.8019534538171</v>
      </c>
      <c r="H8" s="62">
        <v>3000.8509738212756</v>
      </c>
      <c r="I8" s="62">
        <v>3093.0921238811566</v>
      </c>
      <c r="J8" s="62">
        <v>3194.6182471415259</v>
      </c>
      <c r="K8" s="62">
        <v>3305.8767092818825</v>
      </c>
      <c r="L8" s="62">
        <v>3435.9411509860802</v>
      </c>
      <c r="M8" s="62">
        <v>3591.1589463046439</v>
      </c>
      <c r="N8" s="62">
        <v>3802.751872405167</v>
      </c>
      <c r="O8" s="62">
        <v>4055.4560861465429</v>
      </c>
      <c r="P8" s="62">
        <v>4360.9449102098761</v>
      </c>
      <c r="Q8" s="62">
        <v>4682.5610986343345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661.03428479455715</v>
      </c>
      <c r="D9" s="150">
        <v>693.38912954732018</v>
      </c>
      <c r="E9" s="150">
        <v>719.80753175545965</v>
      </c>
      <c r="F9" s="150">
        <v>728.37954488233424</v>
      </c>
      <c r="G9" s="150">
        <v>750.22574726870664</v>
      </c>
      <c r="H9" s="150">
        <v>802.43814991477916</v>
      </c>
      <c r="I9" s="150">
        <v>812.04868181534096</v>
      </c>
      <c r="J9" s="150">
        <v>829.90566814270392</v>
      </c>
      <c r="K9" s="150">
        <v>861.4842094090626</v>
      </c>
      <c r="L9" s="150">
        <v>932.50259161897702</v>
      </c>
      <c r="M9" s="150">
        <v>967.26647713390503</v>
      </c>
      <c r="N9" s="150">
        <v>1041.4985942432263</v>
      </c>
      <c r="O9" s="150">
        <v>1114.1884231504387</v>
      </c>
      <c r="P9" s="150">
        <v>1237.9914156823095</v>
      </c>
      <c r="Q9" s="150">
        <v>1288.8826655583644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583.79832047183254</v>
      </c>
      <c r="D10" s="149">
        <f t="shared" ref="D10:Q10" si="0">C8+D9-D8</f>
        <v>601.31227008598808</v>
      </c>
      <c r="E10" s="149">
        <f t="shared" si="0"/>
        <v>619.3516381885679</v>
      </c>
      <c r="F10" s="149">
        <f t="shared" si="0"/>
        <v>637.93218733422464</v>
      </c>
      <c r="G10" s="149">
        <f t="shared" si="0"/>
        <v>661.0342847945567</v>
      </c>
      <c r="H10" s="149">
        <f t="shared" si="0"/>
        <v>693.38912954732086</v>
      </c>
      <c r="I10" s="149">
        <f t="shared" si="0"/>
        <v>719.80753175545988</v>
      </c>
      <c r="J10" s="149">
        <f t="shared" si="0"/>
        <v>728.37954488233481</v>
      </c>
      <c r="K10" s="149">
        <f t="shared" si="0"/>
        <v>750.22574726870607</v>
      </c>
      <c r="L10" s="149">
        <f t="shared" si="0"/>
        <v>802.43814991477939</v>
      </c>
      <c r="M10" s="149">
        <f t="shared" si="0"/>
        <v>812.0486818153413</v>
      </c>
      <c r="N10" s="149">
        <f t="shared" si="0"/>
        <v>829.90566814270369</v>
      </c>
      <c r="O10" s="149">
        <f t="shared" si="0"/>
        <v>861.48420940906226</v>
      </c>
      <c r="P10" s="149">
        <f t="shared" si="0"/>
        <v>932.50259161897611</v>
      </c>
      <c r="Q10" s="149">
        <f t="shared" si="0"/>
        <v>967.26647713390594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3962.608134048904</v>
      </c>
      <c r="C12" s="146">
        <v>3964.4310735938534</v>
      </c>
      <c r="D12" s="146">
        <v>3965.514021253261</v>
      </c>
      <c r="E12" s="146">
        <v>3968.5117448976989</v>
      </c>
      <c r="F12" s="146">
        <v>3973.3363033641663</v>
      </c>
      <c r="G12" s="146">
        <v>3982.5382383714682</v>
      </c>
      <c r="H12" s="146">
        <v>3987.5334772619221</v>
      </c>
      <c r="I12" s="146">
        <v>3996.4843052712758</v>
      </c>
      <c r="J12" s="146">
        <v>4002.2243524420546</v>
      </c>
      <c r="K12" s="146">
        <v>4005.5667384943358</v>
      </c>
      <c r="L12" s="146">
        <v>4011.7637740503292</v>
      </c>
      <c r="M12" s="146">
        <v>4009.5703700751023</v>
      </c>
      <c r="N12" s="146">
        <v>4009.0583828897375</v>
      </c>
      <c r="O12" s="146">
        <v>4005.2125697940264</v>
      </c>
      <c r="P12" s="146">
        <v>3993.6820614616145</v>
      </c>
      <c r="Q12" s="146">
        <v>3979.9982084012154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196.92003306220744</v>
      </c>
      <c r="C14" s="143">
        <f>IF(C5=0,0,C5/C8*1000)</f>
        <v>193.43890399296396</v>
      </c>
      <c r="D14" s="143">
        <f t="shared" ref="D14:Q14" si="1">IF(D5=0,0,D5/D8*1000)</f>
        <v>188.98255509569356</v>
      </c>
      <c r="E14" s="143">
        <f t="shared" si="1"/>
        <v>183.6090173706466</v>
      </c>
      <c r="F14" s="143">
        <f t="shared" si="1"/>
        <v>177.4730605975372</v>
      </c>
      <c r="G14" s="143">
        <f t="shared" si="1"/>
        <v>173.38222972769367</v>
      </c>
      <c r="H14" s="143">
        <f t="shared" si="1"/>
        <v>169.17926834315611</v>
      </c>
      <c r="I14" s="143">
        <f t="shared" si="1"/>
        <v>165.06229226360136</v>
      </c>
      <c r="J14" s="143">
        <f t="shared" si="1"/>
        <v>161.01536101456705</v>
      </c>
      <c r="K14" s="143">
        <f t="shared" si="1"/>
        <v>157.04064206519558</v>
      </c>
      <c r="L14" s="143">
        <f t="shared" si="1"/>
        <v>152.71930434688136</v>
      </c>
      <c r="M14" s="143">
        <f t="shared" si="1"/>
        <v>148.06428492045825</v>
      </c>
      <c r="N14" s="143">
        <f t="shared" si="1"/>
        <v>142.85512724930484</v>
      </c>
      <c r="O14" s="143">
        <f t="shared" si="1"/>
        <v>136.90786578141928</v>
      </c>
      <c r="P14" s="143">
        <f t="shared" si="1"/>
        <v>130.17816372841577</v>
      </c>
      <c r="Q14" s="143">
        <f t="shared" si="1"/>
        <v>122.95158064989151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183.65119245479931</v>
      </c>
      <c r="D15" s="141">
        <v>179.67256032168859</v>
      </c>
      <c r="E15" s="141">
        <v>175.56532825899052</v>
      </c>
      <c r="F15" s="141">
        <v>171.65759516237651</v>
      </c>
      <c r="G15" s="141">
        <v>167.14828068265047</v>
      </c>
      <c r="H15" s="141">
        <v>163.10004921388841</v>
      </c>
      <c r="I15" s="141">
        <v>159.15837619414381</v>
      </c>
      <c r="J15" s="141">
        <v>155.27260531339229</v>
      </c>
      <c r="K15" s="141">
        <v>151.1035640640475</v>
      </c>
      <c r="L15" s="141">
        <v>146.33229366870449</v>
      </c>
      <c r="M15" s="141">
        <v>140.84245848866698</v>
      </c>
      <c r="N15" s="141">
        <v>134.78831103804075</v>
      </c>
      <c r="O15" s="141">
        <v>127.58575333180644</v>
      </c>
      <c r="P15" s="141">
        <v>120.30067753647982</v>
      </c>
      <c r="Q15" s="141">
        <v>111.92692751872524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638.21745270009637</v>
      </c>
      <c r="C3" s="154">
        <v>637.61412481558432</v>
      </c>
      <c r="D3" s="154">
        <v>635.4169965702954</v>
      </c>
      <c r="E3" s="154">
        <v>637.17613158822064</v>
      </c>
      <c r="F3" s="154">
        <v>644.98364123888609</v>
      </c>
      <c r="G3" s="154">
        <v>650.81851817222127</v>
      </c>
      <c r="H3" s="154">
        <v>671.05717105138046</v>
      </c>
      <c r="I3" s="154">
        <v>693.7687585354995</v>
      </c>
      <c r="J3" s="154">
        <v>713.61645070889074</v>
      </c>
      <c r="K3" s="154">
        <v>727.06581390514555</v>
      </c>
      <c r="L3" s="154">
        <v>723.25245656787206</v>
      </c>
      <c r="M3" s="154">
        <v>734.68059639850765</v>
      </c>
      <c r="N3" s="154">
        <v>740.42293678258272</v>
      </c>
      <c r="O3" s="154">
        <v>738.27111651790938</v>
      </c>
      <c r="P3" s="154">
        <v>747.56222960996001</v>
      </c>
      <c r="Q3" s="154">
        <v>747.41128325895272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3308.0832039587917</v>
      </c>
      <c r="C5" s="143">
        <v>3284.8438667491018</v>
      </c>
      <c r="D5" s="143">
        <v>3253.0006517373158</v>
      </c>
      <c r="E5" s="143">
        <v>3238.2136203627579</v>
      </c>
      <c r="F5" s="143">
        <v>3248.4143058618861</v>
      </c>
      <c r="G5" s="143">
        <v>3255.7423275494739</v>
      </c>
      <c r="H5" s="143">
        <v>3326.2516220401094</v>
      </c>
      <c r="I5" s="143">
        <v>3407.908348739737</v>
      </c>
      <c r="J5" s="143">
        <v>3478.215868076632</v>
      </c>
      <c r="K5" s="143">
        <v>3523.4538331190488</v>
      </c>
      <c r="L5" s="143">
        <v>3484.1035339646496</v>
      </c>
      <c r="M5" s="143">
        <v>3515.2850422169922</v>
      </c>
      <c r="N5" s="143">
        <v>3524.8652863950424</v>
      </c>
      <c r="O5" s="143">
        <v>3500.8252574002458</v>
      </c>
      <c r="P5" s="143">
        <v>3525.1609892673046</v>
      </c>
      <c r="Q5" s="143">
        <v>3503.2597533666999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103.70456416850925</v>
      </c>
      <c r="C6" s="152">
        <f>1000000*C8/SER_summary!C$8</f>
        <v>104.567371124722</v>
      </c>
      <c r="D6" s="152">
        <f>1000000*D8/SER_summary!D$8</f>
        <v>105.87797237345973</v>
      </c>
      <c r="E6" s="152">
        <f>1000000*E8/SER_summary!E$8</f>
        <v>107.27621763083093</v>
      </c>
      <c r="F6" s="152">
        <f>1000000*F8/SER_summary!F$8</f>
        <v>109.23711269052899</v>
      </c>
      <c r="G6" s="152">
        <f>1000000*G8/SER_summary!G$8</f>
        <v>110.8660446816548</v>
      </c>
      <c r="H6" s="152">
        <f>1000000*H8/SER_summary!H$8</f>
        <v>112.5310756331086</v>
      </c>
      <c r="I6" s="152">
        <f>1000000*I8/SER_summary!I$8</f>
        <v>114.26168450973283</v>
      </c>
      <c r="J6" s="152">
        <f>1000000*J8/SER_summary!J$8</f>
        <v>116.51280122697673</v>
      </c>
      <c r="K6" s="152">
        <f>1000000*K8/SER_summary!K$8</f>
        <v>118.92862868410874</v>
      </c>
      <c r="L6" s="152">
        <f>1000000*L8/SER_summary!L$8</f>
        <v>122.43798857052444</v>
      </c>
      <c r="M6" s="152">
        <f>1000000*M8/SER_summary!M$8</f>
        <v>126.64670965955484</v>
      </c>
      <c r="N6" s="152">
        <f>1000000*N8/SER_summary!N$8</f>
        <v>131.35284989962437</v>
      </c>
      <c r="O6" s="152">
        <f>1000000*O8/SER_summary!O$8</f>
        <v>137.21349613300012</v>
      </c>
      <c r="P6" s="152">
        <f>1000000*P8/SER_summary!P$8</f>
        <v>144.12382486298756</v>
      </c>
      <c r="Q6" s="152">
        <f>1000000*Q8/SER_summary!Q$8</f>
        <v>153.39061416774086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66.820417012644384</v>
      </c>
      <c r="C8" s="62">
        <v>67.227795265175772</v>
      </c>
      <c r="D8" s="62">
        <v>68.261468644107055</v>
      </c>
      <c r="E8" s="62">
        <v>70.375302301050809</v>
      </c>
      <c r="F8" s="62">
        <v>73.685996082474773</v>
      </c>
      <c r="G8" s="62">
        <v>76.446863830926475</v>
      </c>
      <c r="H8" s="62">
        <v>80.574501761279876</v>
      </c>
      <c r="I8" s="62">
        <v>85.185834894700733</v>
      </c>
      <c r="J8" s="62">
        <v>90.180908149680008</v>
      </c>
      <c r="K8" s="62">
        <v>94.826297149789227</v>
      </c>
      <c r="L8" s="62">
        <v>97.769210582713598</v>
      </c>
      <c r="M8" s="62">
        <v>103.7356985376169</v>
      </c>
      <c r="N8" s="62">
        <v>109.75980977039697</v>
      </c>
      <c r="O8" s="62">
        <v>115.36908203367166</v>
      </c>
      <c r="P8" s="62">
        <v>123.84646251536171</v>
      </c>
      <c r="Q8" s="62">
        <v>133.43889801435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16.987714953879532</v>
      </c>
      <c r="D9" s="150">
        <v>17.696911763786126</v>
      </c>
      <c r="E9" s="150">
        <v>18.860388233722873</v>
      </c>
      <c r="F9" s="150">
        <v>20.140981131086988</v>
      </c>
      <c r="G9" s="150">
        <v>19.748582702331234</v>
      </c>
      <c r="H9" s="150">
        <v>21.824549694139531</v>
      </c>
      <c r="I9" s="150">
        <v>23.471721367143719</v>
      </c>
      <c r="J9" s="150">
        <v>25.136054386066263</v>
      </c>
      <c r="K9" s="150">
        <v>24.393971702440446</v>
      </c>
      <c r="L9" s="150">
        <v>24.767463127063916</v>
      </c>
      <c r="M9" s="150">
        <v>29.438209322047001</v>
      </c>
      <c r="N9" s="150">
        <v>31.160165618846317</v>
      </c>
      <c r="O9" s="150">
        <v>30.003243965715175</v>
      </c>
      <c r="P9" s="150">
        <v>33.244843608753939</v>
      </c>
      <c r="Q9" s="150">
        <v>39.03064482103531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16.580336701348145</v>
      </c>
      <c r="D10" s="149">
        <f t="shared" ref="D10:Q10" si="0">C8+D9-D8</f>
        <v>16.66323838485485</v>
      </c>
      <c r="E10" s="149">
        <f t="shared" si="0"/>
        <v>16.746554576779118</v>
      </c>
      <c r="F10" s="149">
        <f t="shared" si="0"/>
        <v>16.830287349663024</v>
      </c>
      <c r="G10" s="149">
        <f t="shared" si="0"/>
        <v>16.987714953879532</v>
      </c>
      <c r="H10" s="149">
        <f t="shared" si="0"/>
        <v>17.696911763786133</v>
      </c>
      <c r="I10" s="149">
        <f t="shared" si="0"/>
        <v>18.860388233722858</v>
      </c>
      <c r="J10" s="149">
        <f t="shared" si="0"/>
        <v>20.140981131086988</v>
      </c>
      <c r="K10" s="149">
        <f t="shared" si="0"/>
        <v>19.748582702331234</v>
      </c>
      <c r="L10" s="149">
        <f t="shared" si="0"/>
        <v>21.824549694139549</v>
      </c>
      <c r="M10" s="149">
        <f t="shared" si="0"/>
        <v>23.471721367143701</v>
      </c>
      <c r="N10" s="149">
        <f t="shared" si="0"/>
        <v>25.136054386066235</v>
      </c>
      <c r="O10" s="149">
        <f t="shared" si="0"/>
        <v>24.393971702440481</v>
      </c>
      <c r="P10" s="149">
        <f t="shared" si="0"/>
        <v>24.767463127063905</v>
      </c>
      <c r="Q10" s="149">
        <f t="shared" si="0"/>
        <v>29.438209322047015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2243.3332880051098</v>
      </c>
      <c r="C12" s="146">
        <v>2257.0685338999911</v>
      </c>
      <c r="D12" s="146">
        <v>2271.3090215999782</v>
      </c>
      <c r="E12" s="146">
        <v>2287.9975364563979</v>
      </c>
      <c r="F12" s="146">
        <v>2308.7602367449936</v>
      </c>
      <c r="G12" s="146">
        <v>2324.4029860757119</v>
      </c>
      <c r="H12" s="146">
        <v>2345.8809638330104</v>
      </c>
      <c r="I12" s="146">
        <v>2367.1641846252519</v>
      </c>
      <c r="J12" s="146">
        <v>2385.667256042349</v>
      </c>
      <c r="K12" s="146">
        <v>2399.4222857678024</v>
      </c>
      <c r="L12" s="146">
        <v>2413.7951710358843</v>
      </c>
      <c r="M12" s="146">
        <v>2430.1863234263028</v>
      </c>
      <c r="N12" s="146">
        <v>2442.5242762003004</v>
      </c>
      <c r="O12" s="146">
        <v>2452.1497747826197</v>
      </c>
      <c r="P12" s="146">
        <v>2465.8686771178709</v>
      </c>
      <c r="Q12" s="146">
        <v>2480.7834665277246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49.507072117385995</v>
      </c>
      <c r="C14" s="143">
        <f>IF(C5=0,0,C5/C8)</f>
        <v>48.861395108857039</v>
      </c>
      <c r="D14" s="143">
        <f t="shared" ref="D14:Q14" si="1">IF(D5=0,0,D5/D8)</f>
        <v>47.65500532514757</v>
      </c>
      <c r="E14" s="143">
        <f t="shared" si="1"/>
        <v>46.013494997298316</v>
      </c>
      <c r="F14" s="143">
        <f t="shared" si="1"/>
        <v>44.084554441335399</v>
      </c>
      <c r="G14" s="143">
        <f t="shared" si="1"/>
        <v>42.588304665447474</v>
      </c>
      <c r="H14" s="143">
        <f t="shared" si="1"/>
        <v>41.281690228688966</v>
      </c>
      <c r="I14" s="143">
        <f t="shared" si="1"/>
        <v>40.005575492126063</v>
      </c>
      <c r="J14" s="143">
        <f t="shared" si="1"/>
        <v>38.569315162623738</v>
      </c>
      <c r="K14" s="143">
        <f t="shared" si="1"/>
        <v>37.156927340032496</v>
      </c>
      <c r="L14" s="143">
        <f t="shared" si="1"/>
        <v>35.635999443987203</v>
      </c>
      <c r="M14" s="143">
        <f t="shared" si="1"/>
        <v>33.886936626182461</v>
      </c>
      <c r="N14" s="143">
        <f t="shared" si="1"/>
        <v>32.114353093072914</v>
      </c>
      <c r="O14" s="143">
        <f t="shared" si="1"/>
        <v>30.34457062229631</v>
      </c>
      <c r="P14" s="143">
        <f t="shared" si="1"/>
        <v>28.463961890151278</v>
      </c>
      <c r="Q14" s="143">
        <f t="shared" si="1"/>
        <v>26.253662204179474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46.95184665859631</v>
      </c>
      <c r="D15" s="141">
        <v>44.816007448224774</v>
      </c>
      <c r="E15" s="141">
        <v>43.174395122992316</v>
      </c>
      <c r="F15" s="141">
        <v>41.875762138192712</v>
      </c>
      <c r="G15" s="141">
        <v>40.759006426677026</v>
      </c>
      <c r="H15" s="141">
        <v>39.570769432138853</v>
      </c>
      <c r="I15" s="141">
        <v>38.171149293275811</v>
      </c>
      <c r="J15" s="141">
        <v>36.351228413900465</v>
      </c>
      <c r="K15" s="141">
        <v>34.851666825515132</v>
      </c>
      <c r="L15" s="141">
        <v>33.280111108834753</v>
      </c>
      <c r="M15" s="141">
        <v>31.493902315362948</v>
      </c>
      <c r="N15" s="141">
        <v>29.630994580841836</v>
      </c>
      <c r="O15" s="141">
        <v>27.53470745609123</v>
      </c>
      <c r="P15" s="141">
        <v>25.525752703383567</v>
      </c>
      <c r="Q15" s="141">
        <v>23.192618440658872</v>
      </c>
    </row>
    <row r="16" spans="1:17" ht="12.95" customHeight="1" x14ac:dyDescent="0.25">
      <c r="A16" s="142" t="s">
        <v>141</v>
      </c>
      <c r="B16" s="141">
        <v>553.09100889871604</v>
      </c>
      <c r="C16" s="141">
        <v>557.69264599851715</v>
      </c>
      <c r="D16" s="141">
        <v>564.68251932511862</v>
      </c>
      <c r="E16" s="141">
        <v>572.13982736443165</v>
      </c>
      <c r="F16" s="141">
        <v>582.59793434948801</v>
      </c>
      <c r="G16" s="141">
        <v>591.28557163549237</v>
      </c>
      <c r="H16" s="141">
        <v>600.16573670991261</v>
      </c>
      <c r="I16" s="141">
        <v>609.3956507185751</v>
      </c>
      <c r="J16" s="141">
        <v>621.40160654387603</v>
      </c>
      <c r="K16" s="141">
        <v>634.2860196485799</v>
      </c>
      <c r="L16" s="141">
        <v>653.00260570946352</v>
      </c>
      <c r="M16" s="141">
        <v>675.44911818429262</v>
      </c>
      <c r="N16" s="141">
        <v>700.54853279799681</v>
      </c>
      <c r="O16" s="141">
        <v>731.80531270933409</v>
      </c>
      <c r="P16" s="141">
        <v>768.66039926926703</v>
      </c>
      <c r="Q16" s="141">
        <v>818.08327556128472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38263303</v>
      </c>
      <c r="C3" s="75">
        <v>38253955</v>
      </c>
      <c r="D3" s="75">
        <v>38242197</v>
      </c>
      <c r="E3" s="75">
        <v>38218531</v>
      </c>
      <c r="F3" s="75">
        <v>38190608</v>
      </c>
      <c r="G3" s="75">
        <v>38173835</v>
      </c>
      <c r="H3" s="75">
        <v>38157055</v>
      </c>
      <c r="I3" s="75">
        <v>38125479</v>
      </c>
      <c r="J3" s="75">
        <v>38115641</v>
      </c>
      <c r="K3" s="75">
        <v>38135876</v>
      </c>
      <c r="L3" s="75">
        <v>38022869</v>
      </c>
      <c r="M3" s="75">
        <v>38062718</v>
      </c>
      <c r="N3" s="75">
        <v>38063792</v>
      </c>
      <c r="O3" s="75">
        <v>38062535</v>
      </c>
      <c r="P3" s="75">
        <v>38017856</v>
      </c>
      <c r="Q3" s="75">
        <v>38005614</v>
      </c>
    </row>
    <row r="4" spans="1:17" ht="12" customHeight="1" x14ac:dyDescent="0.25">
      <c r="A4" s="77" t="s">
        <v>96</v>
      </c>
      <c r="B4" s="74">
        <v>246226.0711030082</v>
      </c>
      <c r="C4" s="74">
        <v>249299.53873780827</v>
      </c>
      <c r="D4" s="74">
        <v>254389.40538446637</v>
      </c>
      <c r="E4" s="74">
        <v>263450.80361180002</v>
      </c>
      <c r="F4" s="74">
        <v>276982.90690174157</v>
      </c>
      <c r="G4" s="74">
        <v>286657.2356701247</v>
      </c>
      <c r="H4" s="74">
        <v>304373.24732040922</v>
      </c>
      <c r="I4" s="74">
        <v>325784.68820061447</v>
      </c>
      <c r="J4" s="74">
        <v>339630.0246712052</v>
      </c>
      <c r="K4" s="74">
        <v>349206.39640532597</v>
      </c>
      <c r="L4" s="74">
        <v>361803.9</v>
      </c>
      <c r="M4" s="74">
        <v>379956.73245066201</v>
      </c>
      <c r="N4" s="74">
        <v>386064.36772492016</v>
      </c>
      <c r="O4" s="74">
        <v>391437.89294143312</v>
      </c>
      <c r="P4" s="74">
        <v>404289.94402966724</v>
      </c>
      <c r="Q4" s="74">
        <v>419835.89433196012</v>
      </c>
    </row>
    <row r="5" spans="1:17" ht="12" customHeight="1" x14ac:dyDescent="0.25">
      <c r="A5" s="77" t="s">
        <v>95</v>
      </c>
      <c r="B5" s="74">
        <v>142787.5105475169</v>
      </c>
      <c r="C5" s="74">
        <v>147949.73246243582</v>
      </c>
      <c r="D5" s="74">
        <v>153504.28290656515</v>
      </c>
      <c r="E5" s="74">
        <v>156769.93203591998</v>
      </c>
      <c r="F5" s="74">
        <v>158851.29713827226</v>
      </c>
      <c r="G5" s="74">
        <v>166157.48398369251</v>
      </c>
      <c r="H5" s="74">
        <v>175442.824115241</v>
      </c>
      <c r="I5" s="74">
        <v>187587.84038147822</v>
      </c>
      <c r="J5" s="74">
        <v>197417.14381632692</v>
      </c>
      <c r="K5" s="74">
        <v>202302.72346368706</v>
      </c>
      <c r="L5" s="74">
        <v>209504.29999999993</v>
      </c>
      <c r="M5" s="74">
        <v>216466.74067628794</v>
      </c>
      <c r="N5" s="74">
        <v>222752.20140653625</v>
      </c>
      <c r="O5" s="74">
        <v>229980.02538645462</v>
      </c>
      <c r="P5" s="74">
        <v>236305.43315779703</v>
      </c>
      <c r="Q5" s="74">
        <v>243604.03497143972</v>
      </c>
    </row>
    <row r="6" spans="1:17" ht="12" customHeight="1" x14ac:dyDescent="0.25">
      <c r="A6" s="80" t="s">
        <v>94</v>
      </c>
      <c r="B6" s="84">
        <v>7599199.9999999991</v>
      </c>
      <c r="C6" s="84">
        <v>7366900</v>
      </c>
      <c r="D6" s="84">
        <v>7363900</v>
      </c>
      <c r="E6" s="84">
        <v>7399200.0000000009</v>
      </c>
      <c r="F6" s="84">
        <v>7484500</v>
      </c>
      <c r="G6" s="84">
        <v>7690500</v>
      </c>
      <c r="H6" s="84">
        <v>8075900</v>
      </c>
      <c r="I6" s="84">
        <v>8489599.9999999981</v>
      </c>
      <c r="J6" s="84">
        <v>8784000</v>
      </c>
      <c r="K6" s="84">
        <v>9042800.0000000019</v>
      </c>
      <c r="L6" s="84">
        <v>8967100</v>
      </c>
      <c r="M6" s="84">
        <v>8987500</v>
      </c>
      <c r="N6" s="84">
        <v>9111900</v>
      </c>
      <c r="O6" s="84">
        <v>9194300</v>
      </c>
      <c r="P6" s="84">
        <v>9448000</v>
      </c>
      <c r="Q6" s="84">
        <v>9596200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644334.38921808766</v>
      </c>
      <c r="C8" s="75">
        <f t="shared" ref="C8:Q8" si="0">1000*C9/C26</f>
        <v>642913.69805013353</v>
      </c>
      <c r="D8" s="75">
        <f t="shared" si="0"/>
        <v>644718.32161019032</v>
      </c>
      <c r="E8" s="75">
        <f t="shared" si="0"/>
        <v>656019.6085886712</v>
      </c>
      <c r="F8" s="75">
        <f t="shared" si="0"/>
        <v>674550.93115861388</v>
      </c>
      <c r="G8" s="75">
        <f t="shared" si="0"/>
        <v>689542.628227056</v>
      </c>
      <c r="H8" s="75">
        <f t="shared" si="0"/>
        <v>716020.00876612484</v>
      </c>
      <c r="I8" s="75">
        <f t="shared" si="0"/>
        <v>745532.81146003574</v>
      </c>
      <c r="J8" s="75">
        <f t="shared" si="0"/>
        <v>774000.00000000012</v>
      </c>
      <c r="K8" s="75">
        <f t="shared" si="0"/>
        <v>797337.8504318021</v>
      </c>
      <c r="L8" s="75">
        <f t="shared" si="0"/>
        <v>798520.22827374702</v>
      </c>
      <c r="M8" s="75">
        <f t="shared" si="0"/>
        <v>819095.09387550491</v>
      </c>
      <c r="N8" s="75">
        <f t="shared" si="0"/>
        <v>835610.41769761278</v>
      </c>
      <c r="O8" s="75">
        <f t="shared" si="0"/>
        <v>840799.8140492331</v>
      </c>
      <c r="P8" s="75">
        <f t="shared" si="0"/>
        <v>859305.96577697899</v>
      </c>
      <c r="Q8" s="75">
        <f t="shared" si="0"/>
        <v>869928.70286331465</v>
      </c>
    </row>
    <row r="9" spans="1:17" ht="12" customHeight="1" x14ac:dyDescent="0.25">
      <c r="A9" s="83" t="s">
        <v>92</v>
      </c>
      <c r="B9" s="82">
        <v>289950.47514813941</v>
      </c>
      <c r="C9" s="82">
        <v>289311.16412256012</v>
      </c>
      <c r="D9" s="82">
        <v>290123.24472458562</v>
      </c>
      <c r="E9" s="82">
        <v>295208.82386490202</v>
      </c>
      <c r="F9" s="82">
        <v>303547.91902137629</v>
      </c>
      <c r="G9" s="82">
        <v>310294.18270217517</v>
      </c>
      <c r="H9" s="82">
        <v>322209.00394475617</v>
      </c>
      <c r="I9" s="82">
        <v>335489.76515701611</v>
      </c>
      <c r="J9" s="82">
        <v>348300.00000000006</v>
      </c>
      <c r="K9" s="82">
        <v>358802.03269431094</v>
      </c>
      <c r="L9" s="82">
        <v>359334.1027231862</v>
      </c>
      <c r="M9" s="82">
        <v>368592.79224397719</v>
      </c>
      <c r="N9" s="82">
        <v>376024.68796392577</v>
      </c>
      <c r="O9" s="82">
        <v>378359.91632215487</v>
      </c>
      <c r="P9" s="82">
        <v>386687.68459964055</v>
      </c>
      <c r="Q9" s="82">
        <v>391467.91628849163</v>
      </c>
    </row>
    <row r="10" spans="1:17" ht="12" customHeight="1" x14ac:dyDescent="0.25">
      <c r="A10" s="77" t="s">
        <v>21</v>
      </c>
      <c r="B10" s="81"/>
      <c r="C10" s="81">
        <f>1000*C11/C27</f>
        <v>16956.168137318098</v>
      </c>
      <c r="D10" s="81">
        <f t="shared" ref="D10:Q10" si="1">1000*D11/D27</f>
        <v>18723.405087691801</v>
      </c>
      <c r="E10" s="81">
        <f t="shared" si="1"/>
        <v>28267.558599801698</v>
      </c>
      <c r="F10" s="81">
        <f t="shared" si="1"/>
        <v>35794.996480170936</v>
      </c>
      <c r="G10" s="81">
        <f t="shared" si="1"/>
        <v>32743.037362089752</v>
      </c>
      <c r="H10" s="81">
        <f t="shared" si="1"/>
        <v>44623.239176623014</v>
      </c>
      <c r="I10" s="81">
        <f t="shared" si="1"/>
        <v>48355.434503545752</v>
      </c>
      <c r="J10" s="81">
        <f t="shared" si="1"/>
        <v>48086.473052070556</v>
      </c>
      <c r="K10" s="81">
        <f t="shared" si="1"/>
        <v>48033.756864550494</v>
      </c>
      <c r="L10" s="81">
        <f t="shared" si="1"/>
        <v>39474.894373776013</v>
      </c>
      <c r="M10" s="81">
        <f t="shared" si="1"/>
        <v>41588.55581948797</v>
      </c>
      <c r="N10" s="81">
        <f t="shared" si="1"/>
        <v>38070.45787146331</v>
      </c>
      <c r="O10" s="81">
        <f t="shared" si="1"/>
        <v>32588.500910914194</v>
      </c>
      <c r="P10" s="81">
        <f t="shared" si="1"/>
        <v>40632.462623778323</v>
      </c>
      <c r="Q10" s="81">
        <f t="shared" si="1"/>
        <v>38645.408700349799</v>
      </c>
    </row>
    <row r="11" spans="1:17" ht="12" customHeight="1" x14ac:dyDescent="0.25">
      <c r="A11" s="80" t="s">
        <v>91</v>
      </c>
      <c r="B11" s="79"/>
      <c r="C11" s="79">
        <v>7630.2756617931445</v>
      </c>
      <c r="D11" s="79">
        <v>8425.5322894613109</v>
      </c>
      <c r="E11" s="79">
        <v>12720.401369910765</v>
      </c>
      <c r="F11" s="79">
        <v>16107.748416076922</v>
      </c>
      <c r="G11" s="79">
        <v>14734.366812940389</v>
      </c>
      <c r="H11" s="79">
        <v>20080.457629480359</v>
      </c>
      <c r="I11" s="79">
        <v>21759.945526595588</v>
      </c>
      <c r="J11" s="79">
        <v>21638.912873431753</v>
      </c>
      <c r="K11" s="79">
        <v>21615.190589047725</v>
      </c>
      <c r="L11" s="79">
        <v>17763.702468199204</v>
      </c>
      <c r="M11" s="79">
        <v>18714.850118769587</v>
      </c>
      <c r="N11" s="79">
        <v>17131.70604215849</v>
      </c>
      <c r="O11" s="79">
        <v>14664.825409911387</v>
      </c>
      <c r="P11" s="79">
        <v>18284.608180700245</v>
      </c>
      <c r="Q11" s="79">
        <v>17390.43391515741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3102.46</v>
      </c>
      <c r="C13" s="234">
        <v>3584.27</v>
      </c>
      <c r="D13" s="234">
        <v>3343.7</v>
      </c>
      <c r="E13" s="234">
        <v>3600.04</v>
      </c>
      <c r="F13" s="234">
        <v>3516.1</v>
      </c>
      <c r="G13" s="234">
        <v>3552.4</v>
      </c>
      <c r="H13" s="234">
        <v>3463.59</v>
      </c>
      <c r="I13" s="234">
        <v>3232.76</v>
      </c>
      <c r="J13" s="234">
        <v>3176.45</v>
      </c>
      <c r="K13" s="234">
        <v>3449.2</v>
      </c>
      <c r="L13" s="234">
        <v>3920.08</v>
      </c>
      <c r="M13" s="234">
        <v>3315.21</v>
      </c>
      <c r="N13" s="234">
        <v>3550.24</v>
      </c>
      <c r="O13" s="234">
        <v>3504.41</v>
      </c>
      <c r="P13" s="234">
        <v>3094.68</v>
      </c>
      <c r="Q13" s="234">
        <v>3112.99</v>
      </c>
    </row>
    <row r="14" spans="1:17" ht="12" customHeight="1" x14ac:dyDescent="0.25">
      <c r="A14" s="77" t="s">
        <v>89</v>
      </c>
      <c r="B14" s="235">
        <v>3552.5944444444449</v>
      </c>
      <c r="C14" s="235">
        <v>3552.5944444444449</v>
      </c>
      <c r="D14" s="235">
        <v>3552.5944444444449</v>
      </c>
      <c r="E14" s="235">
        <v>3552.5944444444449</v>
      </c>
      <c r="F14" s="235">
        <v>3552.5944444444449</v>
      </c>
      <c r="G14" s="235">
        <v>3552.5944444444449</v>
      </c>
      <c r="H14" s="235">
        <v>3552.5944444444449</v>
      </c>
      <c r="I14" s="235">
        <v>3552.5944444444449</v>
      </c>
      <c r="J14" s="235">
        <v>3552.5944444444449</v>
      </c>
      <c r="K14" s="235">
        <v>3552.5944444444449</v>
      </c>
      <c r="L14" s="235">
        <v>3552.5944444444449</v>
      </c>
      <c r="M14" s="235">
        <v>3552.5944444444449</v>
      </c>
      <c r="N14" s="235">
        <v>3552.5944444444449</v>
      </c>
      <c r="O14" s="235">
        <v>3552.5944444444449</v>
      </c>
      <c r="P14" s="235">
        <v>3552.5944444444449</v>
      </c>
      <c r="Q14" s="235">
        <v>3552.5944444444449</v>
      </c>
    </row>
    <row r="15" spans="1:17" ht="12" customHeight="1" x14ac:dyDescent="0.25">
      <c r="A15" s="76" t="s">
        <v>88</v>
      </c>
      <c r="B15" s="236">
        <f>IF(B13=0,0,B13/B14)</f>
        <v>0.8732941652970363</v>
      </c>
      <c r="C15" s="236">
        <f t="shared" ref="C15:Q15" si="2">IF(C13=0,0,C13/C14)</f>
        <v>1.0089161755024105</v>
      </c>
      <c r="D15" s="236">
        <f t="shared" si="2"/>
        <v>0.9411994676816785</v>
      </c>
      <c r="E15" s="236">
        <f t="shared" si="2"/>
        <v>1.0133551848648952</v>
      </c>
      <c r="F15" s="236">
        <f t="shared" si="2"/>
        <v>0.9897273823356012</v>
      </c>
      <c r="G15" s="236">
        <f t="shared" si="2"/>
        <v>0.99994526691760477</v>
      </c>
      <c r="H15" s="236">
        <f t="shared" si="2"/>
        <v>0.97494663524466463</v>
      </c>
      <c r="I15" s="236">
        <f t="shared" si="2"/>
        <v>0.90997158571122505</v>
      </c>
      <c r="J15" s="236">
        <f t="shared" si="2"/>
        <v>0.89412119781005106</v>
      </c>
      <c r="K15" s="236">
        <f t="shared" si="2"/>
        <v>0.97089607438695025</v>
      </c>
      <c r="L15" s="236">
        <f t="shared" si="2"/>
        <v>1.1034414598407736</v>
      </c>
      <c r="M15" s="236">
        <f t="shared" si="2"/>
        <v>0.93317997644913642</v>
      </c>
      <c r="N15" s="236">
        <f t="shared" si="2"/>
        <v>0.99933726056231187</v>
      </c>
      <c r="O15" s="236">
        <f t="shared" si="2"/>
        <v>0.98643682942200284</v>
      </c>
      <c r="P15" s="236">
        <f t="shared" si="2"/>
        <v>0.87110421648028735</v>
      </c>
      <c r="Q15" s="236">
        <f t="shared" si="2"/>
        <v>0.87625819627908852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6435.0448549360262</v>
      </c>
      <c r="C19" s="75">
        <f t="shared" si="3"/>
        <v>6516.9611544167983</v>
      </c>
      <c r="D19" s="75">
        <f t="shared" si="3"/>
        <v>6652.0604290717492</v>
      </c>
      <c r="E19" s="75">
        <f t="shared" si="3"/>
        <v>6893.2739359291445</v>
      </c>
      <c r="F19" s="75">
        <f t="shared" si="3"/>
        <v>7252.644600519101</v>
      </c>
      <c r="G19" s="75">
        <f t="shared" si="3"/>
        <v>7509.2595666671868</v>
      </c>
      <c r="H19" s="75">
        <f t="shared" si="3"/>
        <v>7976.8537514336276</v>
      </c>
      <c r="I19" s="75">
        <f t="shared" si="3"/>
        <v>8545.0647898906263</v>
      </c>
      <c r="J19" s="75">
        <f t="shared" si="3"/>
        <v>8910.515886934847</v>
      </c>
      <c r="K19" s="75">
        <f t="shared" si="3"/>
        <v>9156.8998285322195</v>
      </c>
      <c r="L19" s="75">
        <f t="shared" si="3"/>
        <v>9515.4287279058299</v>
      </c>
      <c r="M19" s="75">
        <f t="shared" si="3"/>
        <v>9982.3857153517511</v>
      </c>
      <c r="N19" s="75">
        <f t="shared" si="3"/>
        <v>10142.561931951503</v>
      </c>
      <c r="O19" s="75">
        <f t="shared" si="3"/>
        <v>10284.073116554982</v>
      </c>
      <c r="P19" s="75">
        <f t="shared" si="3"/>
        <v>10634.212093119277</v>
      </c>
      <c r="Q19" s="75">
        <f t="shared" si="3"/>
        <v>11046.68100696808</v>
      </c>
    </row>
    <row r="20" spans="1:17" ht="12" customHeight="1" x14ac:dyDescent="0.25">
      <c r="A20" s="69" t="s">
        <v>85</v>
      </c>
      <c r="B20" s="74">
        <f t="shared" ref="B20:Q20" si="4">B5*1000000/B6</f>
        <v>18789.808209747989</v>
      </c>
      <c r="C20" s="74">
        <f t="shared" si="4"/>
        <v>20083.037975598396</v>
      </c>
      <c r="D20" s="74">
        <f t="shared" si="4"/>
        <v>20845.514320749215</v>
      </c>
      <c r="E20" s="74">
        <f t="shared" si="4"/>
        <v>21187.416482311597</v>
      </c>
      <c r="F20" s="74">
        <f t="shared" si="4"/>
        <v>21224.0359594191</v>
      </c>
      <c r="G20" s="74">
        <f t="shared" si="4"/>
        <v>21605.550222182239</v>
      </c>
      <c r="H20" s="74">
        <f t="shared" si="4"/>
        <v>21724.244247110662</v>
      </c>
      <c r="I20" s="74">
        <f t="shared" si="4"/>
        <v>22096.193034003751</v>
      </c>
      <c r="J20" s="74">
        <f t="shared" si="4"/>
        <v>22474.629305137398</v>
      </c>
      <c r="K20" s="74">
        <f t="shared" si="4"/>
        <v>22371.69056748872</v>
      </c>
      <c r="L20" s="74">
        <f t="shared" si="4"/>
        <v>23363.662722619345</v>
      </c>
      <c r="M20" s="74">
        <f t="shared" si="4"/>
        <v>24085.311897222578</v>
      </c>
      <c r="N20" s="74">
        <f t="shared" si="4"/>
        <v>24446.295658044564</v>
      </c>
      <c r="O20" s="74">
        <f t="shared" si="4"/>
        <v>25013.326233259151</v>
      </c>
      <c r="P20" s="74">
        <f t="shared" si="4"/>
        <v>25011.159309673691</v>
      </c>
      <c r="Q20" s="74">
        <f t="shared" si="4"/>
        <v>25385.468724228311</v>
      </c>
    </row>
    <row r="21" spans="1:17" ht="12" customHeight="1" x14ac:dyDescent="0.25">
      <c r="A21" s="69" t="s">
        <v>84</v>
      </c>
      <c r="B21" s="74">
        <f t="shared" ref="B21:Q21" si="5">B5*1000000/B3</f>
        <v>3731.7089574707366</v>
      </c>
      <c r="C21" s="74">
        <f t="shared" si="5"/>
        <v>3867.5669603949664</v>
      </c>
      <c r="D21" s="74">
        <f t="shared" si="5"/>
        <v>4014.0027233938772</v>
      </c>
      <c r="E21" s="74">
        <f t="shared" si="5"/>
        <v>4101.9350543829114</v>
      </c>
      <c r="F21" s="74">
        <f t="shared" si="5"/>
        <v>4159.43357430372</v>
      </c>
      <c r="G21" s="74">
        <f t="shared" si="5"/>
        <v>4352.6536954878256</v>
      </c>
      <c r="H21" s="74">
        <f t="shared" si="5"/>
        <v>4597.9131281290183</v>
      </c>
      <c r="I21" s="74">
        <f t="shared" si="5"/>
        <v>4920.2749788790379</v>
      </c>
      <c r="J21" s="74">
        <f t="shared" si="5"/>
        <v>5179.4260475988558</v>
      </c>
      <c r="K21" s="74">
        <f t="shared" si="5"/>
        <v>5304.7876352358353</v>
      </c>
      <c r="L21" s="74">
        <f t="shared" si="5"/>
        <v>5509.9550746683517</v>
      </c>
      <c r="M21" s="74">
        <f t="shared" si="5"/>
        <v>5687.1067556522876</v>
      </c>
      <c r="N21" s="74">
        <f t="shared" si="5"/>
        <v>5852.075941528271</v>
      </c>
      <c r="O21" s="74">
        <f t="shared" si="5"/>
        <v>6042.1625986407535</v>
      </c>
      <c r="P21" s="74">
        <f t="shared" si="5"/>
        <v>6215.6433323803694</v>
      </c>
      <c r="Q21" s="74">
        <f t="shared" si="5"/>
        <v>6409.6855525459932</v>
      </c>
    </row>
    <row r="22" spans="1:17" ht="12" customHeight="1" x14ac:dyDescent="0.25">
      <c r="A22" s="67" t="s">
        <v>83</v>
      </c>
      <c r="B22" s="73">
        <v>0.25570693644106446</v>
      </c>
      <c r="C22" s="73">
        <v>0.25804154845657251</v>
      </c>
      <c r="D22" s="73">
        <v>0.26245097155800451</v>
      </c>
      <c r="E22" s="73">
        <v>0.26397117557991384</v>
      </c>
      <c r="F22" s="73">
        <v>0.26156742937369981</v>
      </c>
      <c r="G22" s="73">
        <v>0.26794187200195108</v>
      </c>
      <c r="H22" s="73">
        <v>0.27566381692997244</v>
      </c>
      <c r="I22" s="73">
        <v>0.28628780941050541</v>
      </c>
      <c r="J22" s="73">
        <v>0.29824497045276555</v>
      </c>
      <c r="K22" s="73">
        <v>0.31329248602834814</v>
      </c>
      <c r="L22" s="73">
        <v>0.32101318834317993</v>
      </c>
      <c r="M22" s="73">
        <v>0.32609451077830803</v>
      </c>
      <c r="N22" s="73">
        <v>0.33609752266048037</v>
      </c>
      <c r="O22" s="73">
        <v>0.34588164259684556</v>
      </c>
      <c r="P22" s="73">
        <v>0.34998486709446858</v>
      </c>
      <c r="Q22" s="73">
        <v>0.35382634980423433</v>
      </c>
    </row>
    <row r="23" spans="1:17" ht="12" customHeight="1" x14ac:dyDescent="0.25">
      <c r="A23" s="72" t="s">
        <v>82</v>
      </c>
      <c r="B23" s="71">
        <f t="shared" ref="B23:Q23" si="6">B6/B8</f>
        <v>11.793876172311363</v>
      </c>
      <c r="C23" s="71">
        <f t="shared" si="6"/>
        <v>11.458614153567995</v>
      </c>
      <c r="D23" s="71">
        <f t="shared" si="6"/>
        <v>11.421887284990735</v>
      </c>
      <c r="E23" s="71">
        <f t="shared" si="6"/>
        <v>11.278931152558506</v>
      </c>
      <c r="F23" s="71">
        <f t="shared" si="6"/>
        <v>11.095529861836473</v>
      </c>
      <c r="G23" s="71">
        <f t="shared" si="6"/>
        <v>11.153045055058778</v>
      </c>
      <c r="H23" s="71">
        <f t="shared" si="6"/>
        <v>11.278874753677238</v>
      </c>
      <c r="I23" s="71">
        <f t="shared" si="6"/>
        <v>11.387292241872151</v>
      </c>
      <c r="J23" s="71">
        <f t="shared" si="6"/>
        <v>11.348837209302324</v>
      </c>
      <c r="K23" s="71">
        <f t="shared" si="6"/>
        <v>11.341240096783102</v>
      </c>
      <c r="L23" s="71">
        <f t="shared" si="6"/>
        <v>11.229646641995796</v>
      </c>
      <c r="M23" s="71">
        <f t="shared" si="6"/>
        <v>10.972474462612297</v>
      </c>
      <c r="N23" s="71">
        <f t="shared" si="6"/>
        <v>10.904483485385862</v>
      </c>
      <c r="O23" s="71">
        <f t="shared" si="6"/>
        <v>10.935183198627143</v>
      </c>
      <c r="P23" s="71">
        <f t="shared" si="6"/>
        <v>10.994919593578265</v>
      </c>
      <c r="Q23" s="71">
        <f t="shared" si="6"/>
        <v>11.031018942603827</v>
      </c>
    </row>
    <row r="24" spans="1:17" ht="12" customHeight="1" x14ac:dyDescent="0.25">
      <c r="A24" s="69" t="s">
        <v>81</v>
      </c>
      <c r="B24" s="70">
        <f t="shared" ref="B24:Q24" si="7">B9*1000/B3</f>
        <v>7.5777691002823104</v>
      </c>
      <c r="C24" s="70">
        <f t="shared" si="7"/>
        <v>7.5629085704356616</v>
      </c>
      <c r="D24" s="70">
        <f t="shared" si="7"/>
        <v>7.586469070398481</v>
      </c>
      <c r="E24" s="70">
        <f t="shared" si="7"/>
        <v>7.7242326206860756</v>
      </c>
      <c r="F24" s="70">
        <f t="shared" si="7"/>
        <v>7.9482347864526357</v>
      </c>
      <c r="G24" s="70">
        <f t="shared" si="7"/>
        <v>8.1284519279285181</v>
      </c>
      <c r="H24" s="70">
        <f t="shared" si="7"/>
        <v>8.4442838668958107</v>
      </c>
      <c r="I24" s="70">
        <f t="shared" si="7"/>
        <v>8.7996209872410027</v>
      </c>
      <c r="J24" s="70">
        <f t="shared" si="7"/>
        <v>9.137980914449269</v>
      </c>
      <c r="K24" s="70">
        <f t="shared" si="7"/>
        <v>9.4085168698972836</v>
      </c>
      <c r="L24" s="70">
        <f t="shared" si="7"/>
        <v>9.4504731540164997</v>
      </c>
      <c r="M24" s="70">
        <f t="shared" si="7"/>
        <v>9.6838274198909602</v>
      </c>
      <c r="N24" s="70">
        <f t="shared" si="7"/>
        <v>9.8788026154600086</v>
      </c>
      <c r="O24" s="70">
        <f t="shared" si="7"/>
        <v>9.9404812717322919</v>
      </c>
      <c r="P24" s="70">
        <f t="shared" si="7"/>
        <v>10.171212300863061</v>
      </c>
      <c r="Q24" s="70">
        <f t="shared" si="7"/>
        <v>10.300265542045752</v>
      </c>
    </row>
    <row r="25" spans="1:17" ht="12" customHeight="1" x14ac:dyDescent="0.25">
      <c r="A25" s="69" t="s">
        <v>80</v>
      </c>
      <c r="B25" s="70">
        <f t="shared" ref="B25:Q25" si="8">B9*1000/B6</f>
        <v>38.15539466629901</v>
      </c>
      <c r="C25" s="70">
        <f t="shared" si="8"/>
        <v>39.271764802367365</v>
      </c>
      <c r="D25" s="70">
        <f t="shared" si="8"/>
        <v>39.398042440090926</v>
      </c>
      <c r="E25" s="70">
        <f t="shared" si="8"/>
        <v>39.897397538234131</v>
      </c>
      <c r="F25" s="70">
        <f t="shared" si="8"/>
        <v>40.556873407893157</v>
      </c>
      <c r="G25" s="70">
        <f t="shared" si="8"/>
        <v>40.347725466767457</v>
      </c>
      <c r="H25" s="70">
        <f t="shared" si="8"/>
        <v>39.897597041166449</v>
      </c>
      <c r="I25" s="70">
        <f t="shared" si="8"/>
        <v>39.517735247481177</v>
      </c>
      <c r="J25" s="70">
        <f t="shared" si="8"/>
        <v>39.6516393442623</v>
      </c>
      <c r="K25" s="70">
        <f t="shared" si="8"/>
        <v>39.678200634130015</v>
      </c>
      <c r="L25" s="70">
        <f t="shared" si="8"/>
        <v>40.072498658784468</v>
      </c>
      <c r="M25" s="70">
        <f t="shared" si="8"/>
        <v>41.011715409621942</v>
      </c>
      <c r="N25" s="70">
        <f t="shared" si="8"/>
        <v>41.267429182050478</v>
      </c>
      <c r="O25" s="70">
        <f t="shared" si="8"/>
        <v>41.151573944960994</v>
      </c>
      <c r="P25" s="70">
        <f t="shared" si="8"/>
        <v>40.927993712917079</v>
      </c>
      <c r="Q25" s="70">
        <f t="shared" si="8"/>
        <v>40.794055593723726</v>
      </c>
    </row>
    <row r="26" spans="1:17" ht="12" customHeight="1" x14ac:dyDescent="0.25">
      <c r="A26" s="69" t="s">
        <v>79</v>
      </c>
      <c r="B26" s="68">
        <v>449.99999999999994</v>
      </c>
      <c r="C26" s="68">
        <v>450.00000000000006</v>
      </c>
      <c r="D26" s="68">
        <v>449.99999999999994</v>
      </c>
      <c r="E26" s="68">
        <v>450</v>
      </c>
      <c r="F26" s="68">
        <v>450.00000000000011</v>
      </c>
      <c r="G26" s="68">
        <v>449.99999999999989</v>
      </c>
      <c r="H26" s="68">
        <v>449.99999999999994</v>
      </c>
      <c r="I26" s="68">
        <v>450</v>
      </c>
      <c r="J26" s="68">
        <v>450</v>
      </c>
      <c r="K26" s="68">
        <v>450</v>
      </c>
      <c r="L26" s="68">
        <v>450.00000000000006</v>
      </c>
      <c r="M26" s="68">
        <v>450</v>
      </c>
      <c r="N26" s="68">
        <v>450.00000000000006</v>
      </c>
      <c r="O26" s="68">
        <v>450</v>
      </c>
      <c r="P26" s="68">
        <v>450</v>
      </c>
      <c r="Q26" s="68">
        <v>450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450</v>
      </c>
      <c r="D27" s="65">
        <v>450.00000000000006</v>
      </c>
      <c r="E27" s="65">
        <v>450.00000000000006</v>
      </c>
      <c r="F27" s="65">
        <v>450</v>
      </c>
      <c r="G27" s="65">
        <v>450</v>
      </c>
      <c r="H27" s="65">
        <v>450.00000000000006</v>
      </c>
      <c r="I27" s="65">
        <v>450</v>
      </c>
      <c r="J27" s="65">
        <v>450.00000000000006</v>
      </c>
      <c r="K27" s="65">
        <v>450.00000000000006</v>
      </c>
      <c r="L27" s="65">
        <v>450</v>
      </c>
      <c r="M27" s="65">
        <v>450</v>
      </c>
      <c r="N27" s="65">
        <v>450.00000000000006</v>
      </c>
      <c r="O27" s="65">
        <v>450</v>
      </c>
      <c r="P27" s="65">
        <v>450</v>
      </c>
      <c r="Q27" s="65">
        <v>450.00000000000006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4963.4997228073635</v>
      </c>
      <c r="C39" s="55">
        <f t="shared" ref="C39:Q39" si="10">SUM(C40:C41,C44:C45,C51:C52)</f>
        <v>5380.5488174079746</v>
      </c>
      <c r="D39" s="55">
        <f t="shared" si="10"/>
        <v>6088.008006740065</v>
      </c>
      <c r="E39" s="55">
        <f t="shared" si="10"/>
        <v>6308.7747192411898</v>
      </c>
      <c r="F39" s="55">
        <f t="shared" si="10"/>
        <v>6727.9003061405565</v>
      </c>
      <c r="G39" s="55">
        <f t="shared" si="10"/>
        <v>6722.2652669076833</v>
      </c>
      <c r="H39" s="55">
        <f t="shared" si="10"/>
        <v>7453.3891492859257</v>
      </c>
      <c r="I39" s="55">
        <f t="shared" si="10"/>
        <v>7103.7833779391221</v>
      </c>
      <c r="J39" s="55">
        <f t="shared" si="10"/>
        <v>7972.2073333236294</v>
      </c>
      <c r="K39" s="55">
        <f t="shared" si="10"/>
        <v>8032.4435281026763</v>
      </c>
      <c r="L39" s="55">
        <f t="shared" si="10"/>
        <v>8827.7886213990987</v>
      </c>
      <c r="M39" s="55">
        <f t="shared" si="10"/>
        <v>8420.760021199867</v>
      </c>
      <c r="N39" s="55">
        <f t="shared" si="10"/>
        <v>8353.2216215345798</v>
      </c>
      <c r="O39" s="55">
        <f t="shared" si="10"/>
        <v>8067.0267130828815</v>
      </c>
      <c r="P39" s="55">
        <f t="shared" si="10"/>
        <v>7789.8225189121786</v>
      </c>
      <c r="Q39" s="55">
        <f t="shared" si="10"/>
        <v>7809.598754608015</v>
      </c>
    </row>
    <row r="40" spans="1:17" ht="12" customHeight="1" x14ac:dyDescent="0.25">
      <c r="A40" s="54" t="s">
        <v>38</v>
      </c>
      <c r="B40" s="53">
        <v>525.46835797524193</v>
      </c>
      <c r="C40" s="53">
        <v>412.70692000000014</v>
      </c>
      <c r="D40" s="53">
        <v>712.18909999999983</v>
      </c>
      <c r="E40" s="53">
        <v>709.78228999999999</v>
      </c>
      <c r="F40" s="53">
        <v>679.00489999999957</v>
      </c>
      <c r="G40" s="53">
        <v>670.77905075415936</v>
      </c>
      <c r="H40" s="53">
        <v>769.01630999999975</v>
      </c>
      <c r="I40" s="53">
        <v>666.04962</v>
      </c>
      <c r="J40" s="53">
        <v>736.75830999999971</v>
      </c>
      <c r="K40" s="53">
        <v>800.91779999999994</v>
      </c>
      <c r="L40" s="53">
        <v>909.71889430758461</v>
      </c>
      <c r="M40" s="53">
        <v>803.5989384686593</v>
      </c>
      <c r="N40" s="53">
        <v>815.10987496512973</v>
      </c>
      <c r="O40" s="53">
        <v>757.4766906031582</v>
      </c>
      <c r="P40" s="53">
        <v>669.72369620284098</v>
      </c>
      <c r="Q40" s="53">
        <v>647.53577104480598</v>
      </c>
    </row>
    <row r="41" spans="1:17" ht="12" customHeight="1" x14ac:dyDescent="0.25">
      <c r="A41" s="51" t="s">
        <v>37</v>
      </c>
      <c r="B41" s="50">
        <f>SUM(B42:B43)</f>
        <v>394.61919366037563</v>
      </c>
      <c r="C41" s="50">
        <f t="shared" ref="C41:Q41" si="11">SUM(C42:C43)</f>
        <v>508.28685000000002</v>
      </c>
      <c r="D41" s="50">
        <f t="shared" si="11"/>
        <v>544.78410999999971</v>
      </c>
      <c r="E41" s="50">
        <f t="shared" si="11"/>
        <v>573.58673999999996</v>
      </c>
      <c r="F41" s="50">
        <f t="shared" si="11"/>
        <v>508.73746</v>
      </c>
      <c r="G41" s="50">
        <f t="shared" si="11"/>
        <v>425.45758198833659</v>
      </c>
      <c r="H41" s="50">
        <f t="shared" si="11"/>
        <v>680.61792000000003</v>
      </c>
      <c r="I41" s="50">
        <f t="shared" si="11"/>
        <v>663.71305999999993</v>
      </c>
      <c r="J41" s="50">
        <f t="shared" si="11"/>
        <v>652.70152999999993</v>
      </c>
      <c r="K41" s="50">
        <f t="shared" si="11"/>
        <v>613.4110499999997</v>
      </c>
      <c r="L41" s="50">
        <f t="shared" si="11"/>
        <v>739.30485765706749</v>
      </c>
      <c r="M41" s="50">
        <f t="shared" si="11"/>
        <v>692.31354702204237</v>
      </c>
      <c r="N41" s="50">
        <f t="shared" si="11"/>
        <v>536.20710325497134</v>
      </c>
      <c r="O41" s="50">
        <f t="shared" si="11"/>
        <v>430.09053478499686</v>
      </c>
      <c r="P41" s="50">
        <f t="shared" si="11"/>
        <v>440.6210772623549</v>
      </c>
      <c r="Q41" s="50">
        <f t="shared" si="11"/>
        <v>416.50009721113548</v>
      </c>
    </row>
    <row r="42" spans="1:17" ht="12" customHeight="1" x14ac:dyDescent="0.25">
      <c r="A42" s="52" t="s">
        <v>66</v>
      </c>
      <c r="B42" s="50">
        <v>54.934234176053792</v>
      </c>
      <c r="C42" s="50">
        <v>78.012069999999994</v>
      </c>
      <c r="D42" s="50">
        <v>80.199830000000006</v>
      </c>
      <c r="E42" s="50">
        <v>131.82042999999996</v>
      </c>
      <c r="F42" s="50">
        <v>119.77638999999998</v>
      </c>
      <c r="G42" s="50">
        <v>109.8697180300628</v>
      </c>
      <c r="H42" s="50">
        <v>125.28704999999998</v>
      </c>
      <c r="I42" s="50">
        <v>117.60055</v>
      </c>
      <c r="J42" s="50">
        <v>106.59983999999997</v>
      </c>
      <c r="K42" s="50">
        <v>90.100380000000001</v>
      </c>
      <c r="L42" s="50">
        <v>81.303048025233494</v>
      </c>
      <c r="M42" s="50">
        <v>79.105964442683259</v>
      </c>
      <c r="N42" s="50">
        <v>96.684581257094493</v>
      </c>
      <c r="O42" s="50">
        <v>68.118888892017864</v>
      </c>
      <c r="P42" s="50">
        <v>88.994012752549537</v>
      </c>
      <c r="Q42" s="50">
        <v>71.415081575080492</v>
      </c>
    </row>
    <row r="43" spans="1:17" ht="12" customHeight="1" x14ac:dyDescent="0.25">
      <c r="A43" s="52" t="s">
        <v>65</v>
      </c>
      <c r="B43" s="50">
        <v>339.68495948432184</v>
      </c>
      <c r="C43" s="50">
        <v>430.27478000000002</v>
      </c>
      <c r="D43" s="50">
        <v>464.58427999999975</v>
      </c>
      <c r="E43" s="50">
        <v>441.76630999999998</v>
      </c>
      <c r="F43" s="50">
        <v>388.96107000000001</v>
      </c>
      <c r="G43" s="50">
        <v>315.58786395827377</v>
      </c>
      <c r="H43" s="50">
        <v>555.33087</v>
      </c>
      <c r="I43" s="50">
        <v>546.11250999999993</v>
      </c>
      <c r="J43" s="50">
        <v>546.10168999999996</v>
      </c>
      <c r="K43" s="50">
        <v>523.31066999999973</v>
      </c>
      <c r="L43" s="50">
        <v>658.00180963183402</v>
      </c>
      <c r="M43" s="50">
        <v>613.20758257935915</v>
      </c>
      <c r="N43" s="50">
        <v>439.52252199787682</v>
      </c>
      <c r="O43" s="50">
        <v>361.97164589297898</v>
      </c>
      <c r="P43" s="50">
        <v>351.62706450980534</v>
      </c>
      <c r="Q43" s="50">
        <v>345.085015636055</v>
      </c>
    </row>
    <row r="44" spans="1:17" ht="12" customHeight="1" x14ac:dyDescent="0.25">
      <c r="A44" s="51" t="s">
        <v>41</v>
      </c>
      <c r="B44" s="50">
        <v>921.26932405446394</v>
      </c>
      <c r="C44" s="50">
        <v>1193.5982599999995</v>
      </c>
      <c r="D44" s="50">
        <v>1457.0855999999994</v>
      </c>
      <c r="E44" s="50">
        <v>1601.76755</v>
      </c>
      <c r="F44" s="50">
        <v>1661.5754699999998</v>
      </c>
      <c r="G44" s="50">
        <v>1634.0093220292354</v>
      </c>
      <c r="H44" s="50">
        <v>1517.2315599999999</v>
      </c>
      <c r="I44" s="50">
        <v>1564.4711500000001</v>
      </c>
      <c r="J44" s="50">
        <v>1702.24937</v>
      </c>
      <c r="K44" s="50">
        <v>1809.6009100000001</v>
      </c>
      <c r="L44" s="50">
        <v>1993.1889964425479</v>
      </c>
      <c r="M44" s="50">
        <v>1870.0968026369105</v>
      </c>
      <c r="N44" s="50">
        <v>1932.335371508095</v>
      </c>
      <c r="O44" s="50">
        <v>1827.4300275184703</v>
      </c>
      <c r="P44" s="50">
        <v>1610.5858392258524</v>
      </c>
      <c r="Q44" s="50">
        <v>1715.4634203893204</v>
      </c>
    </row>
    <row r="45" spans="1:17" ht="12" customHeight="1" x14ac:dyDescent="0.25">
      <c r="A45" s="51" t="s">
        <v>64</v>
      </c>
      <c r="B45" s="50">
        <f>SUM(B46:B50)</f>
        <v>221.14627934255125</v>
      </c>
      <c r="C45" s="50">
        <f t="shared" ref="C45:Q45" si="12">SUM(C46:C50)</f>
        <v>160.11248999999992</v>
      </c>
      <c r="D45" s="50">
        <f t="shared" si="12"/>
        <v>157.48745999999994</v>
      </c>
      <c r="E45" s="50">
        <f t="shared" si="12"/>
        <v>157.71106</v>
      </c>
      <c r="F45" s="50">
        <f t="shared" si="12"/>
        <v>177.70618999999999</v>
      </c>
      <c r="G45" s="50">
        <f t="shared" si="12"/>
        <v>189.19011040500095</v>
      </c>
      <c r="H45" s="50">
        <f t="shared" si="12"/>
        <v>150.52509000000057</v>
      </c>
      <c r="I45" s="50">
        <f t="shared" si="12"/>
        <v>168.38626000000002</v>
      </c>
      <c r="J45" s="50">
        <f t="shared" si="12"/>
        <v>168.22645000000003</v>
      </c>
      <c r="K45" s="50">
        <f t="shared" si="12"/>
        <v>217.90314999999998</v>
      </c>
      <c r="L45" s="50">
        <f t="shared" si="12"/>
        <v>241.42526896593509</v>
      </c>
      <c r="M45" s="50">
        <f t="shared" si="12"/>
        <v>240.32684958351325</v>
      </c>
      <c r="N45" s="50">
        <f t="shared" si="12"/>
        <v>226.0673803798708</v>
      </c>
      <c r="O45" s="50">
        <f t="shared" si="12"/>
        <v>247.75494938486065</v>
      </c>
      <c r="P45" s="50">
        <f t="shared" si="12"/>
        <v>223.17739847127413</v>
      </c>
      <c r="Q45" s="50">
        <f t="shared" si="12"/>
        <v>228.12175232922237</v>
      </c>
    </row>
    <row r="46" spans="1:17" ht="12" customHeight="1" x14ac:dyDescent="0.25">
      <c r="A46" s="52" t="s">
        <v>34</v>
      </c>
      <c r="B46" s="50">
        <v>204.37930026542134</v>
      </c>
      <c r="C46" s="50">
        <v>139.11244999999994</v>
      </c>
      <c r="D46" s="50">
        <v>139.98682999999994</v>
      </c>
      <c r="E46" s="50">
        <v>139.33324999999999</v>
      </c>
      <c r="F46" s="50">
        <v>144.30516</v>
      </c>
      <c r="G46" s="50">
        <v>148.63405624120225</v>
      </c>
      <c r="H46" s="50">
        <v>110.02659999999996</v>
      </c>
      <c r="I46" s="50">
        <v>131.59299999999999</v>
      </c>
      <c r="J46" s="50">
        <v>120.92913000000003</v>
      </c>
      <c r="K46" s="50">
        <v>172.60211999999999</v>
      </c>
      <c r="L46" s="50">
        <v>192.39022813663038</v>
      </c>
      <c r="M46" s="50">
        <v>187.82851140786744</v>
      </c>
      <c r="N46" s="50">
        <v>164.08691454081713</v>
      </c>
      <c r="O46" s="50">
        <v>187.58965911414916</v>
      </c>
      <c r="P46" s="50">
        <v>162.10454988606068</v>
      </c>
      <c r="Q46" s="50">
        <v>160.6239199919824</v>
      </c>
    </row>
    <row r="47" spans="1:17" ht="12" customHeight="1" x14ac:dyDescent="0.25">
      <c r="A47" s="52" t="s">
        <v>63</v>
      </c>
      <c r="B47" s="50">
        <v>16.193751791344162</v>
      </c>
      <c r="C47" s="50">
        <v>20.500039999999995</v>
      </c>
      <c r="D47" s="50">
        <v>16.300019999999996</v>
      </c>
      <c r="E47" s="50">
        <v>16.700450000000004</v>
      </c>
      <c r="F47" s="50">
        <v>31.601010000000002</v>
      </c>
      <c r="G47" s="50">
        <v>38.263131415998878</v>
      </c>
      <c r="H47" s="50">
        <v>37.799790000000002</v>
      </c>
      <c r="I47" s="50">
        <v>34.393330000000006</v>
      </c>
      <c r="J47" s="50">
        <v>42.898679999999999</v>
      </c>
      <c r="K47" s="50">
        <v>40.000970000000002</v>
      </c>
      <c r="L47" s="50">
        <v>43.708777334511545</v>
      </c>
      <c r="M47" s="50">
        <v>46.88545960489968</v>
      </c>
      <c r="N47" s="50">
        <v>54.456820095287561</v>
      </c>
      <c r="O47" s="50">
        <v>50.706992764262665</v>
      </c>
      <c r="P47" s="50">
        <v>50.587513723266412</v>
      </c>
      <c r="Q47" s="50">
        <v>56.391486754940203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</row>
    <row r="49" spans="1:17" ht="12" customHeight="1" x14ac:dyDescent="0.25">
      <c r="A49" s="52" t="s">
        <v>33</v>
      </c>
      <c r="B49" s="50">
        <v>0</v>
      </c>
      <c r="C49" s="50">
        <v>0</v>
      </c>
      <c r="D49" s="50">
        <v>0</v>
      </c>
      <c r="E49" s="50">
        <v>0</v>
      </c>
      <c r="F49" s="50">
        <v>9.9999999999994302E-2</v>
      </c>
      <c r="G49" s="50">
        <v>0.14330753797649998</v>
      </c>
      <c r="H49" s="50">
        <v>0.30000000000063659</v>
      </c>
      <c r="I49" s="50">
        <v>0.4</v>
      </c>
      <c r="J49" s="50">
        <v>1.2999999999999998</v>
      </c>
      <c r="K49" s="50">
        <v>2.0000199999999997</v>
      </c>
      <c r="L49" s="50">
        <v>2.3884589662749596</v>
      </c>
      <c r="M49" s="50">
        <v>3.2005350148084495</v>
      </c>
      <c r="N49" s="50">
        <v>3.9170727046909302</v>
      </c>
      <c r="O49" s="50">
        <v>4.2753415496321789</v>
      </c>
      <c r="P49" s="50">
        <v>4.7769179325499191</v>
      </c>
      <c r="Q49" s="50">
        <v>5.4934617361564868</v>
      </c>
    </row>
    <row r="50" spans="1:17" ht="12" customHeight="1" x14ac:dyDescent="0.25">
      <c r="A50" s="52" t="s">
        <v>61</v>
      </c>
      <c r="B50" s="50">
        <v>0.57322728578575199</v>
      </c>
      <c r="C50" s="50">
        <v>0.5</v>
      </c>
      <c r="D50" s="50">
        <v>1.2006099999999997</v>
      </c>
      <c r="E50" s="50">
        <v>1.6773599999999995</v>
      </c>
      <c r="F50" s="50">
        <v>1.7000199999999999</v>
      </c>
      <c r="G50" s="50">
        <v>2.1496152098232968</v>
      </c>
      <c r="H50" s="50">
        <v>2.3986999999999998</v>
      </c>
      <c r="I50" s="50">
        <v>1.9999299999999993</v>
      </c>
      <c r="J50" s="50">
        <v>3.0986399999999983</v>
      </c>
      <c r="K50" s="50">
        <v>3.3000399999999988</v>
      </c>
      <c r="L50" s="50">
        <v>2.9378045285181993</v>
      </c>
      <c r="M50" s="50">
        <v>2.4123435559377095</v>
      </c>
      <c r="N50" s="50">
        <v>3.6065730390751884</v>
      </c>
      <c r="O50" s="50">
        <v>5.1829559568166603</v>
      </c>
      <c r="P50" s="50">
        <v>5.7084169293971501</v>
      </c>
      <c r="Q50" s="50">
        <v>5.6128838461432586</v>
      </c>
    </row>
    <row r="51" spans="1:17" ht="12" customHeight="1" x14ac:dyDescent="0.25">
      <c r="A51" s="51" t="s">
        <v>42</v>
      </c>
      <c r="B51" s="50">
        <v>515.71316908486256</v>
      </c>
      <c r="C51" s="50">
        <v>602.79066</v>
      </c>
      <c r="D51" s="50">
        <v>755.59104000000002</v>
      </c>
      <c r="E51" s="50">
        <v>696.22227999999984</v>
      </c>
      <c r="F51" s="50">
        <v>1034.3211699999995</v>
      </c>
      <c r="G51" s="50">
        <v>940.07476809178308</v>
      </c>
      <c r="H51" s="50">
        <v>1184.49901</v>
      </c>
      <c r="I51" s="50">
        <v>848.21831999999972</v>
      </c>
      <c r="J51" s="50">
        <v>1183.6242899999997</v>
      </c>
      <c r="K51" s="50">
        <v>1107.7050099999994</v>
      </c>
      <c r="L51" s="50">
        <v>1193.2500081265168</v>
      </c>
      <c r="M51" s="50">
        <v>1018.7496513973165</v>
      </c>
      <c r="N51" s="50">
        <v>1031.3841411606741</v>
      </c>
      <c r="O51" s="50">
        <v>1099.8616546348687</v>
      </c>
      <c r="P51" s="50">
        <v>965.82112260486304</v>
      </c>
      <c r="Q51" s="50">
        <v>898.87348246689123</v>
      </c>
    </row>
    <row r="52" spans="1:17" ht="12" customHeight="1" x14ac:dyDescent="0.25">
      <c r="A52" s="49" t="s">
        <v>30</v>
      </c>
      <c r="B52" s="48">
        <v>2385.2833986898686</v>
      </c>
      <c r="C52" s="48">
        <v>2503.0536374079752</v>
      </c>
      <c r="D52" s="48">
        <v>2460.8706967400663</v>
      </c>
      <c r="E52" s="48">
        <v>2569.7047992411899</v>
      </c>
      <c r="F52" s="48">
        <v>2666.5551161405588</v>
      </c>
      <c r="G52" s="48">
        <v>2862.7544336391684</v>
      </c>
      <c r="H52" s="48">
        <v>3151.4992592859253</v>
      </c>
      <c r="I52" s="48">
        <v>3192.9449679391214</v>
      </c>
      <c r="J52" s="48">
        <v>3528.6473833236305</v>
      </c>
      <c r="K52" s="48">
        <v>3482.905608102677</v>
      </c>
      <c r="L52" s="48">
        <v>3750.9005958994471</v>
      </c>
      <c r="M52" s="48">
        <v>3795.674232091425</v>
      </c>
      <c r="N52" s="48">
        <v>3812.1177502658393</v>
      </c>
      <c r="O52" s="48">
        <v>3704.4128561565271</v>
      </c>
      <c r="P52" s="48">
        <v>3879.8933851449933</v>
      </c>
      <c r="Q52" s="48">
        <v>3903.1042311666392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4963.4997228073644</v>
      </c>
      <c r="C54" s="26">
        <f t="shared" ref="C54:Q54" si="14">SUM(C55,C60)</f>
        <v>5380.5488174079755</v>
      </c>
      <c r="D54" s="26">
        <f t="shared" si="14"/>
        <v>6088.008006740065</v>
      </c>
      <c r="E54" s="26">
        <f t="shared" si="14"/>
        <v>6308.7747192411898</v>
      </c>
      <c r="F54" s="26">
        <f t="shared" si="14"/>
        <v>6727.9003061405583</v>
      </c>
      <c r="G54" s="26">
        <f t="shared" si="14"/>
        <v>6722.2652669076833</v>
      </c>
      <c r="H54" s="26">
        <f t="shared" si="14"/>
        <v>7453.3891492859257</v>
      </c>
      <c r="I54" s="26">
        <f t="shared" si="14"/>
        <v>7103.7833779391212</v>
      </c>
      <c r="J54" s="26">
        <f t="shared" si="14"/>
        <v>7972.2073333236303</v>
      </c>
      <c r="K54" s="26">
        <f t="shared" si="14"/>
        <v>8032.4435281026763</v>
      </c>
      <c r="L54" s="26">
        <f t="shared" si="14"/>
        <v>8827.7886213990987</v>
      </c>
      <c r="M54" s="26">
        <f t="shared" si="14"/>
        <v>8420.7600211998688</v>
      </c>
      <c r="N54" s="26">
        <f t="shared" si="14"/>
        <v>8353.2216215345798</v>
      </c>
      <c r="O54" s="26">
        <f t="shared" si="14"/>
        <v>8067.0267130828815</v>
      </c>
      <c r="P54" s="26">
        <f t="shared" si="14"/>
        <v>7789.8225189121804</v>
      </c>
      <c r="Q54" s="26">
        <f t="shared" si="14"/>
        <v>7809.5987546080141</v>
      </c>
    </row>
    <row r="55" spans="1:17" ht="12" customHeight="1" x14ac:dyDescent="0.25">
      <c r="A55" s="25" t="s">
        <v>48</v>
      </c>
      <c r="B55" s="24">
        <f t="shared" ref="B55" si="15">SUM(B56:B59)</f>
        <v>3564.9079829364446</v>
      </c>
      <c r="C55" s="24">
        <f t="shared" ref="C55:Q55" si="16">SUM(C56:C59)</f>
        <v>3951.5587993027934</v>
      </c>
      <c r="D55" s="24">
        <f t="shared" si="16"/>
        <v>4631.6612660384408</v>
      </c>
      <c r="E55" s="24">
        <f t="shared" si="16"/>
        <v>4810.5554937636252</v>
      </c>
      <c r="F55" s="24">
        <f t="shared" si="16"/>
        <v>5166.7867457353368</v>
      </c>
      <c r="G55" s="24">
        <f t="shared" si="16"/>
        <v>5095.1981703222737</v>
      </c>
      <c r="H55" s="24">
        <f t="shared" si="16"/>
        <v>5736.0417149398463</v>
      </c>
      <c r="I55" s="24">
        <f t="shared" si="16"/>
        <v>5295.10043556848</v>
      </c>
      <c r="J55" s="24">
        <f t="shared" si="16"/>
        <v>6081.8993171621842</v>
      </c>
      <c r="K55" s="24">
        <f t="shared" si="16"/>
        <v>6076.6357143368505</v>
      </c>
      <c r="L55" s="24">
        <f t="shared" si="16"/>
        <v>6848.4467039728479</v>
      </c>
      <c r="M55" s="24">
        <f t="shared" si="16"/>
        <v>6400.5723013160459</v>
      </c>
      <c r="N55" s="24">
        <f t="shared" si="16"/>
        <v>6299.6370082938993</v>
      </c>
      <c r="O55" s="24">
        <f t="shared" si="16"/>
        <v>5996.391560059079</v>
      </c>
      <c r="P55" s="24">
        <f t="shared" si="16"/>
        <v>5684.2266766538087</v>
      </c>
      <c r="Q55" s="24">
        <f t="shared" si="16"/>
        <v>5688.1463651247141</v>
      </c>
    </row>
    <row r="56" spans="1:17" ht="12" customHeight="1" x14ac:dyDescent="0.25">
      <c r="A56" s="23" t="s">
        <v>44</v>
      </c>
      <c r="B56" s="22">
        <v>2890.1382677584847</v>
      </c>
      <c r="C56" s="22">
        <v>3174.9697021421825</v>
      </c>
      <c r="D56" s="22">
        <v>3726.3595709589194</v>
      </c>
      <c r="E56" s="22">
        <v>3786.3736056768867</v>
      </c>
      <c r="F56" s="22">
        <v>4074.585770624959</v>
      </c>
      <c r="G56" s="22">
        <v>3958.4829560636681</v>
      </c>
      <c r="H56" s="22">
        <v>4511.5820834127917</v>
      </c>
      <c r="I56" s="22">
        <v>3973.7085852422219</v>
      </c>
      <c r="J56" s="22">
        <v>4677.21166312486</v>
      </c>
      <c r="K56" s="22">
        <v>4607.3797507022646</v>
      </c>
      <c r="L56" s="22">
        <v>5380.3546883054169</v>
      </c>
      <c r="M56" s="22">
        <v>4917.1323560670999</v>
      </c>
      <c r="N56" s="22">
        <v>4780.9453241255842</v>
      </c>
      <c r="O56" s="22">
        <v>4467.3482798316954</v>
      </c>
      <c r="P56" s="22">
        <v>4125.9946464579871</v>
      </c>
      <c r="Q56" s="22">
        <v>4100.438717411158</v>
      </c>
    </row>
    <row r="57" spans="1:17" ht="12" customHeight="1" x14ac:dyDescent="0.25">
      <c r="A57" s="23" t="s">
        <v>43</v>
      </c>
      <c r="B57" s="30">
        <v>24.978553622313729</v>
      </c>
      <c r="C57" s="30">
        <v>25.487434194954293</v>
      </c>
      <c r="D57" s="30">
        <v>27.153966250523165</v>
      </c>
      <c r="E57" s="30">
        <v>29.260531025204152</v>
      </c>
      <c r="F57" s="30">
        <v>32.708730137579408</v>
      </c>
      <c r="G57" s="30">
        <v>36.509046694302086</v>
      </c>
      <c r="H57" s="30">
        <v>41.802494574087973</v>
      </c>
      <c r="I57" s="30">
        <v>48.872237135953064</v>
      </c>
      <c r="J57" s="30">
        <v>54.89361902660837</v>
      </c>
      <c r="K57" s="30">
        <v>60.081722405642431</v>
      </c>
      <c r="L57" s="30">
        <v>64.166898970960389</v>
      </c>
      <c r="M57" s="30">
        <v>68.452511225357043</v>
      </c>
      <c r="N57" s="30">
        <v>71.581360101787752</v>
      </c>
      <c r="O57" s="30">
        <v>71.884504197611932</v>
      </c>
      <c r="P57" s="30">
        <v>72.983776443933309</v>
      </c>
      <c r="Q57" s="30">
        <v>73.61123356509232</v>
      </c>
    </row>
    <row r="58" spans="1:17" ht="12" customHeight="1" x14ac:dyDescent="0.25">
      <c r="A58" s="23" t="s">
        <v>47</v>
      </c>
      <c r="B58" s="22">
        <v>312.31997099322598</v>
      </c>
      <c r="C58" s="22">
        <v>349.89307177602859</v>
      </c>
      <c r="D58" s="22">
        <v>420.40816850060764</v>
      </c>
      <c r="E58" s="22">
        <v>470.35933814333021</v>
      </c>
      <c r="F58" s="22">
        <v>511.05783183554558</v>
      </c>
      <c r="G58" s="22">
        <v>524.3060021511435</v>
      </c>
      <c r="H58" s="22">
        <v>571.28410262957436</v>
      </c>
      <c r="I58" s="22">
        <v>621.27286728001968</v>
      </c>
      <c r="J58" s="22">
        <v>661.98924680496998</v>
      </c>
      <c r="K58" s="22">
        <v>689.94446778494842</v>
      </c>
      <c r="L58" s="22">
        <v>686.10444398193545</v>
      </c>
      <c r="M58" s="22">
        <v>697.68295189892638</v>
      </c>
      <c r="N58" s="22">
        <v>718.66975348971494</v>
      </c>
      <c r="O58" s="22">
        <v>725.80596151463919</v>
      </c>
      <c r="P58" s="22">
        <v>743.63963873858359</v>
      </c>
      <c r="Q58" s="22">
        <v>763.14458959592002</v>
      </c>
    </row>
    <row r="59" spans="1:17" ht="12" customHeight="1" x14ac:dyDescent="0.25">
      <c r="A59" s="21" t="s">
        <v>46</v>
      </c>
      <c r="B59" s="20">
        <v>337.47119056241974</v>
      </c>
      <c r="C59" s="20">
        <v>401.20859118962801</v>
      </c>
      <c r="D59" s="20">
        <v>457.73956032839033</v>
      </c>
      <c r="E59" s="20">
        <v>524.56201891820342</v>
      </c>
      <c r="F59" s="20">
        <v>548.43441313725248</v>
      </c>
      <c r="G59" s="20">
        <v>575.90016541315981</v>
      </c>
      <c r="H59" s="20">
        <v>611.37303432339218</v>
      </c>
      <c r="I59" s="20">
        <v>651.24674591028531</v>
      </c>
      <c r="J59" s="20">
        <v>687.80478820574524</v>
      </c>
      <c r="K59" s="20">
        <v>719.22977344399465</v>
      </c>
      <c r="L59" s="20">
        <v>717.82067271453479</v>
      </c>
      <c r="M59" s="20">
        <v>717.30448212466263</v>
      </c>
      <c r="N59" s="20">
        <v>728.44057057681209</v>
      </c>
      <c r="O59" s="20">
        <v>731.3528145151322</v>
      </c>
      <c r="P59" s="20">
        <v>741.60861501330385</v>
      </c>
      <c r="Q59" s="20">
        <v>750.9518245525428</v>
      </c>
    </row>
    <row r="60" spans="1:17" ht="12" customHeight="1" x14ac:dyDescent="0.25">
      <c r="A60" s="19" t="s">
        <v>45</v>
      </c>
      <c r="B60" s="18">
        <v>1398.5917398709196</v>
      </c>
      <c r="C60" s="18">
        <v>1428.9900181051823</v>
      </c>
      <c r="D60" s="18">
        <v>1456.3467407016246</v>
      </c>
      <c r="E60" s="18">
        <v>1498.219225477565</v>
      </c>
      <c r="F60" s="18">
        <v>1561.1135604052211</v>
      </c>
      <c r="G60" s="18">
        <v>1627.0670965854099</v>
      </c>
      <c r="H60" s="18">
        <v>1717.3474343460798</v>
      </c>
      <c r="I60" s="18">
        <v>1808.6829423706413</v>
      </c>
      <c r="J60" s="18">
        <v>1890.3080161614462</v>
      </c>
      <c r="K60" s="18">
        <v>1955.8078137658254</v>
      </c>
      <c r="L60" s="18">
        <v>1979.341917426251</v>
      </c>
      <c r="M60" s="18">
        <v>2020.187719883822</v>
      </c>
      <c r="N60" s="18">
        <v>2053.5846132406809</v>
      </c>
      <c r="O60" s="18">
        <v>2070.6351530238021</v>
      </c>
      <c r="P60" s="18">
        <v>2105.5958422583722</v>
      </c>
      <c r="Q60" s="18">
        <v>2121.4523894833001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0.71822467654337374</v>
      </c>
      <c r="C63" s="41">
        <f t="shared" ref="C63:Q63" si="20">IF(C55=0,0,C55/C$54)</f>
        <v>0.73441556491748672</v>
      </c>
      <c r="D63" s="41">
        <f t="shared" si="20"/>
        <v>0.76078435851442783</v>
      </c>
      <c r="E63" s="41">
        <f t="shared" si="20"/>
        <v>0.76251819217634575</v>
      </c>
      <c r="F63" s="41">
        <f t="shared" si="20"/>
        <v>0.76796422518621565</v>
      </c>
      <c r="G63" s="41">
        <f t="shared" si="20"/>
        <v>0.75795851071288078</v>
      </c>
      <c r="H63" s="41">
        <f t="shared" si="20"/>
        <v>0.7695883845658843</v>
      </c>
      <c r="I63" s="41">
        <f t="shared" si="20"/>
        <v>0.74539159682324685</v>
      </c>
      <c r="J63" s="41">
        <f t="shared" si="20"/>
        <v>0.76288775026459665</v>
      </c>
      <c r="K63" s="41">
        <f t="shared" si="20"/>
        <v>0.7565114766231289</v>
      </c>
      <c r="L63" s="41">
        <f t="shared" si="20"/>
        <v>0.775782814664569</v>
      </c>
      <c r="M63" s="41">
        <f t="shared" si="20"/>
        <v>0.76009437214718678</v>
      </c>
      <c r="N63" s="41">
        <f t="shared" si="20"/>
        <v>0.75415657499777744</v>
      </c>
      <c r="O63" s="41">
        <f t="shared" si="20"/>
        <v>0.7433211483401061</v>
      </c>
      <c r="P63" s="41">
        <f t="shared" si="20"/>
        <v>0.72969912508964196</v>
      </c>
      <c r="Q63" s="41">
        <f t="shared" si="20"/>
        <v>0.72835321555649091</v>
      </c>
    </row>
    <row r="64" spans="1:17" ht="12" customHeight="1" x14ac:dyDescent="0.25">
      <c r="A64" s="23" t="s">
        <v>44</v>
      </c>
      <c r="B64" s="45">
        <f t="shared" ref="B64" si="21">IF(B56=0,0,B56/B$54)</f>
        <v>0.58227831755046766</v>
      </c>
      <c r="C64" s="45">
        <f t="shared" ref="C64:Q64" si="22">IF(C56=0,0,C56/C$54)</f>
        <v>0.59008287256311742</v>
      </c>
      <c r="D64" s="45">
        <f t="shared" si="22"/>
        <v>0.61208191034463943</v>
      </c>
      <c r="E64" s="45">
        <f t="shared" si="22"/>
        <v>0.60017575110564514</v>
      </c>
      <c r="F64" s="45">
        <f t="shared" si="22"/>
        <v>0.60562517059090226</v>
      </c>
      <c r="G64" s="45">
        <f t="shared" si="22"/>
        <v>0.58886146245231619</v>
      </c>
      <c r="H64" s="45">
        <f t="shared" si="22"/>
        <v>0.60530612222830538</v>
      </c>
      <c r="I64" s="45">
        <f t="shared" si="22"/>
        <v>0.55937918906460726</v>
      </c>
      <c r="J64" s="45">
        <f t="shared" si="22"/>
        <v>0.58668966668418554</v>
      </c>
      <c r="K64" s="45">
        <f t="shared" si="22"/>
        <v>0.57359628294710996</v>
      </c>
      <c r="L64" s="45">
        <f t="shared" si="22"/>
        <v>0.60947932931505733</v>
      </c>
      <c r="M64" s="45">
        <f t="shared" si="22"/>
        <v>0.5839297573720027</v>
      </c>
      <c r="N64" s="45">
        <f t="shared" si="22"/>
        <v>0.57234747750500503</v>
      </c>
      <c r="O64" s="45">
        <f t="shared" si="22"/>
        <v>0.55377878848308182</v>
      </c>
      <c r="P64" s="45">
        <f t="shared" si="22"/>
        <v>0.52966478202049805</v>
      </c>
      <c r="Q64" s="45">
        <f t="shared" si="22"/>
        <v>0.5250511385097365</v>
      </c>
    </row>
    <row r="65" spans="1:17" ht="12" customHeight="1" x14ac:dyDescent="0.25">
      <c r="A65" s="23" t="s">
        <v>43</v>
      </c>
      <c r="B65" s="44">
        <f t="shared" ref="B65" si="23">IF(B57=0,0,B57/B$54)</f>
        <v>5.0324478729266084E-3</v>
      </c>
      <c r="C65" s="44">
        <f t="shared" ref="C65:Q65" si="24">IF(C57=0,0,C57/C$54)</f>
        <v>4.736958079906913E-3</v>
      </c>
      <c r="D65" s="44">
        <f t="shared" si="24"/>
        <v>4.4602382619176699E-3</v>
      </c>
      <c r="E65" s="44">
        <f t="shared" si="24"/>
        <v>4.6380687736339975E-3</v>
      </c>
      <c r="F65" s="44">
        <f t="shared" si="24"/>
        <v>4.8616549962439441E-3</v>
      </c>
      <c r="G65" s="44">
        <f t="shared" si="24"/>
        <v>5.4310630783983701E-3</v>
      </c>
      <c r="H65" s="44">
        <f t="shared" si="24"/>
        <v>5.6085216720628195E-3</v>
      </c>
      <c r="I65" s="44">
        <f t="shared" si="24"/>
        <v>6.8797476690697443E-3</v>
      </c>
      <c r="J65" s="44">
        <f t="shared" si="24"/>
        <v>6.8856236085524762E-3</v>
      </c>
      <c r="K65" s="44">
        <f t="shared" si="24"/>
        <v>7.4798810841853729E-3</v>
      </c>
      <c r="L65" s="44">
        <f t="shared" si="24"/>
        <v>7.2687398535365823E-3</v>
      </c>
      <c r="M65" s="44">
        <f t="shared" si="24"/>
        <v>8.1290181709279125E-3</v>
      </c>
      <c r="N65" s="44">
        <f t="shared" si="24"/>
        <v>8.5693117392278001E-3</v>
      </c>
      <c r="O65" s="44">
        <f t="shared" si="24"/>
        <v>8.9109044452563447E-3</v>
      </c>
      <c r="P65" s="44">
        <f t="shared" si="24"/>
        <v>9.3691192920946319E-3</v>
      </c>
      <c r="Q65" s="44">
        <f t="shared" si="24"/>
        <v>9.4257382329224516E-3</v>
      </c>
    </row>
    <row r="66" spans="1:17" ht="12" customHeight="1" x14ac:dyDescent="0.25">
      <c r="A66" s="23" t="s">
        <v>47</v>
      </c>
      <c r="B66" s="44">
        <f t="shared" ref="B66" si="25">IF(B58=0,0,B58/B$54)</f>
        <v>6.2923338054822586E-2</v>
      </c>
      <c r="C66" s="44">
        <f t="shared" ref="C66:Q66" si="26">IF(C58=0,0,C58/C$54)</f>
        <v>6.5029253269480794E-2</v>
      </c>
      <c r="D66" s="44">
        <f t="shared" si="26"/>
        <v>6.9055127397199809E-2</v>
      </c>
      <c r="E66" s="44">
        <f t="shared" si="26"/>
        <v>7.4556369354698462E-2</v>
      </c>
      <c r="F66" s="44">
        <f t="shared" si="26"/>
        <v>7.5960969779695284E-2</v>
      </c>
      <c r="G66" s="44">
        <f t="shared" si="26"/>
        <v>7.7995434772887215E-2</v>
      </c>
      <c r="H66" s="44">
        <f t="shared" si="26"/>
        <v>7.6647561423021426E-2</v>
      </c>
      <c r="I66" s="44">
        <f t="shared" si="26"/>
        <v>8.7456617724210109E-2</v>
      </c>
      <c r="J66" s="44">
        <f t="shared" si="26"/>
        <v>8.3037133773211244E-2</v>
      </c>
      <c r="K66" s="44">
        <f t="shared" si="26"/>
        <v>8.5894717512930777E-2</v>
      </c>
      <c r="L66" s="44">
        <f t="shared" si="26"/>
        <v>7.7720986920640167E-2</v>
      </c>
      <c r="M66" s="44">
        <f t="shared" si="26"/>
        <v>8.2852729461765848E-2</v>
      </c>
      <c r="N66" s="44">
        <f t="shared" si="26"/>
        <v>8.6035039659068363E-2</v>
      </c>
      <c r="O66" s="44">
        <f t="shared" si="26"/>
        <v>8.9971929848397192E-2</v>
      </c>
      <c r="P66" s="44">
        <f t="shared" si="26"/>
        <v>9.5462975816608217E-2</v>
      </c>
      <c r="Q66" s="44">
        <f t="shared" si="26"/>
        <v>9.7718796262820859E-2</v>
      </c>
    </row>
    <row r="67" spans="1:17" ht="12" customHeight="1" x14ac:dyDescent="0.25">
      <c r="A67" s="23" t="s">
        <v>46</v>
      </c>
      <c r="B67" s="43">
        <f t="shared" ref="B67" si="27">IF(B59=0,0,B59/B$54)</f>
        <v>6.7990573065156823E-2</v>
      </c>
      <c r="C67" s="43">
        <f t="shared" ref="C67:Q67" si="28">IF(C59=0,0,C59/C$54)</f>
        <v>7.4566481004981602E-2</v>
      </c>
      <c r="D67" s="43">
        <f t="shared" si="28"/>
        <v>7.5187082510670897E-2</v>
      </c>
      <c r="E67" s="43">
        <f t="shared" si="28"/>
        <v>8.3148002942368016E-2</v>
      </c>
      <c r="F67" s="43">
        <f t="shared" si="28"/>
        <v>8.1516429819374125E-2</v>
      </c>
      <c r="G67" s="43">
        <f t="shared" si="28"/>
        <v>8.567055040927897E-2</v>
      </c>
      <c r="H67" s="43">
        <f t="shared" si="28"/>
        <v>8.2026179242494668E-2</v>
      </c>
      <c r="I67" s="43">
        <f t="shared" si="28"/>
        <v>9.1676042365359756E-2</v>
      </c>
      <c r="J67" s="43">
        <f t="shared" si="28"/>
        <v>8.6275326198647417E-2</v>
      </c>
      <c r="K67" s="43">
        <f t="shared" si="28"/>
        <v>8.9540595078902732E-2</v>
      </c>
      <c r="L67" s="43">
        <f t="shared" si="28"/>
        <v>8.1313758575334891E-2</v>
      </c>
      <c r="M67" s="43">
        <f t="shared" si="28"/>
        <v>8.5182867142490348E-2</v>
      </c>
      <c r="N67" s="43">
        <f t="shared" si="28"/>
        <v>8.7204746094476232E-2</v>
      </c>
      <c r="O67" s="43">
        <f t="shared" si="28"/>
        <v>9.0659525563370744E-2</v>
      </c>
      <c r="P67" s="43">
        <f t="shared" si="28"/>
        <v>9.5202247960440911E-2</v>
      </c>
      <c r="Q67" s="43">
        <f t="shared" si="28"/>
        <v>9.6157542551011027E-2</v>
      </c>
    </row>
    <row r="68" spans="1:17" ht="12" customHeight="1" x14ac:dyDescent="0.25">
      <c r="A68" s="42" t="s">
        <v>45</v>
      </c>
      <c r="B68" s="41">
        <f t="shared" ref="B68" si="29">IF(B60=0,0,B60/B$54)</f>
        <v>0.2817753234566262</v>
      </c>
      <c r="C68" s="41">
        <f t="shared" ref="C68:Q68" si="30">IF(C60=0,0,C60/C$54)</f>
        <v>0.26558443508251334</v>
      </c>
      <c r="D68" s="41">
        <f t="shared" si="30"/>
        <v>0.23921564148557223</v>
      </c>
      <c r="E68" s="41">
        <f t="shared" si="30"/>
        <v>0.23748180782365433</v>
      </c>
      <c r="F68" s="41">
        <f t="shared" si="30"/>
        <v>0.23203577481378429</v>
      </c>
      <c r="G68" s="41">
        <f t="shared" si="30"/>
        <v>0.24204148928711924</v>
      </c>
      <c r="H68" s="41">
        <f t="shared" si="30"/>
        <v>0.23041161543411576</v>
      </c>
      <c r="I68" s="41">
        <f t="shared" si="30"/>
        <v>0.25460840317675315</v>
      </c>
      <c r="J68" s="41">
        <f t="shared" si="30"/>
        <v>0.23711224973540329</v>
      </c>
      <c r="K68" s="41">
        <f t="shared" si="30"/>
        <v>0.24348852337687107</v>
      </c>
      <c r="L68" s="41">
        <f t="shared" si="30"/>
        <v>0.22421718533543106</v>
      </c>
      <c r="M68" s="41">
        <f t="shared" si="30"/>
        <v>0.23990562785281305</v>
      </c>
      <c r="N68" s="41">
        <f t="shared" si="30"/>
        <v>0.24584342500222262</v>
      </c>
      <c r="O68" s="41">
        <f t="shared" si="30"/>
        <v>0.25667885165989385</v>
      </c>
      <c r="P68" s="41">
        <f t="shared" si="30"/>
        <v>0.27030087491035815</v>
      </c>
      <c r="Q68" s="41">
        <f t="shared" si="30"/>
        <v>0.27164678444350909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5549.310383252121</v>
      </c>
      <c r="C72" s="55">
        <f t="shared" ref="C72:Q72" si="31">SUM(C73:C74,C77:C78,C84:C85)</f>
        <v>6036.6630622869006</v>
      </c>
      <c r="D72" s="55">
        <f t="shared" si="31"/>
        <v>8010.7610578047352</v>
      </c>
      <c r="E72" s="55">
        <f t="shared" si="31"/>
        <v>8401.5106684022176</v>
      </c>
      <c r="F72" s="55">
        <f t="shared" si="31"/>
        <v>8187.0554092026578</v>
      </c>
      <c r="G72" s="55">
        <f t="shared" si="31"/>
        <v>7800.3976194723746</v>
      </c>
      <c r="H72" s="55">
        <f t="shared" si="31"/>
        <v>8699.04810397656</v>
      </c>
      <c r="I72" s="55">
        <f t="shared" si="31"/>
        <v>8349.6229181624531</v>
      </c>
      <c r="J72" s="55">
        <f t="shared" si="31"/>
        <v>8921.2708141819548</v>
      </c>
      <c r="K72" s="55">
        <f t="shared" si="31"/>
        <v>9326.3479130399428</v>
      </c>
      <c r="L72" s="55">
        <f t="shared" si="31"/>
        <v>10579.978460792783</v>
      </c>
      <c r="M72" s="55">
        <f t="shared" si="31"/>
        <v>9718.5128695794592</v>
      </c>
      <c r="N72" s="55">
        <f t="shared" si="31"/>
        <v>9402.3528917342283</v>
      </c>
      <c r="O72" s="55">
        <f t="shared" si="31"/>
        <v>8670.4734850315162</v>
      </c>
      <c r="P72" s="55">
        <f t="shared" si="31"/>
        <v>7796.3646451769691</v>
      </c>
      <c r="Q72" s="55">
        <f t="shared" si="31"/>
        <v>7890.8989966914833</v>
      </c>
    </row>
    <row r="73" spans="1:17" ht="12" customHeight="1" x14ac:dyDescent="0.25">
      <c r="A73" s="54" t="s">
        <v>38</v>
      </c>
      <c r="B73" s="53">
        <v>2184.8201311714679</v>
      </c>
      <c r="C73" s="53">
        <v>1681.9620900020645</v>
      </c>
      <c r="D73" s="53">
        <v>2921.5506497827314</v>
      </c>
      <c r="E73" s="53">
        <v>2912.6611538358479</v>
      </c>
      <c r="F73" s="53">
        <v>2762.8520951698533</v>
      </c>
      <c r="G73" s="53">
        <v>2689.986792508596</v>
      </c>
      <c r="H73" s="53">
        <v>3081.5703606911752</v>
      </c>
      <c r="I73" s="53">
        <v>2670.193270243441</v>
      </c>
      <c r="J73" s="53">
        <v>2943.9177723727908</v>
      </c>
      <c r="K73" s="53">
        <v>3198.7342427387043</v>
      </c>
      <c r="L73" s="53">
        <v>3638.730283006561</v>
      </c>
      <c r="M73" s="53">
        <v>3209.9350776884958</v>
      </c>
      <c r="N73" s="53">
        <v>3241.0034179450754</v>
      </c>
      <c r="O73" s="53">
        <v>3016.8732047530871</v>
      </c>
      <c r="P73" s="53">
        <v>2662.2236018277413</v>
      </c>
      <c r="Q73" s="53">
        <v>2577.0398062124923</v>
      </c>
    </row>
    <row r="74" spans="1:17" ht="12" customHeight="1" x14ac:dyDescent="0.25">
      <c r="A74" s="51" t="s">
        <v>37</v>
      </c>
      <c r="B74" s="50">
        <f>SUM(B75:B76)</f>
        <v>1198.2701577428729</v>
      </c>
      <c r="C74" s="50">
        <f t="shared" ref="C74:Q74" si="32">SUM(C75:C76)</f>
        <v>1538.5897413307082</v>
      </c>
      <c r="D74" s="50">
        <f t="shared" si="32"/>
        <v>1652.9246016134034</v>
      </c>
      <c r="E74" s="50">
        <f t="shared" si="32"/>
        <v>1717.4200102744321</v>
      </c>
      <c r="F74" s="50">
        <f t="shared" si="32"/>
        <v>1521.5524758492481</v>
      </c>
      <c r="G74" s="50">
        <f t="shared" si="32"/>
        <v>1269.3473220638475</v>
      </c>
      <c r="H74" s="50">
        <f t="shared" si="32"/>
        <v>2053.8611303214961</v>
      </c>
      <c r="I74" s="50">
        <f t="shared" si="32"/>
        <v>2004.955177048128</v>
      </c>
      <c r="J74" s="50">
        <f t="shared" si="32"/>
        <v>1975.859154348444</v>
      </c>
      <c r="K74" s="50">
        <f t="shared" si="32"/>
        <v>1861.5624238394998</v>
      </c>
      <c r="L74" s="50">
        <f t="shared" si="32"/>
        <v>2256.4053325911664</v>
      </c>
      <c r="M74" s="50">
        <f t="shared" si="32"/>
        <v>2111.5464680257919</v>
      </c>
      <c r="N74" s="50">
        <f t="shared" si="32"/>
        <v>1619.0111073029718</v>
      </c>
      <c r="O74" s="50">
        <f t="shared" si="32"/>
        <v>1302.9489427775875</v>
      </c>
      <c r="P74" s="50">
        <f t="shared" si="32"/>
        <v>1326.0050991898213</v>
      </c>
      <c r="Q74" s="50">
        <f t="shared" si="32"/>
        <v>1259.2676588004142</v>
      </c>
    </row>
    <row r="75" spans="1:17" ht="12" customHeight="1" x14ac:dyDescent="0.25">
      <c r="A75" s="52" t="s">
        <v>66</v>
      </c>
      <c r="B75" s="50">
        <v>145.12914919007855</v>
      </c>
      <c r="C75" s="50">
        <v>206.09780978055605</v>
      </c>
      <c r="D75" s="50">
        <v>211.87758904196403</v>
      </c>
      <c r="E75" s="50">
        <v>348.25254486044406</v>
      </c>
      <c r="F75" s="50">
        <v>316.43374727041208</v>
      </c>
      <c r="G75" s="50">
        <v>290.2615998678566</v>
      </c>
      <c r="H75" s="50">
        <v>330.99219901314001</v>
      </c>
      <c r="I75" s="50">
        <v>310.68545910894011</v>
      </c>
      <c r="J75" s="50">
        <v>281.62300458067205</v>
      </c>
      <c r="K75" s="50">
        <v>238.0335629909041</v>
      </c>
      <c r="L75" s="50">
        <v>214.79214852886207</v>
      </c>
      <c r="M75" s="50">
        <v>208.98773756696323</v>
      </c>
      <c r="N75" s="50">
        <v>255.42817203334525</v>
      </c>
      <c r="O75" s="50">
        <v>179.96130349226638</v>
      </c>
      <c r="P75" s="50">
        <v>235.11068366578837</v>
      </c>
      <c r="Q75" s="50">
        <v>188.6694186928232</v>
      </c>
    </row>
    <row r="76" spans="1:17" ht="12" customHeight="1" x14ac:dyDescent="0.25">
      <c r="A76" s="52" t="s">
        <v>65</v>
      </c>
      <c r="B76" s="50">
        <v>1053.1410085527943</v>
      </c>
      <c r="C76" s="50">
        <v>1332.4919315501522</v>
      </c>
      <c r="D76" s="50">
        <v>1441.0470125714394</v>
      </c>
      <c r="E76" s="50">
        <v>1369.1674654139881</v>
      </c>
      <c r="F76" s="50">
        <v>1205.118728578836</v>
      </c>
      <c r="G76" s="50">
        <v>979.08572219599102</v>
      </c>
      <c r="H76" s="50">
        <v>1722.8689313083562</v>
      </c>
      <c r="I76" s="50">
        <v>1694.2697179391878</v>
      </c>
      <c r="J76" s="50">
        <v>1694.2361497677718</v>
      </c>
      <c r="K76" s="50">
        <v>1623.5288608485957</v>
      </c>
      <c r="L76" s="50">
        <v>2041.6131840623041</v>
      </c>
      <c r="M76" s="50">
        <v>1902.5587304588284</v>
      </c>
      <c r="N76" s="50">
        <v>1363.5829352696267</v>
      </c>
      <c r="O76" s="50">
        <v>1122.9876392853212</v>
      </c>
      <c r="P76" s="50">
        <v>1090.8944155240329</v>
      </c>
      <c r="Q76" s="50">
        <v>1070.598240107591</v>
      </c>
    </row>
    <row r="77" spans="1:17" ht="12" customHeight="1" x14ac:dyDescent="0.25">
      <c r="A77" s="51" t="s">
        <v>41</v>
      </c>
      <c r="B77" s="50">
        <v>2163.8140976463965</v>
      </c>
      <c r="C77" s="50">
        <v>2803.468400817048</v>
      </c>
      <c r="D77" s="50">
        <v>3422.3460948748807</v>
      </c>
      <c r="E77" s="50">
        <v>3762.1758350382138</v>
      </c>
      <c r="F77" s="50">
        <v>3902.650838183557</v>
      </c>
      <c r="G77" s="50">
        <v>3837.9174986758403</v>
      </c>
      <c r="H77" s="50">
        <v>3563.6166129638887</v>
      </c>
      <c r="I77" s="50">
        <v>3674.474470870884</v>
      </c>
      <c r="J77" s="50">
        <v>3998.0385214207208</v>
      </c>
      <c r="K77" s="50">
        <v>4250.1941708180775</v>
      </c>
      <c r="L77" s="50">
        <v>4681.3813523296039</v>
      </c>
      <c r="M77" s="50">
        <v>4392.2488125637037</v>
      </c>
      <c r="N77" s="50">
        <v>4538.4837728399443</v>
      </c>
      <c r="O77" s="50">
        <v>4292.1411462650221</v>
      </c>
      <c r="P77" s="50">
        <v>3782.9005441594077</v>
      </c>
      <c r="Q77" s="50">
        <v>4029.2715614006511</v>
      </c>
    </row>
    <row r="78" spans="1:17" ht="12" customHeight="1" x14ac:dyDescent="0.25">
      <c r="A78" s="51" t="s">
        <v>64</v>
      </c>
      <c r="B78" s="50">
        <f>SUM(B79:B83)</f>
        <v>2.4059966913840736</v>
      </c>
      <c r="C78" s="50">
        <f t="shared" ref="C78:Q78" si="33">SUM(C79:C83)</f>
        <v>12.642830137079999</v>
      </c>
      <c r="D78" s="50">
        <f t="shared" si="33"/>
        <v>13.939711533719993</v>
      </c>
      <c r="E78" s="50">
        <f t="shared" si="33"/>
        <v>9.2536692537240022</v>
      </c>
      <c r="F78" s="50">
        <f t="shared" si="33"/>
        <v>0</v>
      </c>
      <c r="G78" s="50">
        <f t="shared" si="33"/>
        <v>3.1460062240911202</v>
      </c>
      <c r="H78" s="50">
        <f t="shared" si="33"/>
        <v>0</v>
      </c>
      <c r="I78" s="50">
        <f t="shared" si="33"/>
        <v>0</v>
      </c>
      <c r="J78" s="50">
        <f t="shared" si="33"/>
        <v>3.4553660400000008</v>
      </c>
      <c r="K78" s="50">
        <f t="shared" si="33"/>
        <v>15.857075643660002</v>
      </c>
      <c r="L78" s="50">
        <f t="shared" si="33"/>
        <v>3.4614928654512891</v>
      </c>
      <c r="M78" s="50">
        <f t="shared" si="33"/>
        <v>4.7825113014684373</v>
      </c>
      <c r="N78" s="50">
        <f t="shared" si="33"/>
        <v>3.8545936462378534</v>
      </c>
      <c r="O78" s="50">
        <f t="shared" si="33"/>
        <v>58.510191235820876</v>
      </c>
      <c r="P78" s="50">
        <f t="shared" si="33"/>
        <v>25.235400000000013</v>
      </c>
      <c r="Q78" s="50">
        <f t="shared" si="33"/>
        <v>25.319970277925336</v>
      </c>
    </row>
    <row r="79" spans="1:17" ht="12" customHeight="1" x14ac:dyDescent="0.25">
      <c r="A79" s="52" t="s">
        <v>34</v>
      </c>
      <c r="B79" s="50">
        <v>2.4059966913840736</v>
      </c>
      <c r="C79" s="50">
        <v>12.642830137079999</v>
      </c>
      <c r="D79" s="50">
        <v>13.939711533719993</v>
      </c>
      <c r="E79" s="50">
        <v>9.2536692537240022</v>
      </c>
      <c r="F79" s="50">
        <v>0</v>
      </c>
      <c r="G79" s="50">
        <v>3.1460062240911202</v>
      </c>
      <c r="H79" s="50">
        <v>0</v>
      </c>
      <c r="I79" s="50">
        <v>0</v>
      </c>
      <c r="J79" s="50">
        <v>3.4553660400000008</v>
      </c>
      <c r="K79" s="50">
        <v>15.857075643660002</v>
      </c>
      <c r="L79" s="50">
        <v>3.4614928654512891</v>
      </c>
      <c r="M79" s="50">
        <v>4.7825113014684373</v>
      </c>
      <c r="N79" s="50">
        <v>3.8545936462378534</v>
      </c>
      <c r="O79" s="50">
        <v>58.510191235820876</v>
      </c>
      <c r="P79" s="50">
        <v>25.235400000000013</v>
      </c>
      <c r="Q79" s="50">
        <v>25.319970277925336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5549.310383252121</v>
      </c>
      <c r="C87" s="26">
        <f t="shared" si="34"/>
        <v>6036.6630622869006</v>
      </c>
      <c r="D87" s="26">
        <f t="shared" si="34"/>
        <v>8010.7610578047361</v>
      </c>
      <c r="E87" s="26">
        <f t="shared" si="34"/>
        <v>8401.5106684022157</v>
      </c>
      <c r="F87" s="26">
        <f t="shared" si="34"/>
        <v>8187.0554092026568</v>
      </c>
      <c r="G87" s="26">
        <f t="shared" si="34"/>
        <v>7800.3976194723746</v>
      </c>
      <c r="H87" s="26">
        <f t="shared" si="34"/>
        <v>8699.0481039765618</v>
      </c>
      <c r="I87" s="26">
        <f t="shared" si="34"/>
        <v>8349.6229181624512</v>
      </c>
      <c r="J87" s="26">
        <f t="shared" si="34"/>
        <v>8921.2708141819567</v>
      </c>
      <c r="K87" s="26">
        <f t="shared" si="34"/>
        <v>9326.3479130399428</v>
      </c>
      <c r="L87" s="26">
        <f t="shared" si="34"/>
        <v>10579.978460792785</v>
      </c>
      <c r="M87" s="26">
        <f t="shared" si="34"/>
        <v>9718.5128695794592</v>
      </c>
      <c r="N87" s="26">
        <f t="shared" si="34"/>
        <v>9402.3528917342301</v>
      </c>
      <c r="O87" s="26">
        <f t="shared" si="34"/>
        <v>8670.4734850315181</v>
      </c>
      <c r="P87" s="26">
        <f t="shared" si="34"/>
        <v>7796.36464517697</v>
      </c>
      <c r="Q87" s="26">
        <f t="shared" si="34"/>
        <v>7890.8989966914805</v>
      </c>
    </row>
    <row r="88" spans="1:17" ht="12" customHeight="1" x14ac:dyDescent="0.25">
      <c r="A88" s="25" t="s">
        <v>48</v>
      </c>
      <c r="B88" s="24">
        <f t="shared" ref="B88:Q88" si="35">SUM(B89:B92)</f>
        <v>5549.310383252121</v>
      </c>
      <c r="C88" s="24">
        <f t="shared" si="35"/>
        <v>6036.6630622869006</v>
      </c>
      <c r="D88" s="24">
        <f t="shared" si="35"/>
        <v>8010.7610578047361</v>
      </c>
      <c r="E88" s="24">
        <f t="shared" si="35"/>
        <v>8401.5106684022157</v>
      </c>
      <c r="F88" s="24">
        <f t="shared" si="35"/>
        <v>8187.0554092026568</v>
      </c>
      <c r="G88" s="24">
        <f t="shared" si="35"/>
        <v>7800.3976194723746</v>
      </c>
      <c r="H88" s="24">
        <f t="shared" si="35"/>
        <v>8699.0481039765618</v>
      </c>
      <c r="I88" s="24">
        <f t="shared" si="35"/>
        <v>8349.6229181624512</v>
      </c>
      <c r="J88" s="24">
        <f t="shared" si="35"/>
        <v>8921.2708141819567</v>
      </c>
      <c r="K88" s="24">
        <f t="shared" si="35"/>
        <v>9326.3479130399428</v>
      </c>
      <c r="L88" s="24">
        <f t="shared" si="35"/>
        <v>10579.978460792785</v>
      </c>
      <c r="M88" s="24">
        <f t="shared" si="35"/>
        <v>9718.5128695794592</v>
      </c>
      <c r="N88" s="24">
        <f t="shared" si="35"/>
        <v>9402.3528917342301</v>
      </c>
      <c r="O88" s="24">
        <f t="shared" si="35"/>
        <v>8670.4734850315181</v>
      </c>
      <c r="P88" s="24">
        <f t="shared" si="35"/>
        <v>7796.36464517697</v>
      </c>
      <c r="Q88" s="24">
        <f t="shared" si="35"/>
        <v>7890.8989966914805</v>
      </c>
    </row>
    <row r="89" spans="1:17" ht="12" customHeight="1" x14ac:dyDescent="0.25">
      <c r="A89" s="23" t="s">
        <v>44</v>
      </c>
      <c r="B89" s="22">
        <v>5014.1883410097053</v>
      </c>
      <c r="C89" s="22">
        <v>5329.3579356706932</v>
      </c>
      <c r="D89" s="22">
        <v>7181.202023067588</v>
      </c>
      <c r="E89" s="22">
        <v>7334.7498898574577</v>
      </c>
      <c r="F89" s="22">
        <v>7122.1153569751659</v>
      </c>
      <c r="G89" s="22">
        <v>6719.5071560742354</v>
      </c>
      <c r="H89" s="22">
        <v>7542.0657884126176</v>
      </c>
      <c r="I89" s="22">
        <v>7138.9569448986331</v>
      </c>
      <c r="J89" s="22">
        <v>7691.2293370824827</v>
      </c>
      <c r="K89" s="22">
        <v>8106.4678183324268</v>
      </c>
      <c r="L89" s="22">
        <v>9328.0828563397645</v>
      </c>
      <c r="M89" s="22">
        <v>8401.7291428968656</v>
      </c>
      <c r="N89" s="22">
        <v>7985.2232455234316</v>
      </c>
      <c r="O89" s="22">
        <v>7300.3279331525828</v>
      </c>
      <c r="P89" s="22">
        <v>6369.528095908152</v>
      </c>
      <c r="Q89" s="22">
        <v>6485.2880180568682</v>
      </c>
    </row>
    <row r="90" spans="1:17" ht="12" customHeight="1" x14ac:dyDescent="0.25">
      <c r="A90" s="23" t="s">
        <v>43</v>
      </c>
      <c r="B90" s="22">
        <v>0.10286835388979297</v>
      </c>
      <c r="C90" s="22">
        <v>0.11018453240647171</v>
      </c>
      <c r="D90" s="22">
        <v>0.12883509503144905</v>
      </c>
      <c r="E90" s="22">
        <v>0.14398937141901594</v>
      </c>
      <c r="F90" s="22">
        <v>0.17705184906975976</v>
      </c>
      <c r="G90" s="22">
        <v>0.2145982459177759</v>
      </c>
      <c r="H90" s="22">
        <v>0.26276092888625496</v>
      </c>
      <c r="I90" s="22">
        <v>0.31824145340932641</v>
      </c>
      <c r="J90" s="22">
        <v>0.35519829618251625</v>
      </c>
      <c r="K90" s="22">
        <v>0.40617706561080019</v>
      </c>
      <c r="L90" s="22">
        <v>0.44391172774842597</v>
      </c>
      <c r="M90" s="22">
        <v>0.50751334821902805</v>
      </c>
      <c r="N90" s="22">
        <v>0.60847869029015778</v>
      </c>
      <c r="O90" s="22">
        <v>0.74886783446684124</v>
      </c>
      <c r="P90" s="22">
        <v>0.9849242372754653</v>
      </c>
      <c r="Q90" s="22">
        <v>1.3639916208233824</v>
      </c>
    </row>
    <row r="91" spans="1:17" ht="12" customHeight="1" x14ac:dyDescent="0.25">
      <c r="A91" s="23" t="s">
        <v>47</v>
      </c>
      <c r="B91" s="22">
        <v>325.2180495798678</v>
      </c>
      <c r="C91" s="22">
        <v>426.98015858592419</v>
      </c>
      <c r="D91" s="22">
        <v>500.53950457533637</v>
      </c>
      <c r="E91" s="22">
        <v>655.23562716962465</v>
      </c>
      <c r="F91" s="22">
        <v>640.5414771883095</v>
      </c>
      <c r="G91" s="22">
        <v>618.30750241975909</v>
      </c>
      <c r="H91" s="22">
        <v>651.74928193698679</v>
      </c>
      <c r="I91" s="22">
        <v>684.30244420999543</v>
      </c>
      <c r="J91" s="22">
        <v>710.8388844997005</v>
      </c>
      <c r="K91" s="22">
        <v>716.57157776884958</v>
      </c>
      <c r="L91" s="22">
        <v>763.22056914682162</v>
      </c>
      <c r="M91" s="22">
        <v>764.26598856986323</v>
      </c>
      <c r="N91" s="22">
        <v>811.10368026800211</v>
      </c>
      <c r="O91" s="22">
        <v>748.26228563440463</v>
      </c>
      <c r="P91" s="22">
        <v>799.82933420695019</v>
      </c>
      <c r="Q91" s="22">
        <v>762.09365050284555</v>
      </c>
    </row>
    <row r="92" spans="1:17" ht="12" customHeight="1" x14ac:dyDescent="0.25">
      <c r="A92" s="21" t="s">
        <v>46</v>
      </c>
      <c r="B92" s="20">
        <v>209.80112430865839</v>
      </c>
      <c r="C92" s="20">
        <v>280.21478349787662</v>
      </c>
      <c r="D92" s="20">
        <v>328.89069506677947</v>
      </c>
      <c r="E92" s="20">
        <v>411.38116200371559</v>
      </c>
      <c r="F92" s="20">
        <v>424.22152319011178</v>
      </c>
      <c r="G92" s="20">
        <v>462.36836273246251</v>
      </c>
      <c r="H92" s="20">
        <v>504.97027269806978</v>
      </c>
      <c r="I92" s="20">
        <v>526.04528760041376</v>
      </c>
      <c r="J92" s="20">
        <v>518.84739430359105</v>
      </c>
      <c r="K92" s="20">
        <v>502.9023398730543</v>
      </c>
      <c r="L92" s="20">
        <v>488.23112357844877</v>
      </c>
      <c r="M92" s="20">
        <v>552.01022476451271</v>
      </c>
      <c r="N92" s="20">
        <v>605.41748725250591</v>
      </c>
      <c r="O92" s="20">
        <v>621.13439841006391</v>
      </c>
      <c r="P92" s="20">
        <v>626.02229082459257</v>
      </c>
      <c r="Q92" s="20">
        <v>642.15333651094386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0.90356963202897789</v>
      </c>
      <c r="C97" s="45">
        <f t="shared" si="38"/>
        <v>0.88283176991689594</v>
      </c>
      <c r="D97" s="45">
        <f t="shared" si="38"/>
        <v>0.89644441661021412</v>
      </c>
      <c r="E97" s="45">
        <f t="shared" si="38"/>
        <v>0.87302750414198638</v>
      </c>
      <c r="F97" s="45">
        <f t="shared" si="38"/>
        <v>0.86992392270480479</v>
      </c>
      <c r="G97" s="45">
        <f t="shared" si="38"/>
        <v>0.86143136335769876</v>
      </c>
      <c r="H97" s="45">
        <f t="shared" si="38"/>
        <v>0.86699897486081756</v>
      </c>
      <c r="I97" s="45">
        <f t="shared" si="38"/>
        <v>0.85500351511320027</v>
      </c>
      <c r="J97" s="45">
        <f t="shared" si="38"/>
        <v>0.86212261652856648</v>
      </c>
      <c r="K97" s="45">
        <f t="shared" si="38"/>
        <v>0.86920066610404911</v>
      </c>
      <c r="L97" s="45">
        <f t="shared" si="38"/>
        <v>0.88167314242724715</v>
      </c>
      <c r="M97" s="45">
        <f t="shared" si="38"/>
        <v>0.8645076932701975</v>
      </c>
      <c r="N97" s="45">
        <f t="shared" si="38"/>
        <v>0.84927925355188261</v>
      </c>
      <c r="O97" s="45">
        <f t="shared" si="38"/>
        <v>0.84197569437882269</v>
      </c>
      <c r="P97" s="45">
        <f t="shared" si="38"/>
        <v>0.81698694016941653</v>
      </c>
      <c r="Q97" s="45">
        <f t="shared" si="38"/>
        <v>0.8218693485718217</v>
      </c>
    </row>
    <row r="98" spans="1:17" ht="12" customHeight="1" x14ac:dyDescent="0.25">
      <c r="A98" s="23" t="s">
        <v>43</v>
      </c>
      <c r="B98" s="44">
        <f t="shared" ref="B98:Q98" si="39">IF(B90=0,0,B90/B$87)</f>
        <v>1.8537141876268226E-5</v>
      </c>
      <c r="C98" s="44">
        <f t="shared" si="39"/>
        <v>1.825255629966035E-5</v>
      </c>
      <c r="D98" s="44">
        <f t="shared" si="39"/>
        <v>1.6082753448990643E-5</v>
      </c>
      <c r="E98" s="44">
        <f t="shared" si="39"/>
        <v>1.7138509620722718E-5</v>
      </c>
      <c r="F98" s="44">
        <f t="shared" si="39"/>
        <v>2.1625827629155253E-5</v>
      </c>
      <c r="G98" s="44">
        <f t="shared" si="39"/>
        <v>2.751119319636574E-5</v>
      </c>
      <c r="H98" s="44">
        <f t="shared" si="39"/>
        <v>3.0205710526665566E-5</v>
      </c>
      <c r="I98" s="44">
        <f t="shared" si="39"/>
        <v>3.8114470141768223E-5</v>
      </c>
      <c r="J98" s="44">
        <f t="shared" si="39"/>
        <v>3.9814764463585725E-5</v>
      </c>
      <c r="K98" s="44">
        <f t="shared" si="39"/>
        <v>4.3551566958261362E-5</v>
      </c>
      <c r="L98" s="44">
        <f t="shared" si="39"/>
        <v>4.1957715641243617E-5</v>
      </c>
      <c r="M98" s="44">
        <f t="shared" si="39"/>
        <v>5.222129712948451E-5</v>
      </c>
      <c r="N98" s="44">
        <f t="shared" si="39"/>
        <v>6.4715576760055656E-5</v>
      </c>
      <c r="O98" s="44">
        <f t="shared" si="39"/>
        <v>8.6369889229194618E-5</v>
      </c>
      <c r="P98" s="44">
        <f t="shared" si="39"/>
        <v>1.2633121744565456E-4</v>
      </c>
      <c r="Q98" s="44">
        <f t="shared" si="39"/>
        <v>1.7285630210135509E-4</v>
      </c>
    </row>
    <row r="99" spans="1:17" ht="12" customHeight="1" x14ac:dyDescent="0.25">
      <c r="A99" s="23" t="s">
        <v>47</v>
      </c>
      <c r="B99" s="44">
        <f t="shared" ref="B99:Q99" si="40">IF(B91=0,0,B91/B$87)</f>
        <v>5.8605128767239154E-2</v>
      </c>
      <c r="C99" s="44">
        <f t="shared" si="40"/>
        <v>7.0731156299481956E-2</v>
      </c>
      <c r="D99" s="44">
        <f t="shared" si="40"/>
        <v>6.2483389650933356E-2</v>
      </c>
      <c r="E99" s="44">
        <f t="shared" si="40"/>
        <v>7.7990215454220954E-2</v>
      </c>
      <c r="F99" s="44">
        <f t="shared" si="40"/>
        <v>7.8238321981833545E-2</v>
      </c>
      <c r="G99" s="44">
        <f t="shared" si="40"/>
        <v>7.9266151878752814E-2</v>
      </c>
      <c r="H99" s="44">
        <f t="shared" si="40"/>
        <v>7.4921908023368122E-2</v>
      </c>
      <c r="I99" s="44">
        <f t="shared" si="40"/>
        <v>8.1956089624295722E-2</v>
      </c>
      <c r="J99" s="44">
        <f t="shared" si="40"/>
        <v>7.9679106184030971E-2</v>
      </c>
      <c r="K99" s="44">
        <f t="shared" si="40"/>
        <v>7.6833030940970076E-2</v>
      </c>
      <c r="L99" s="44">
        <f t="shared" si="40"/>
        <v>7.2138196875840471E-2</v>
      </c>
      <c r="M99" s="44">
        <f t="shared" si="40"/>
        <v>7.8640219838792547E-2</v>
      </c>
      <c r="N99" s="44">
        <f t="shared" si="40"/>
        <v>8.6266032514165397E-2</v>
      </c>
      <c r="O99" s="44">
        <f t="shared" si="40"/>
        <v>8.6300048887316863E-2</v>
      </c>
      <c r="P99" s="44">
        <f t="shared" si="40"/>
        <v>0.10259003658862276</v>
      </c>
      <c r="Q99" s="44">
        <f t="shared" si="40"/>
        <v>9.657881197343654E-2</v>
      </c>
    </row>
    <row r="100" spans="1:17" ht="12" customHeight="1" x14ac:dyDescent="0.25">
      <c r="A100" s="23" t="s">
        <v>46</v>
      </c>
      <c r="B100" s="43">
        <f t="shared" ref="B100:Q100" si="41">IF(B92=0,0,B92/B$87)</f>
        <v>3.7806702061906727E-2</v>
      </c>
      <c r="C100" s="43">
        <f t="shared" si="41"/>
        <v>4.6418821227322465E-2</v>
      </c>
      <c r="D100" s="43">
        <f t="shared" si="41"/>
        <v>4.1056110985403488E-2</v>
      </c>
      <c r="E100" s="43">
        <f t="shared" si="41"/>
        <v>4.896514189417215E-2</v>
      </c>
      <c r="F100" s="43">
        <f t="shared" si="41"/>
        <v>5.1816129485732526E-2</v>
      </c>
      <c r="G100" s="43">
        <f t="shared" si="41"/>
        <v>5.9274973570352107E-2</v>
      </c>
      <c r="H100" s="43">
        <f t="shared" si="41"/>
        <v>5.8048911405287514E-2</v>
      </c>
      <c r="I100" s="43">
        <f t="shared" si="41"/>
        <v>6.3002280792362239E-2</v>
      </c>
      <c r="J100" s="43">
        <f t="shared" si="41"/>
        <v>5.8158462522939026E-2</v>
      </c>
      <c r="K100" s="43">
        <f t="shared" si="41"/>
        <v>5.392275138802239E-2</v>
      </c>
      <c r="L100" s="43">
        <f t="shared" si="41"/>
        <v>4.6146702981270944E-2</v>
      </c>
      <c r="M100" s="43">
        <f t="shared" si="41"/>
        <v>5.6799865593880658E-2</v>
      </c>
      <c r="N100" s="43">
        <f t="shared" si="41"/>
        <v>6.4389998357191933E-2</v>
      </c>
      <c r="O100" s="43">
        <f t="shared" si="41"/>
        <v>7.1637886844631307E-2</v>
      </c>
      <c r="P100" s="43">
        <f t="shared" si="41"/>
        <v>8.0296692024515032E-2</v>
      </c>
      <c r="Q100" s="43">
        <f t="shared" si="41"/>
        <v>8.1378983152640499E-2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89573.230952235841</v>
      </c>
      <c r="C105" s="26">
        <f t="shared" ref="C105:Q105" si="43">SUM(C106,C111)</f>
        <v>97314.027251869498</v>
      </c>
      <c r="D105" s="26">
        <f t="shared" si="43"/>
        <v>109801.11531381114</v>
      </c>
      <c r="E105" s="26">
        <f t="shared" si="43"/>
        <v>111822.6415981536</v>
      </c>
      <c r="F105" s="26">
        <f t="shared" si="43"/>
        <v>115975.52578311661</v>
      </c>
      <c r="G105" s="26">
        <f t="shared" si="43"/>
        <v>113359.01798788013</v>
      </c>
      <c r="H105" s="26">
        <f t="shared" si="43"/>
        <v>121040.35449891957</v>
      </c>
      <c r="I105" s="26">
        <f t="shared" si="43"/>
        <v>110796.10586132544</v>
      </c>
      <c r="J105" s="26">
        <f t="shared" si="43"/>
        <v>119767.55202998062</v>
      </c>
      <c r="K105" s="26">
        <f t="shared" si="43"/>
        <v>117140.43938858202</v>
      </c>
      <c r="L105" s="26">
        <f t="shared" si="43"/>
        <v>128548.65946464127</v>
      </c>
      <c r="M105" s="26">
        <f t="shared" si="43"/>
        <v>119541.44876721824</v>
      </c>
      <c r="N105" s="26">
        <f t="shared" si="43"/>
        <v>116238.95766996231</v>
      </c>
      <c r="O105" s="26">
        <f t="shared" si="43"/>
        <v>111563.57866790101</v>
      </c>
      <c r="P105" s="26">
        <f t="shared" si="43"/>
        <v>105409.8717135714</v>
      </c>
      <c r="Q105" s="26">
        <f t="shared" si="43"/>
        <v>104387.04636987638</v>
      </c>
    </row>
    <row r="106" spans="1:17" ht="12" customHeight="1" x14ac:dyDescent="0.25">
      <c r="A106" s="25" t="s">
        <v>48</v>
      </c>
      <c r="B106" s="24">
        <f>SUM(B107:B110)</f>
        <v>64333.7048276145</v>
      </c>
      <c r="C106" s="24">
        <f t="shared" ref="C106:Q106" si="44">SUM(C107:C110)</f>
        <v>71468.936298577435</v>
      </c>
      <c r="D106" s="24">
        <f t="shared" si="44"/>
        <v>83534.971078186514</v>
      </c>
      <c r="E106" s="24">
        <f t="shared" si="44"/>
        <v>85266.798515807503</v>
      </c>
      <c r="F106" s="24">
        <f t="shared" si="44"/>
        <v>89065.054798595127</v>
      </c>
      <c r="G106" s="24">
        <f t="shared" si="44"/>
        <v>85921.432449968284</v>
      </c>
      <c r="H106" s="24">
        <f t="shared" si="44"/>
        <v>93151.250886105467</v>
      </c>
      <c r="I106" s="24">
        <f t="shared" si="44"/>
        <v>82586.486269770874</v>
      </c>
      <c r="J106" s="24">
        <f t="shared" si="44"/>
        <v>91369.198322849945</v>
      </c>
      <c r="K106" s="24">
        <f t="shared" si="44"/>
        <v>88618.086774138312</v>
      </c>
      <c r="L106" s="24">
        <f t="shared" si="44"/>
        <v>99725.840860836586</v>
      </c>
      <c r="M106" s="24">
        <f t="shared" si="44"/>
        <v>90862.782446283862</v>
      </c>
      <c r="N106" s="24">
        <f t="shared" si="44"/>
        <v>87662.374197690398</v>
      </c>
      <c r="O106" s="24">
        <f t="shared" si="44"/>
        <v>82927.567408355942</v>
      </c>
      <c r="P106" s="24">
        <f t="shared" si="44"/>
        <v>76917.491165204439</v>
      </c>
      <c r="Q106" s="24">
        <f t="shared" si="44"/>
        <v>76030.640885943983</v>
      </c>
    </row>
    <row r="107" spans="1:17" ht="12" customHeight="1" x14ac:dyDescent="0.25">
      <c r="A107" s="23" t="s">
        <v>44</v>
      </c>
      <c r="B107" s="22">
        <v>52156.550216427364</v>
      </c>
      <c r="C107" s="22">
        <v>57423.340741468644</v>
      </c>
      <c r="D107" s="22">
        <v>67207.276419249552</v>
      </c>
      <c r="E107" s="22">
        <v>67113.237911789198</v>
      </c>
      <c r="F107" s="22">
        <v>70237.697586769587</v>
      </c>
      <c r="G107" s="22">
        <v>66752.75711450151</v>
      </c>
      <c r="H107" s="22">
        <v>73266.467614880414</v>
      </c>
      <c r="I107" s="22">
        <v>61977.035848224601</v>
      </c>
      <c r="J107" s="22">
        <v>70266.385180050187</v>
      </c>
      <c r="K107" s="22">
        <v>67191.320616081881</v>
      </c>
      <c r="L107" s="22">
        <v>78347.750754859255</v>
      </c>
      <c r="M107" s="22">
        <v>69803.809174539449</v>
      </c>
      <c r="N107" s="22">
        <v>66529.074210213977</v>
      </c>
      <c r="O107" s="22">
        <v>61781.543433547209</v>
      </c>
      <c r="P107" s="22">
        <v>55831.896723977457</v>
      </c>
      <c r="Q107" s="22">
        <v>54808.537542172257</v>
      </c>
    </row>
    <row r="108" spans="1:17" ht="12" customHeight="1" x14ac:dyDescent="0.25">
      <c r="A108" s="23" t="s">
        <v>43</v>
      </c>
      <c r="B108" s="22">
        <v>450.77261557674314</v>
      </c>
      <c r="C108" s="22">
        <v>460.9724676790247</v>
      </c>
      <c r="D108" s="22">
        <v>489.73913572389461</v>
      </c>
      <c r="E108" s="22">
        <v>518.64110218166229</v>
      </c>
      <c r="F108" s="22">
        <v>563.83299436550737</v>
      </c>
      <c r="G108" s="22">
        <v>615.65997719747247</v>
      </c>
      <c r="H108" s="22">
        <v>678.85745140135668</v>
      </c>
      <c r="I108" s="22">
        <v>762.24925104145836</v>
      </c>
      <c r="J108" s="22">
        <v>824.67428379617172</v>
      </c>
      <c r="K108" s="22">
        <v>876.19655677581795</v>
      </c>
      <c r="L108" s="22">
        <v>934.38676416934061</v>
      </c>
      <c r="M108" s="22">
        <v>971.75460920776516</v>
      </c>
      <c r="N108" s="22">
        <v>996.08786451681135</v>
      </c>
      <c r="O108" s="22">
        <v>994.13238908050528</v>
      </c>
      <c r="P108" s="22">
        <v>987.59766264884183</v>
      </c>
      <c r="Q108" s="22">
        <v>983.92497399039269</v>
      </c>
    </row>
    <row r="109" spans="1:17" ht="12" customHeight="1" x14ac:dyDescent="0.25">
      <c r="A109" s="23" t="s">
        <v>47</v>
      </c>
      <c r="B109" s="22">
        <v>5636.2466918702348</v>
      </c>
      <c r="C109" s="22">
        <v>6328.2585248349769</v>
      </c>
      <c r="D109" s="22">
        <v>7582.3300063498546</v>
      </c>
      <c r="E109" s="22">
        <v>8337.0901692100069</v>
      </c>
      <c r="F109" s="22">
        <v>8809.6134091955937</v>
      </c>
      <c r="G109" s="22">
        <v>8841.4858933922533</v>
      </c>
      <c r="H109" s="22">
        <v>9277.448006120223</v>
      </c>
      <c r="I109" s="22">
        <v>9689.8526756450538</v>
      </c>
      <c r="J109" s="22">
        <v>9945.1542396035384</v>
      </c>
      <c r="K109" s="22">
        <v>10061.744950622842</v>
      </c>
      <c r="L109" s="22">
        <v>9990.9286809172118</v>
      </c>
      <c r="M109" s="22">
        <v>9904.3353141778753</v>
      </c>
      <c r="N109" s="22">
        <v>10000.623333063977</v>
      </c>
      <c r="O109" s="22">
        <v>10037.590473544531</v>
      </c>
      <c r="P109" s="22">
        <v>10062.74003422444</v>
      </c>
      <c r="Q109" s="22">
        <v>10200.576516695584</v>
      </c>
    </row>
    <row r="110" spans="1:17" ht="12" customHeight="1" x14ac:dyDescent="0.25">
      <c r="A110" s="21" t="s">
        <v>46</v>
      </c>
      <c r="B110" s="20">
        <v>6090.1353037401577</v>
      </c>
      <c r="C110" s="20">
        <v>7256.3645645947872</v>
      </c>
      <c r="D110" s="20">
        <v>8255.6255168632069</v>
      </c>
      <c r="E110" s="20">
        <v>9297.8293326266394</v>
      </c>
      <c r="F110" s="20">
        <v>9453.9108082644398</v>
      </c>
      <c r="G110" s="20">
        <v>9711.5294648770468</v>
      </c>
      <c r="H110" s="20">
        <v>9928.47781370347</v>
      </c>
      <c r="I110" s="20">
        <v>10157.348494859756</v>
      </c>
      <c r="J110" s="20">
        <v>10332.984619400055</v>
      </c>
      <c r="K110" s="20">
        <v>10488.824650657774</v>
      </c>
      <c r="L110" s="20">
        <v>10452.774660890782</v>
      </c>
      <c r="M110" s="20">
        <v>10182.883348358768</v>
      </c>
      <c r="N110" s="20">
        <v>10136.588789895635</v>
      </c>
      <c r="O110" s="20">
        <v>10114.301112183697</v>
      </c>
      <c r="P110" s="20">
        <v>10035.256744353692</v>
      </c>
      <c r="Q110" s="20">
        <v>10037.601853085751</v>
      </c>
    </row>
    <row r="111" spans="1:17" ht="12" customHeight="1" x14ac:dyDescent="0.25">
      <c r="A111" s="19" t="s">
        <v>45</v>
      </c>
      <c r="B111" s="18">
        <v>25239.526124621338</v>
      </c>
      <c r="C111" s="18">
        <v>25845.090953292067</v>
      </c>
      <c r="D111" s="18">
        <v>26266.144235624619</v>
      </c>
      <c r="E111" s="18">
        <v>26555.843082346088</v>
      </c>
      <c r="F111" s="18">
        <v>26910.470984521486</v>
      </c>
      <c r="G111" s="18">
        <v>27437.585537911844</v>
      </c>
      <c r="H111" s="18">
        <v>27889.103612814095</v>
      </c>
      <c r="I111" s="18">
        <v>28209.619591554572</v>
      </c>
      <c r="J111" s="18">
        <v>28398.353707130675</v>
      </c>
      <c r="K111" s="18">
        <v>28522.352614443709</v>
      </c>
      <c r="L111" s="18">
        <v>28822.818603804688</v>
      </c>
      <c r="M111" s="18">
        <v>28678.666320934379</v>
      </c>
      <c r="N111" s="18">
        <v>28576.583472271912</v>
      </c>
      <c r="O111" s="18">
        <v>28636.011259545066</v>
      </c>
      <c r="P111" s="18">
        <v>28492.38054836696</v>
      </c>
      <c r="Q111" s="18">
        <v>28356.405483932394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40765.297586691937</v>
      </c>
      <c r="C113" s="31">
        <f t="shared" ref="C113:Q113" si="46">SUM(C114:C117)</f>
        <v>45988.904813352834</v>
      </c>
      <c r="D113" s="31">
        <f t="shared" si="46"/>
        <v>53735.031219696182</v>
      </c>
      <c r="E113" s="31">
        <f t="shared" si="46"/>
        <v>55073.023467478313</v>
      </c>
      <c r="F113" s="31">
        <f t="shared" si="46"/>
        <v>58802.681550541114</v>
      </c>
      <c r="G113" s="31">
        <f t="shared" si="46"/>
        <v>57291.016508243949</v>
      </c>
      <c r="H113" s="31">
        <f t="shared" si="46"/>
        <v>63221.28801784636</v>
      </c>
      <c r="I113" s="31">
        <f t="shared" si="46"/>
        <v>56290.102895260155</v>
      </c>
      <c r="J113" s="31">
        <f t="shared" si="46"/>
        <v>63717.18541340869</v>
      </c>
      <c r="K113" s="31">
        <f t="shared" si="46"/>
        <v>62158.115158291024</v>
      </c>
      <c r="L113" s="31">
        <f t="shared" si="46"/>
        <v>70754.597391648364</v>
      </c>
      <c r="M113" s="31">
        <f t="shared" si="46"/>
        <v>65537.058058652692</v>
      </c>
      <c r="N113" s="31">
        <f t="shared" si="46"/>
        <v>64411.412304343357</v>
      </c>
      <c r="O113" s="31">
        <f t="shared" si="46"/>
        <v>61889.852285153444</v>
      </c>
      <c r="P113" s="31">
        <f t="shared" si="46"/>
        <v>58679.331667728853</v>
      </c>
      <c r="Q113" s="31">
        <f t="shared" si="46"/>
        <v>59516.532358080833</v>
      </c>
    </row>
    <row r="114" spans="1:17" ht="12" customHeight="1" x14ac:dyDescent="0.25">
      <c r="A114" s="23" t="s">
        <v>44</v>
      </c>
      <c r="B114" s="22">
        <v>32984.430408993452</v>
      </c>
      <c r="C114" s="22">
        <v>37121.783451005576</v>
      </c>
      <c r="D114" s="22">
        <v>43390.605408097334</v>
      </c>
      <c r="E114" s="22">
        <v>43621.55656348748</v>
      </c>
      <c r="F114" s="22">
        <v>46698.919383470602</v>
      </c>
      <c r="G114" s="22">
        <v>44794.681882091958</v>
      </c>
      <c r="H114" s="22">
        <v>50063.326017371088</v>
      </c>
      <c r="I114" s="22">
        <v>42390.579830460832</v>
      </c>
      <c r="J114" s="22">
        <v>49226.997875809102</v>
      </c>
      <c r="K114" s="22">
        <v>47187.01963904377</v>
      </c>
      <c r="L114" s="22">
        <v>55637.456773943682</v>
      </c>
      <c r="M114" s="22">
        <v>50473.435279426325</v>
      </c>
      <c r="N114" s="22">
        <v>49156.988035978859</v>
      </c>
      <c r="O114" s="22">
        <v>46442.201601294197</v>
      </c>
      <c r="P114" s="22">
        <v>43109.906531493834</v>
      </c>
      <c r="Q114" s="22">
        <v>43591.581916096373</v>
      </c>
    </row>
    <row r="115" spans="1:17" ht="12" customHeight="1" x14ac:dyDescent="0.25">
      <c r="A115" s="23" t="s">
        <v>43</v>
      </c>
      <c r="B115" s="30">
        <v>750.34984641934318</v>
      </c>
      <c r="C115" s="30">
        <v>783.37355628520618</v>
      </c>
      <c r="D115" s="30">
        <v>853.93613204941585</v>
      </c>
      <c r="E115" s="30">
        <v>926.75555632834926</v>
      </c>
      <c r="F115" s="30">
        <v>1033.5275246047686</v>
      </c>
      <c r="G115" s="30">
        <v>1154.5418942421645</v>
      </c>
      <c r="H115" s="30">
        <v>1302.3086394001148</v>
      </c>
      <c r="I115" s="30">
        <v>1495.6651395863487</v>
      </c>
      <c r="J115" s="30">
        <v>1649.2898840459607</v>
      </c>
      <c r="K115" s="30">
        <v>1785.5557497624989</v>
      </c>
      <c r="L115" s="30">
        <v>1936.9727899425397</v>
      </c>
      <c r="M115" s="30">
        <v>2054.7305837278618</v>
      </c>
      <c r="N115" s="30">
        <v>2168.1745757128087</v>
      </c>
      <c r="O115" s="30">
        <v>2236.4988652964344</v>
      </c>
      <c r="P115" s="30">
        <v>2343.7468847669543</v>
      </c>
      <c r="Q115" s="30">
        <v>2510.1947220940283</v>
      </c>
    </row>
    <row r="116" spans="1:17" ht="12" customHeight="1" x14ac:dyDescent="0.25">
      <c r="A116" s="23" t="s">
        <v>47</v>
      </c>
      <c r="B116" s="22">
        <v>3510.2012172090599</v>
      </c>
      <c r="C116" s="22">
        <v>3908.917288075329</v>
      </c>
      <c r="D116" s="22">
        <v>4727.4632242020434</v>
      </c>
      <c r="E116" s="22">
        <v>5170.2381258406867</v>
      </c>
      <c r="F116" s="22">
        <v>5584.8802816119414</v>
      </c>
      <c r="G116" s="22">
        <v>5686.8984616580956</v>
      </c>
      <c r="H116" s="22">
        <v>6042.4026068553449</v>
      </c>
      <c r="I116" s="22">
        <v>6390.6808982840412</v>
      </c>
      <c r="J116" s="22">
        <v>6629.4462456280253</v>
      </c>
      <c r="K116" s="22">
        <v>6780.1570221719476</v>
      </c>
      <c r="L116" s="22">
        <v>6731.5711321343624</v>
      </c>
      <c r="M116" s="22">
        <v>6733.0315724546663</v>
      </c>
      <c r="N116" s="22">
        <v>6830.8512111280888</v>
      </c>
      <c r="O116" s="22">
        <v>6965.0829836841076</v>
      </c>
      <c r="P116" s="22">
        <v>6997.1451942952426</v>
      </c>
      <c r="Q116" s="22">
        <v>7167.9934394526699</v>
      </c>
    </row>
    <row r="117" spans="1:17" ht="12" customHeight="1" x14ac:dyDescent="0.25">
      <c r="A117" s="29" t="s">
        <v>46</v>
      </c>
      <c r="B117" s="18">
        <v>3520.3161140700859</v>
      </c>
      <c r="C117" s="18">
        <v>4174.8305179867139</v>
      </c>
      <c r="D117" s="18">
        <v>4763.0264553473917</v>
      </c>
      <c r="E117" s="18">
        <v>5354.4732218217941</v>
      </c>
      <c r="F117" s="18">
        <v>5485.3543608538012</v>
      </c>
      <c r="G117" s="18">
        <v>5654.8942702517325</v>
      </c>
      <c r="H117" s="18">
        <v>5813.2507542198136</v>
      </c>
      <c r="I117" s="18">
        <v>6013.1770269289318</v>
      </c>
      <c r="J117" s="18">
        <v>6211.451407925606</v>
      </c>
      <c r="K117" s="18">
        <v>6405.382747312814</v>
      </c>
      <c r="L117" s="18">
        <v>6448.5966956277844</v>
      </c>
      <c r="M117" s="18">
        <v>6275.8606230438327</v>
      </c>
      <c r="N117" s="18">
        <v>6255.3984815236008</v>
      </c>
      <c r="O117" s="18">
        <v>6246.0688348787107</v>
      </c>
      <c r="P117" s="18">
        <v>6228.5330571728246</v>
      </c>
      <c r="Q117" s="18">
        <v>6246.7622804377597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8612.469668096277</v>
      </c>
      <c r="C119" s="26">
        <f t="shared" ref="C119:Q119" si="47">SUM(C120,C125)</f>
        <v>9389.5387212859951</v>
      </c>
      <c r="D119" s="26">
        <f t="shared" si="47"/>
        <v>12425.210808028196</v>
      </c>
      <c r="E119" s="26">
        <f t="shared" si="47"/>
        <v>12806.798087143799</v>
      </c>
      <c r="F119" s="26">
        <f t="shared" si="47"/>
        <v>12137.045597343566</v>
      </c>
      <c r="G119" s="26">
        <f t="shared" si="47"/>
        <v>11312.422611969134</v>
      </c>
      <c r="H119" s="26">
        <f t="shared" si="47"/>
        <v>12149.169014099365</v>
      </c>
      <c r="I119" s="26">
        <f t="shared" si="47"/>
        <v>11199.53782022112</v>
      </c>
      <c r="J119" s="26">
        <f t="shared" si="47"/>
        <v>11526.189682405626</v>
      </c>
      <c r="K119" s="26">
        <f t="shared" si="47"/>
        <v>11696.858374388237</v>
      </c>
      <c r="L119" s="26">
        <f t="shared" si="47"/>
        <v>13249.480834899745</v>
      </c>
      <c r="M119" s="26">
        <f t="shared" si="47"/>
        <v>11864.938445177144</v>
      </c>
      <c r="N119" s="26">
        <f t="shared" si="47"/>
        <v>11252.077155333784</v>
      </c>
      <c r="O119" s="26">
        <f t="shared" si="47"/>
        <v>10312.173409357838</v>
      </c>
      <c r="P119" s="26">
        <f t="shared" si="47"/>
        <v>9072.8622349637099</v>
      </c>
      <c r="Q119" s="26">
        <f t="shared" si="47"/>
        <v>9070.7422007333371</v>
      </c>
    </row>
    <row r="120" spans="1:17" ht="12" customHeight="1" x14ac:dyDescent="0.25">
      <c r="A120" s="25" t="s">
        <v>48</v>
      </c>
      <c r="B120" s="24">
        <f>SUM(B121:B124)</f>
        <v>8612.469668096277</v>
      </c>
      <c r="C120" s="24">
        <f t="shared" ref="C120:Q120" si="48">SUM(C121:C124)</f>
        <v>9389.5387212859951</v>
      </c>
      <c r="D120" s="24">
        <f t="shared" si="48"/>
        <v>12425.210808028196</v>
      </c>
      <c r="E120" s="24">
        <f t="shared" si="48"/>
        <v>12806.798087143799</v>
      </c>
      <c r="F120" s="24">
        <f t="shared" si="48"/>
        <v>12137.045597343566</v>
      </c>
      <c r="G120" s="24">
        <f t="shared" si="48"/>
        <v>11312.422611969134</v>
      </c>
      <c r="H120" s="24">
        <f t="shared" si="48"/>
        <v>12149.169014099365</v>
      </c>
      <c r="I120" s="24">
        <f t="shared" si="48"/>
        <v>11199.53782022112</v>
      </c>
      <c r="J120" s="24">
        <f t="shared" si="48"/>
        <v>11526.189682405626</v>
      </c>
      <c r="K120" s="24">
        <f t="shared" si="48"/>
        <v>11696.858374388237</v>
      </c>
      <c r="L120" s="24">
        <f t="shared" si="48"/>
        <v>13249.480834899745</v>
      </c>
      <c r="M120" s="24">
        <f t="shared" si="48"/>
        <v>11864.938445177144</v>
      </c>
      <c r="N120" s="24">
        <f t="shared" si="48"/>
        <v>11252.077155333784</v>
      </c>
      <c r="O120" s="24">
        <f t="shared" si="48"/>
        <v>10312.173409357838</v>
      </c>
      <c r="P120" s="24">
        <f t="shared" si="48"/>
        <v>9072.8622349637099</v>
      </c>
      <c r="Q120" s="24">
        <f t="shared" si="48"/>
        <v>9070.7422007333371</v>
      </c>
    </row>
    <row r="121" spans="1:17" ht="12" customHeight="1" x14ac:dyDescent="0.25">
      <c r="A121" s="23" t="s">
        <v>44</v>
      </c>
      <c r="B121" s="22">
        <v>7781.9660488624868</v>
      </c>
      <c r="C121" s="22">
        <v>8289.3830880161422</v>
      </c>
      <c r="D121" s="22">
        <v>11138.510854061764</v>
      </c>
      <c r="E121" s="22">
        <v>11180.686970069513</v>
      </c>
      <c r="F121" s="22">
        <v>10558.306316088196</v>
      </c>
      <c r="G121" s="22">
        <v>9744.8756335070302</v>
      </c>
      <c r="H121" s="22">
        <v>10533.317080634961</v>
      </c>
      <c r="I121" s="22">
        <v>9575.6442039322865</v>
      </c>
      <c r="J121" s="22">
        <v>9936.9888076001062</v>
      </c>
      <c r="K121" s="22">
        <v>10166.917090342984</v>
      </c>
      <c r="L121" s="22">
        <v>11681.711403235648</v>
      </c>
      <c r="M121" s="22">
        <v>10257.330566032973</v>
      </c>
      <c r="N121" s="22">
        <v>9556.1556873900663</v>
      </c>
      <c r="O121" s="22">
        <v>8682.5993668988976</v>
      </c>
      <c r="P121" s="22">
        <v>7412.4099559216547</v>
      </c>
      <c r="Q121" s="22">
        <v>7454.9649835796399</v>
      </c>
    </row>
    <row r="122" spans="1:17" ht="12" customHeight="1" x14ac:dyDescent="0.25">
      <c r="A122" s="23" t="s">
        <v>43</v>
      </c>
      <c r="B122" s="22">
        <v>0.1596505721425574</v>
      </c>
      <c r="C122" s="22">
        <v>0.17138308413811346</v>
      </c>
      <c r="D122" s="22">
        <v>0.19983160197725131</v>
      </c>
      <c r="E122" s="22">
        <v>0.21948943222716724</v>
      </c>
      <c r="F122" s="22">
        <v>0.26247365601534955</v>
      </c>
      <c r="G122" s="22">
        <v>0.31121824399681919</v>
      </c>
      <c r="H122" s="22">
        <v>0.36697428237942037</v>
      </c>
      <c r="I122" s="22">
        <v>0.42686444985042188</v>
      </c>
      <c r="J122" s="22">
        <v>0.45891252736759192</v>
      </c>
      <c r="K122" s="22">
        <v>0.5094165106934696</v>
      </c>
      <c r="L122" s="22">
        <v>0.55591794926483074</v>
      </c>
      <c r="M122" s="22">
        <v>0.61960247596863949</v>
      </c>
      <c r="N122" s="22">
        <v>0.72818466285607197</v>
      </c>
      <c r="O122" s="22">
        <v>0.89066127507848292</v>
      </c>
      <c r="P122" s="22">
        <v>1.1461857318596678</v>
      </c>
      <c r="Q122" s="22">
        <v>1.5679349541334724</v>
      </c>
    </row>
    <row r="123" spans="1:17" ht="12" customHeight="1" x14ac:dyDescent="0.25">
      <c r="A123" s="23" t="s">
        <v>47</v>
      </c>
      <c r="B123" s="22">
        <v>504.73489390272374</v>
      </c>
      <c r="C123" s="22">
        <v>664.1329308753177</v>
      </c>
      <c r="D123" s="22">
        <v>776.36928841301426</v>
      </c>
      <c r="E123" s="22">
        <v>998.80494209504934</v>
      </c>
      <c r="F123" s="22">
        <v>949.58208135316124</v>
      </c>
      <c r="G123" s="22">
        <v>896.69220887698282</v>
      </c>
      <c r="H123" s="22">
        <v>910.23892343470663</v>
      </c>
      <c r="I123" s="22">
        <v>917.87032534473155</v>
      </c>
      <c r="J123" s="22">
        <v>918.39649160168017</v>
      </c>
      <c r="K123" s="22">
        <v>898.70508139151661</v>
      </c>
      <c r="L123" s="22">
        <v>955.7936569706734</v>
      </c>
      <c r="M123" s="22">
        <v>933.0613677024719</v>
      </c>
      <c r="N123" s="22">
        <v>970.67205373392176</v>
      </c>
      <c r="O123" s="22">
        <v>889.94106936207061</v>
      </c>
      <c r="P123" s="22">
        <v>930.78526864846049</v>
      </c>
      <c r="Q123" s="22">
        <v>876.04150546414098</v>
      </c>
    </row>
    <row r="124" spans="1:17" ht="12" customHeight="1" x14ac:dyDescent="0.25">
      <c r="A124" s="21" t="s">
        <v>46</v>
      </c>
      <c r="B124" s="20">
        <v>325.60907475892469</v>
      </c>
      <c r="C124" s="20">
        <v>435.85131931039649</v>
      </c>
      <c r="D124" s="20">
        <v>510.13083395144054</v>
      </c>
      <c r="E124" s="20">
        <v>627.08668554700841</v>
      </c>
      <c r="F124" s="20">
        <v>628.89472624619418</v>
      </c>
      <c r="G124" s="20">
        <v>670.54355134112404</v>
      </c>
      <c r="H124" s="20">
        <v>705.2460357473185</v>
      </c>
      <c r="I124" s="20">
        <v>705.59642649425155</v>
      </c>
      <c r="J124" s="20">
        <v>670.34547067647406</v>
      </c>
      <c r="K124" s="20">
        <v>630.72678614304482</v>
      </c>
      <c r="L124" s="20">
        <v>611.41985674416048</v>
      </c>
      <c r="M124" s="20">
        <v>673.92690896572913</v>
      </c>
      <c r="N124" s="20">
        <v>724.52122954693925</v>
      </c>
      <c r="O124" s="20">
        <v>738.74231182179278</v>
      </c>
      <c r="P124" s="20">
        <v>728.52082466173408</v>
      </c>
      <c r="Q124" s="20">
        <v>738.16777673542356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0.63365381639258411</v>
      </c>
      <c r="C127" s="39">
        <f t="shared" si="49"/>
        <v>0.64348103099259679</v>
      </c>
      <c r="D127" s="39">
        <f t="shared" si="49"/>
        <v>0.64326389925246541</v>
      </c>
      <c r="E127" s="39">
        <f t="shared" si="49"/>
        <v>0.64589059781889657</v>
      </c>
      <c r="F127" s="39">
        <f t="shared" si="49"/>
        <v>0.66022169619176663</v>
      </c>
      <c r="G127" s="39">
        <f t="shared" si="49"/>
        <v>0.66678376831769282</v>
      </c>
      <c r="H127" s="39">
        <f t="shared" si="49"/>
        <v>0.67869499782827403</v>
      </c>
      <c r="I127" s="39">
        <f t="shared" si="49"/>
        <v>0.68158975442286152</v>
      </c>
      <c r="J127" s="39">
        <f t="shared" si="49"/>
        <v>0.69735957612614907</v>
      </c>
      <c r="K127" s="39">
        <f t="shared" si="49"/>
        <v>0.70141567507222258</v>
      </c>
      <c r="L127" s="39">
        <f t="shared" si="49"/>
        <v>0.7094911086323511</v>
      </c>
      <c r="M127" s="39">
        <f t="shared" si="49"/>
        <v>0.72127505117286939</v>
      </c>
      <c r="N127" s="39">
        <f t="shared" si="49"/>
        <v>0.73476691561064722</v>
      </c>
      <c r="O127" s="39">
        <f t="shared" si="49"/>
        <v>0.74631216396825484</v>
      </c>
      <c r="P127" s="39">
        <f t="shared" si="49"/>
        <v>0.76288670858617302</v>
      </c>
      <c r="Q127" s="39">
        <f t="shared" si="49"/>
        <v>0.7827966680875873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0.63241204167304355</v>
      </c>
      <c r="C128" s="38">
        <f t="shared" si="50"/>
        <v>0.64645809476908112</v>
      </c>
      <c r="D128" s="38">
        <f t="shared" si="50"/>
        <v>0.64562362470128853</v>
      </c>
      <c r="E128" s="38">
        <f t="shared" si="50"/>
        <v>0.6499694832310402</v>
      </c>
      <c r="F128" s="38">
        <f t="shared" si="50"/>
        <v>0.6648697350276912</v>
      </c>
      <c r="G128" s="38">
        <f t="shared" si="50"/>
        <v>0.67105365858155197</v>
      </c>
      <c r="H128" s="38">
        <f t="shared" si="50"/>
        <v>0.68330475928667855</v>
      </c>
      <c r="I128" s="38">
        <f t="shared" si="50"/>
        <v>0.68397236573673859</v>
      </c>
      <c r="J128" s="38">
        <f t="shared" si="50"/>
        <v>0.70057678005877377</v>
      </c>
      <c r="K128" s="38">
        <f t="shared" si="50"/>
        <v>0.70227849678176757</v>
      </c>
      <c r="L128" s="38">
        <f t="shared" si="50"/>
        <v>0.71013470377760601</v>
      </c>
      <c r="M128" s="38">
        <f t="shared" si="50"/>
        <v>0.72307565842461541</v>
      </c>
      <c r="N128" s="38">
        <f t="shared" si="50"/>
        <v>0.73887978480890926</v>
      </c>
      <c r="O128" s="38">
        <f t="shared" si="50"/>
        <v>0.75171643536629762</v>
      </c>
      <c r="P128" s="38">
        <f t="shared" si="50"/>
        <v>0.77213759626725953</v>
      </c>
      <c r="Q128" s="38">
        <f t="shared" si="50"/>
        <v>0.79534291318309613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1.664586136092816</v>
      </c>
      <c r="C129" s="37">
        <f t="shared" si="51"/>
        <v>1.6993933720802377</v>
      </c>
      <c r="D129" s="37">
        <f t="shared" si="51"/>
        <v>1.7436550803463835</v>
      </c>
      <c r="E129" s="37">
        <f t="shared" si="51"/>
        <v>1.7868918456905067</v>
      </c>
      <c r="F129" s="37">
        <f t="shared" si="51"/>
        <v>1.8330383906813008</v>
      </c>
      <c r="G129" s="37">
        <f t="shared" si="51"/>
        <v>1.8752914547047876</v>
      </c>
      <c r="H129" s="37">
        <f t="shared" si="51"/>
        <v>1.9183830665948733</v>
      </c>
      <c r="I129" s="37">
        <f t="shared" si="51"/>
        <v>1.962173314756068</v>
      </c>
      <c r="J129" s="37">
        <f t="shared" si="51"/>
        <v>1.9999288403342559</v>
      </c>
      <c r="K129" s="37">
        <f t="shared" si="51"/>
        <v>2.0378483982325757</v>
      </c>
      <c r="L129" s="37">
        <f t="shared" si="51"/>
        <v>2.0729882573459686</v>
      </c>
      <c r="M129" s="37">
        <f t="shared" si="51"/>
        <v>2.1144541680157363</v>
      </c>
      <c r="N129" s="37">
        <f t="shared" si="51"/>
        <v>2.176690082219364</v>
      </c>
      <c r="O129" s="37">
        <f t="shared" si="51"/>
        <v>2.2496992250348273</v>
      </c>
      <c r="P129" s="37">
        <f t="shared" si="51"/>
        <v>2.3731798620105846</v>
      </c>
      <c r="Q129" s="37">
        <f t="shared" si="51"/>
        <v>2.551205415504108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0.62279055710464215</v>
      </c>
      <c r="C130" s="37">
        <f t="shared" si="52"/>
        <v>0.61769241454579515</v>
      </c>
      <c r="D130" s="37">
        <f t="shared" si="52"/>
        <v>0.62348423508908335</v>
      </c>
      <c r="E130" s="37">
        <f t="shared" si="52"/>
        <v>0.62014899933973011</v>
      </c>
      <c r="F130" s="37">
        <f t="shared" si="52"/>
        <v>0.63395293552636123</v>
      </c>
      <c r="G130" s="37">
        <f t="shared" si="52"/>
        <v>0.64320619070469132</v>
      </c>
      <c r="H130" s="37">
        <f t="shared" si="52"/>
        <v>0.65130007765812792</v>
      </c>
      <c r="I130" s="37">
        <f t="shared" si="52"/>
        <v>0.65952301982327233</v>
      </c>
      <c r="J130" s="37">
        <f t="shared" si="52"/>
        <v>0.66660064649659034</v>
      </c>
      <c r="K130" s="37">
        <f t="shared" si="52"/>
        <v>0.67385498792157739</v>
      </c>
      <c r="L130" s="37">
        <f t="shared" si="52"/>
        <v>0.67376830994617554</v>
      </c>
      <c r="M130" s="37">
        <f t="shared" si="52"/>
        <v>0.67980650481577032</v>
      </c>
      <c r="N130" s="37">
        <f t="shared" si="52"/>
        <v>0.68304254481258042</v>
      </c>
      <c r="O130" s="37">
        <f t="shared" si="52"/>
        <v>0.69389989580084532</v>
      </c>
      <c r="P130" s="37">
        <f t="shared" si="52"/>
        <v>0.69535187935862541</v>
      </c>
      <c r="Q130" s="37">
        <f t="shared" si="52"/>
        <v>0.70270473710192793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0.57803578056929883</v>
      </c>
      <c r="C131" s="36">
        <f t="shared" si="53"/>
        <v>0.57533362344506822</v>
      </c>
      <c r="D131" s="36">
        <f t="shared" si="53"/>
        <v>0.57694313357822258</v>
      </c>
      <c r="E131" s="36">
        <f t="shared" si="53"/>
        <v>0.57588422310921827</v>
      </c>
      <c r="F131" s="36">
        <f t="shared" si="53"/>
        <v>0.58022065916452292</v>
      </c>
      <c r="G131" s="36">
        <f t="shared" si="53"/>
        <v>0.58228668210330414</v>
      </c>
      <c r="H131" s="36">
        <f t="shared" si="53"/>
        <v>0.58551279091304975</v>
      </c>
      <c r="I131" s="36">
        <f t="shared" si="53"/>
        <v>0.59200263040811973</v>
      </c>
      <c r="J131" s="36">
        <f t="shared" si="53"/>
        <v>0.60112848675528663</v>
      </c>
      <c r="K131" s="36">
        <f t="shared" si="53"/>
        <v>0.61068641727279904</v>
      </c>
      <c r="L131" s="36">
        <f t="shared" si="53"/>
        <v>0.61692678784660959</v>
      </c>
      <c r="M131" s="36">
        <f t="shared" si="53"/>
        <v>0.61631469283750051</v>
      </c>
      <c r="N131" s="36">
        <f t="shared" si="53"/>
        <v>0.61711080632560666</v>
      </c>
      <c r="O131" s="36">
        <f t="shared" si="53"/>
        <v>0.61754823843979589</v>
      </c>
      <c r="P131" s="36">
        <f t="shared" si="53"/>
        <v>0.62066504284280422</v>
      </c>
      <c r="Q131" s="36">
        <f t="shared" si="53"/>
        <v>0.6223361288749848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199.05162433830191</v>
      </c>
      <c r="C135" s="26">
        <f t="shared" si="54"/>
        <v>216.2533938930433</v>
      </c>
      <c r="D135" s="26">
        <f t="shared" si="54"/>
        <v>244.00247847513589</v>
      </c>
      <c r="E135" s="26">
        <f t="shared" si="54"/>
        <v>248.49475910700801</v>
      </c>
      <c r="F135" s="26">
        <f t="shared" si="54"/>
        <v>257.72339062914796</v>
      </c>
      <c r="G135" s="26">
        <f t="shared" si="54"/>
        <v>251.9089288619559</v>
      </c>
      <c r="H135" s="26">
        <f t="shared" si="54"/>
        <v>268.97856555315462</v>
      </c>
      <c r="I135" s="26">
        <f t="shared" si="54"/>
        <v>246.21356858072321</v>
      </c>
      <c r="J135" s="26">
        <f t="shared" si="54"/>
        <v>266.15011562217916</v>
      </c>
      <c r="K135" s="26">
        <f t="shared" si="54"/>
        <v>260.31208753018228</v>
      </c>
      <c r="L135" s="26">
        <f t="shared" si="54"/>
        <v>285.6636876992028</v>
      </c>
      <c r="M135" s="26">
        <f t="shared" si="54"/>
        <v>265.64766392715165</v>
      </c>
      <c r="N135" s="26">
        <f t="shared" si="54"/>
        <v>258.30879482213845</v>
      </c>
      <c r="O135" s="26">
        <f t="shared" si="54"/>
        <v>247.91906370644668</v>
      </c>
      <c r="P135" s="26">
        <f t="shared" si="54"/>
        <v>234.244159363492</v>
      </c>
      <c r="Q135" s="26">
        <f t="shared" si="54"/>
        <v>231.97121415528085</v>
      </c>
    </row>
    <row r="136" spans="1:17" ht="12" customHeight="1" x14ac:dyDescent="0.25">
      <c r="A136" s="25" t="s">
        <v>48</v>
      </c>
      <c r="B136" s="24">
        <f t="shared" ref="B136:Q136" si="55">IF(B106=0,0,B106/B$26)</f>
        <v>142.96378850581002</v>
      </c>
      <c r="C136" s="24">
        <f t="shared" si="55"/>
        <v>158.81985844128317</v>
      </c>
      <c r="D136" s="24">
        <f t="shared" si="55"/>
        <v>185.63326906263671</v>
      </c>
      <c r="E136" s="24">
        <f t="shared" si="55"/>
        <v>189.48177447957224</v>
      </c>
      <c r="F136" s="24">
        <f t="shared" si="55"/>
        <v>197.922343996878</v>
      </c>
      <c r="G136" s="24">
        <f t="shared" si="55"/>
        <v>190.93651655548513</v>
      </c>
      <c r="H136" s="24">
        <f t="shared" si="55"/>
        <v>207.00277974690107</v>
      </c>
      <c r="I136" s="24">
        <f t="shared" si="55"/>
        <v>183.52552504393529</v>
      </c>
      <c r="J136" s="24">
        <f t="shared" si="55"/>
        <v>203.04266293966654</v>
      </c>
      <c r="K136" s="24">
        <f t="shared" si="55"/>
        <v>196.92908172030735</v>
      </c>
      <c r="L136" s="24">
        <f t="shared" si="55"/>
        <v>221.61297969074795</v>
      </c>
      <c r="M136" s="24">
        <f t="shared" si="55"/>
        <v>201.91729432507526</v>
      </c>
      <c r="N136" s="24">
        <f t="shared" si="55"/>
        <v>194.80527599486751</v>
      </c>
      <c r="O136" s="24">
        <f t="shared" si="55"/>
        <v>184.28348312967987</v>
      </c>
      <c r="P136" s="24">
        <f t="shared" si="55"/>
        <v>170.92775814489875</v>
      </c>
      <c r="Q136" s="24">
        <f t="shared" si="55"/>
        <v>168.95697974654217</v>
      </c>
    </row>
    <row r="137" spans="1:17" ht="12" customHeight="1" x14ac:dyDescent="0.25">
      <c r="A137" s="23" t="s">
        <v>44</v>
      </c>
      <c r="B137" s="22">
        <f t="shared" ref="B137:Q137" si="56">IF(B107=0,0,B107/B$26)</f>
        <v>115.90344492539415</v>
      </c>
      <c r="C137" s="22">
        <f t="shared" si="56"/>
        <v>127.6074238699303</v>
      </c>
      <c r="D137" s="22">
        <f t="shared" si="56"/>
        <v>149.34950315388792</v>
      </c>
      <c r="E137" s="22">
        <f t="shared" si="56"/>
        <v>149.14052869286488</v>
      </c>
      <c r="F137" s="22">
        <f t="shared" si="56"/>
        <v>156.08377241504348</v>
      </c>
      <c r="G137" s="22">
        <f t="shared" si="56"/>
        <v>148.33946025444783</v>
      </c>
      <c r="H137" s="22">
        <f t="shared" si="56"/>
        <v>162.81437247751205</v>
      </c>
      <c r="I137" s="22">
        <f t="shared" si="56"/>
        <v>137.72674632938799</v>
      </c>
      <c r="J137" s="22">
        <f t="shared" si="56"/>
        <v>156.14752262233375</v>
      </c>
      <c r="K137" s="22">
        <f t="shared" si="56"/>
        <v>149.31404581351529</v>
      </c>
      <c r="L137" s="22">
        <f t="shared" si="56"/>
        <v>174.1061127885761</v>
      </c>
      <c r="M137" s="22">
        <f t="shared" si="56"/>
        <v>155.11957594342098</v>
      </c>
      <c r="N137" s="22">
        <f t="shared" si="56"/>
        <v>147.84238713380881</v>
      </c>
      <c r="O137" s="22">
        <f t="shared" si="56"/>
        <v>137.29231874121601</v>
      </c>
      <c r="P137" s="22">
        <f t="shared" si="56"/>
        <v>124.07088160883879</v>
      </c>
      <c r="Q137" s="22">
        <f t="shared" si="56"/>
        <v>121.79675009371613</v>
      </c>
    </row>
    <row r="138" spans="1:17" ht="12" customHeight="1" x14ac:dyDescent="0.25">
      <c r="A138" s="23" t="s">
        <v>43</v>
      </c>
      <c r="B138" s="22">
        <f t="shared" ref="B138:Q138" si="57">IF(B108=0,0,B108/B$26)</f>
        <v>1.0017169235038739</v>
      </c>
      <c r="C138" s="22">
        <f t="shared" si="57"/>
        <v>1.0243832615089437</v>
      </c>
      <c r="D138" s="22">
        <f t="shared" si="57"/>
        <v>1.0883091904975437</v>
      </c>
      <c r="E138" s="22">
        <f t="shared" si="57"/>
        <v>1.1525357826259162</v>
      </c>
      <c r="F138" s="22">
        <f t="shared" si="57"/>
        <v>1.2529622097011273</v>
      </c>
      <c r="G138" s="22">
        <f t="shared" si="57"/>
        <v>1.3681332826610504</v>
      </c>
      <c r="H138" s="22">
        <f t="shared" si="57"/>
        <v>1.5085721142252373</v>
      </c>
      <c r="I138" s="22">
        <f t="shared" si="57"/>
        <v>1.6938872245365741</v>
      </c>
      <c r="J138" s="22">
        <f t="shared" si="57"/>
        <v>1.8326095195470482</v>
      </c>
      <c r="K138" s="22">
        <f t="shared" si="57"/>
        <v>1.9471034595018177</v>
      </c>
      <c r="L138" s="22">
        <f t="shared" si="57"/>
        <v>2.0764150314874232</v>
      </c>
      <c r="M138" s="22">
        <f t="shared" si="57"/>
        <v>2.1594546871283669</v>
      </c>
      <c r="N138" s="22">
        <f t="shared" si="57"/>
        <v>2.2135285878151358</v>
      </c>
      <c r="O138" s="22">
        <f t="shared" si="57"/>
        <v>2.2091830868455671</v>
      </c>
      <c r="P138" s="22">
        <f t="shared" si="57"/>
        <v>2.1946614725529821</v>
      </c>
      <c r="Q138" s="22">
        <f t="shared" si="57"/>
        <v>2.1864999422008728</v>
      </c>
    </row>
    <row r="139" spans="1:17" ht="12" customHeight="1" x14ac:dyDescent="0.25">
      <c r="A139" s="23" t="s">
        <v>47</v>
      </c>
      <c r="B139" s="22">
        <f t="shared" ref="B139:Q139" si="58">IF(B109=0,0,B109/B$26)</f>
        <v>12.524992648600524</v>
      </c>
      <c r="C139" s="22">
        <f t="shared" si="58"/>
        <v>14.062796721855502</v>
      </c>
      <c r="D139" s="22">
        <f t="shared" si="58"/>
        <v>16.849622236333012</v>
      </c>
      <c r="E139" s="22">
        <f t="shared" si="58"/>
        <v>18.526867042688906</v>
      </c>
      <c r="F139" s="22">
        <f t="shared" si="58"/>
        <v>19.576918687101315</v>
      </c>
      <c r="G139" s="22">
        <f t="shared" si="58"/>
        <v>19.647746429760566</v>
      </c>
      <c r="H139" s="22">
        <f t="shared" si="58"/>
        <v>20.616551124711609</v>
      </c>
      <c r="I139" s="22">
        <f t="shared" si="58"/>
        <v>21.533005945877896</v>
      </c>
      <c r="J139" s="22">
        <f t="shared" si="58"/>
        <v>22.100342754674529</v>
      </c>
      <c r="K139" s="22">
        <f t="shared" si="58"/>
        <v>22.359433223606317</v>
      </c>
      <c r="L139" s="22">
        <f t="shared" si="58"/>
        <v>22.202063735371578</v>
      </c>
      <c r="M139" s="22">
        <f t="shared" si="58"/>
        <v>22.009634031506391</v>
      </c>
      <c r="N139" s="22">
        <f t="shared" si="58"/>
        <v>22.223607406808835</v>
      </c>
      <c r="O139" s="22">
        <f t="shared" si="58"/>
        <v>22.305756607876734</v>
      </c>
      <c r="P139" s="22">
        <f t="shared" si="58"/>
        <v>22.361644520498757</v>
      </c>
      <c r="Q139" s="22">
        <f t="shared" si="58"/>
        <v>22.667947814879078</v>
      </c>
    </row>
    <row r="140" spans="1:17" ht="12" customHeight="1" x14ac:dyDescent="0.25">
      <c r="A140" s="21" t="s">
        <v>46</v>
      </c>
      <c r="B140" s="20">
        <f t="shared" ref="B140:Q140" si="59">IF(B110=0,0,B110/B$26)</f>
        <v>13.533634008311463</v>
      </c>
      <c r="C140" s="20">
        <f t="shared" si="59"/>
        <v>16.125254587988415</v>
      </c>
      <c r="D140" s="20">
        <f t="shared" si="59"/>
        <v>18.345834481918239</v>
      </c>
      <c r="E140" s="20">
        <f t="shared" si="59"/>
        <v>20.661842961392534</v>
      </c>
      <c r="F140" s="20">
        <f t="shared" si="59"/>
        <v>21.008690685032082</v>
      </c>
      <c r="G140" s="20">
        <f t="shared" si="59"/>
        <v>21.581176588615666</v>
      </c>
      <c r="H140" s="20">
        <f t="shared" si="59"/>
        <v>22.063284030452159</v>
      </c>
      <c r="I140" s="20">
        <f t="shared" si="59"/>
        <v>22.57188554413279</v>
      </c>
      <c r="J140" s="20">
        <f t="shared" si="59"/>
        <v>22.962188043111233</v>
      </c>
      <c r="K140" s="20">
        <f t="shared" si="59"/>
        <v>23.308499223683942</v>
      </c>
      <c r="L140" s="20">
        <f t="shared" si="59"/>
        <v>23.228388135312844</v>
      </c>
      <c r="M140" s="20">
        <f t="shared" si="59"/>
        <v>22.628629663019485</v>
      </c>
      <c r="N140" s="20">
        <f t="shared" si="59"/>
        <v>22.525752866434743</v>
      </c>
      <c r="O140" s="20">
        <f t="shared" si="59"/>
        <v>22.47622469374155</v>
      </c>
      <c r="P140" s="20">
        <f t="shared" si="59"/>
        <v>22.300570543008202</v>
      </c>
      <c r="Q140" s="20">
        <f t="shared" si="59"/>
        <v>22.305781895746112</v>
      </c>
    </row>
    <row r="141" spans="1:17" ht="12" customHeight="1" x14ac:dyDescent="0.25">
      <c r="A141" s="19" t="s">
        <v>45</v>
      </c>
      <c r="B141" s="18">
        <f t="shared" ref="B141:Q141" si="60">IF(B111=0,0,B111/B$26)</f>
        <v>56.087835832491869</v>
      </c>
      <c r="C141" s="18">
        <f t="shared" si="60"/>
        <v>57.433535451760143</v>
      </c>
      <c r="D141" s="18">
        <f t="shared" si="60"/>
        <v>58.36920941249916</v>
      </c>
      <c r="E141" s="18">
        <f t="shared" si="60"/>
        <v>59.012984627435749</v>
      </c>
      <c r="F141" s="18">
        <f t="shared" si="60"/>
        <v>59.801046632269951</v>
      </c>
      <c r="G141" s="18">
        <f t="shared" si="60"/>
        <v>60.97241230647078</v>
      </c>
      <c r="H141" s="18">
        <f t="shared" si="60"/>
        <v>61.975785806253555</v>
      </c>
      <c r="I141" s="18">
        <f t="shared" si="60"/>
        <v>62.688043536787937</v>
      </c>
      <c r="J141" s="18">
        <f t="shared" si="60"/>
        <v>63.107452682512609</v>
      </c>
      <c r="K141" s="18">
        <f t="shared" si="60"/>
        <v>63.383005809874909</v>
      </c>
      <c r="L141" s="18">
        <f t="shared" si="60"/>
        <v>64.050708008454848</v>
      </c>
      <c r="M141" s="18">
        <f t="shared" si="60"/>
        <v>63.730369602076394</v>
      </c>
      <c r="N141" s="18">
        <f t="shared" si="60"/>
        <v>63.503518827270909</v>
      </c>
      <c r="O141" s="18">
        <f t="shared" si="60"/>
        <v>63.635580576766813</v>
      </c>
      <c r="P141" s="18">
        <f t="shared" si="60"/>
        <v>63.316401218593242</v>
      </c>
      <c r="Q141" s="18">
        <f t="shared" si="60"/>
        <v>63.014234408738652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90.589550192648758</v>
      </c>
      <c r="C143" s="31">
        <f t="shared" si="61"/>
        <v>102.19756625189517</v>
      </c>
      <c r="D143" s="31">
        <f t="shared" si="61"/>
        <v>119.41118048821376</v>
      </c>
      <c r="E143" s="31">
        <f t="shared" si="61"/>
        <v>122.38449659439625</v>
      </c>
      <c r="F143" s="31">
        <f t="shared" si="61"/>
        <v>130.67262566786911</v>
      </c>
      <c r="G143" s="31">
        <f t="shared" si="61"/>
        <v>127.31337001831992</v>
      </c>
      <c r="H143" s="31">
        <f t="shared" si="61"/>
        <v>140.49175115076972</v>
      </c>
      <c r="I143" s="31">
        <f t="shared" si="61"/>
        <v>125.08911754502257</v>
      </c>
      <c r="J143" s="31">
        <f t="shared" si="61"/>
        <v>141.59374536313041</v>
      </c>
      <c r="K143" s="31">
        <f t="shared" si="61"/>
        <v>138.12914479620227</v>
      </c>
      <c r="L143" s="31">
        <f t="shared" si="61"/>
        <v>157.23243864810746</v>
      </c>
      <c r="M143" s="31">
        <f t="shared" si="61"/>
        <v>145.637906797006</v>
      </c>
      <c r="N143" s="31">
        <f t="shared" si="61"/>
        <v>143.13647178742966</v>
      </c>
      <c r="O143" s="31">
        <f t="shared" si="61"/>
        <v>137.53300507811878</v>
      </c>
      <c r="P143" s="31">
        <f t="shared" si="61"/>
        <v>130.39851481717523</v>
      </c>
      <c r="Q143" s="31">
        <f t="shared" si="61"/>
        <v>132.25896079573519</v>
      </c>
    </row>
    <row r="144" spans="1:17" ht="12" customHeight="1" x14ac:dyDescent="0.25">
      <c r="A144" s="23" t="s">
        <v>44</v>
      </c>
      <c r="B144" s="22">
        <f t="shared" ref="B144:Q144" si="62">IF(B114=0,0,B114/B$26)</f>
        <v>73.298734242207686</v>
      </c>
      <c r="C144" s="22">
        <f t="shared" si="62"/>
        <v>82.49285211334572</v>
      </c>
      <c r="D144" s="22">
        <f t="shared" si="62"/>
        <v>96.423567573549647</v>
      </c>
      <c r="E144" s="22">
        <f t="shared" si="62"/>
        <v>96.936792363305514</v>
      </c>
      <c r="F144" s="22">
        <f t="shared" si="62"/>
        <v>103.77537640771243</v>
      </c>
      <c r="G144" s="22">
        <f t="shared" si="62"/>
        <v>99.543737515759929</v>
      </c>
      <c r="H144" s="22">
        <f t="shared" si="62"/>
        <v>111.25183559415798</v>
      </c>
      <c r="I144" s="22">
        <f t="shared" si="62"/>
        <v>94.201288512135179</v>
      </c>
      <c r="J144" s="22">
        <f t="shared" si="62"/>
        <v>109.39332861290912</v>
      </c>
      <c r="K144" s="22">
        <f t="shared" si="62"/>
        <v>104.8600436423195</v>
      </c>
      <c r="L144" s="22">
        <f t="shared" si="62"/>
        <v>123.63879283098595</v>
      </c>
      <c r="M144" s="22">
        <f t="shared" si="62"/>
        <v>112.16318950983627</v>
      </c>
      <c r="N144" s="22">
        <f t="shared" si="62"/>
        <v>109.23775119106412</v>
      </c>
      <c r="O144" s="22">
        <f t="shared" si="62"/>
        <v>103.20489244732043</v>
      </c>
      <c r="P144" s="22">
        <f t="shared" si="62"/>
        <v>95.799792292208522</v>
      </c>
      <c r="Q144" s="22">
        <f t="shared" si="62"/>
        <v>96.870182035769716</v>
      </c>
    </row>
    <row r="145" spans="1:17" ht="12" customHeight="1" x14ac:dyDescent="0.25">
      <c r="A145" s="23" t="s">
        <v>43</v>
      </c>
      <c r="B145" s="30">
        <f t="shared" ref="B145:Q145" si="63">IF(B115=0,0,B115/B$26)</f>
        <v>1.6674441031540961</v>
      </c>
      <c r="C145" s="30">
        <f t="shared" si="63"/>
        <v>1.7408301250782356</v>
      </c>
      <c r="D145" s="30">
        <f t="shared" si="63"/>
        <v>1.8976358489987022</v>
      </c>
      <c r="E145" s="30">
        <f t="shared" si="63"/>
        <v>2.059456791840776</v>
      </c>
      <c r="F145" s="30">
        <f t="shared" si="63"/>
        <v>2.2967278324550406</v>
      </c>
      <c r="G145" s="30">
        <f t="shared" si="63"/>
        <v>2.5656486538714773</v>
      </c>
      <c r="H145" s="30">
        <f t="shared" si="63"/>
        <v>2.8940191986669221</v>
      </c>
      <c r="I145" s="30">
        <f t="shared" si="63"/>
        <v>3.3237003101918861</v>
      </c>
      <c r="J145" s="30">
        <f t="shared" si="63"/>
        <v>3.665088631213246</v>
      </c>
      <c r="K145" s="30">
        <f t="shared" si="63"/>
        <v>3.9679016661388862</v>
      </c>
      <c r="L145" s="30">
        <f t="shared" si="63"/>
        <v>4.3043839776500876</v>
      </c>
      <c r="M145" s="30">
        <f t="shared" si="63"/>
        <v>4.5660679638396928</v>
      </c>
      <c r="N145" s="30">
        <f t="shared" si="63"/>
        <v>4.8181657238062412</v>
      </c>
      <c r="O145" s="30">
        <f t="shared" si="63"/>
        <v>4.9699974784365208</v>
      </c>
      <c r="P145" s="30">
        <f t="shared" si="63"/>
        <v>5.2083264105932319</v>
      </c>
      <c r="Q145" s="30">
        <f t="shared" si="63"/>
        <v>5.5782104935422847</v>
      </c>
    </row>
    <row r="146" spans="1:17" ht="12" customHeight="1" x14ac:dyDescent="0.25">
      <c r="A146" s="23" t="s">
        <v>47</v>
      </c>
      <c r="B146" s="22">
        <f t="shared" ref="B146:Q146" si="64">IF(B116=0,0,B116/B$26)</f>
        <v>7.8004471493534675</v>
      </c>
      <c r="C146" s="22">
        <f t="shared" si="64"/>
        <v>8.6864828623896191</v>
      </c>
      <c r="D146" s="22">
        <f t="shared" si="64"/>
        <v>10.505473831560098</v>
      </c>
      <c r="E146" s="22">
        <f t="shared" si="64"/>
        <v>11.489418057423748</v>
      </c>
      <c r="F146" s="22">
        <f t="shared" si="64"/>
        <v>12.410845070248756</v>
      </c>
      <c r="G146" s="22">
        <f t="shared" si="64"/>
        <v>12.637552137017993</v>
      </c>
      <c r="H146" s="22">
        <f t="shared" si="64"/>
        <v>13.427561348567435</v>
      </c>
      <c r="I146" s="22">
        <f t="shared" si="64"/>
        <v>14.201513107297869</v>
      </c>
      <c r="J146" s="22">
        <f t="shared" si="64"/>
        <v>14.732102768062278</v>
      </c>
      <c r="K146" s="22">
        <f t="shared" si="64"/>
        <v>15.067015604826549</v>
      </c>
      <c r="L146" s="22">
        <f t="shared" si="64"/>
        <v>14.959046960298581</v>
      </c>
      <c r="M146" s="22">
        <f t="shared" si="64"/>
        <v>14.962292383232592</v>
      </c>
      <c r="N146" s="22">
        <f t="shared" si="64"/>
        <v>15.179669358062418</v>
      </c>
      <c r="O146" s="22">
        <f t="shared" si="64"/>
        <v>15.477962185964683</v>
      </c>
      <c r="P146" s="22">
        <f t="shared" si="64"/>
        <v>15.549211542878316</v>
      </c>
      <c r="Q146" s="22">
        <f t="shared" si="64"/>
        <v>15.928874309894821</v>
      </c>
    </row>
    <row r="147" spans="1:17" ht="12" customHeight="1" x14ac:dyDescent="0.25">
      <c r="A147" s="29" t="s">
        <v>46</v>
      </c>
      <c r="B147" s="18">
        <f t="shared" ref="B147:Q147" si="65">IF(B117=0,0,B117/B$26)</f>
        <v>7.8229246979335247</v>
      </c>
      <c r="C147" s="18">
        <f t="shared" si="65"/>
        <v>9.2774011510815857</v>
      </c>
      <c r="D147" s="18">
        <f t="shared" si="65"/>
        <v>10.584503234105316</v>
      </c>
      <c r="E147" s="18">
        <f t="shared" si="65"/>
        <v>11.898829381826209</v>
      </c>
      <c r="F147" s="18">
        <f t="shared" si="65"/>
        <v>12.189676357452889</v>
      </c>
      <c r="G147" s="18">
        <f t="shared" si="65"/>
        <v>12.56643171167052</v>
      </c>
      <c r="H147" s="18">
        <f t="shared" si="65"/>
        <v>12.918335009377365</v>
      </c>
      <c r="I147" s="18">
        <f t="shared" si="65"/>
        <v>13.362615615397626</v>
      </c>
      <c r="J147" s="18">
        <f t="shared" si="65"/>
        <v>13.803225350945791</v>
      </c>
      <c r="K147" s="18">
        <f t="shared" si="65"/>
        <v>14.234183882917364</v>
      </c>
      <c r="L147" s="18">
        <f t="shared" si="65"/>
        <v>14.330214879172852</v>
      </c>
      <c r="M147" s="18">
        <f t="shared" si="65"/>
        <v>13.946356940097406</v>
      </c>
      <c r="N147" s="18">
        <f t="shared" si="65"/>
        <v>13.900885514496888</v>
      </c>
      <c r="O147" s="18">
        <f t="shared" si="65"/>
        <v>13.880152966397135</v>
      </c>
      <c r="P147" s="18">
        <f t="shared" si="65"/>
        <v>13.841184571495166</v>
      </c>
      <c r="Q147" s="18">
        <f t="shared" si="65"/>
        <v>13.881693956528355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19.138821484658397</v>
      </c>
      <c r="C149" s="26">
        <f t="shared" si="66"/>
        <v>20.865641602857764</v>
      </c>
      <c r="D149" s="26">
        <f t="shared" si="66"/>
        <v>27.611579573395993</v>
      </c>
      <c r="E149" s="26">
        <f t="shared" si="66"/>
        <v>28.459551304763998</v>
      </c>
      <c r="F149" s="26">
        <f t="shared" si="66"/>
        <v>26.971212438541251</v>
      </c>
      <c r="G149" s="26">
        <f t="shared" si="66"/>
        <v>25.13871691548697</v>
      </c>
      <c r="H149" s="26">
        <f t="shared" si="66"/>
        <v>26.99815336466526</v>
      </c>
      <c r="I149" s="26">
        <f t="shared" si="66"/>
        <v>24.887861822713599</v>
      </c>
      <c r="J149" s="26">
        <f t="shared" si="66"/>
        <v>25.613754849790279</v>
      </c>
      <c r="K149" s="26">
        <f t="shared" si="66"/>
        <v>25.993018609751637</v>
      </c>
      <c r="L149" s="26">
        <f t="shared" si="66"/>
        <v>29.443290744221652</v>
      </c>
      <c r="M149" s="26">
        <f t="shared" si="66"/>
        <v>26.366529878171431</v>
      </c>
      <c r="N149" s="26">
        <f t="shared" si="66"/>
        <v>25.004615900741737</v>
      </c>
      <c r="O149" s="26">
        <f t="shared" si="66"/>
        <v>22.915940909684085</v>
      </c>
      <c r="P149" s="26">
        <f t="shared" si="66"/>
        <v>20.161916077697132</v>
      </c>
      <c r="Q149" s="26">
        <f t="shared" si="66"/>
        <v>20.157204890518528</v>
      </c>
    </row>
    <row r="150" spans="1:17" ht="12" customHeight="1" x14ac:dyDescent="0.25">
      <c r="A150" s="25" t="s">
        <v>48</v>
      </c>
      <c r="B150" s="24">
        <f t="shared" ref="B150:Q150" si="67">IF(B120=0,0,B120/B$26)</f>
        <v>19.138821484658397</v>
      </c>
      <c r="C150" s="24">
        <f t="shared" si="67"/>
        <v>20.865641602857764</v>
      </c>
      <c r="D150" s="24">
        <f t="shared" si="67"/>
        <v>27.611579573395993</v>
      </c>
      <c r="E150" s="24">
        <f t="shared" si="67"/>
        <v>28.459551304763998</v>
      </c>
      <c r="F150" s="24">
        <f t="shared" si="67"/>
        <v>26.971212438541251</v>
      </c>
      <c r="G150" s="24">
        <f t="shared" si="67"/>
        <v>25.13871691548697</v>
      </c>
      <c r="H150" s="24">
        <f t="shared" si="67"/>
        <v>26.99815336466526</v>
      </c>
      <c r="I150" s="24">
        <f t="shared" si="67"/>
        <v>24.887861822713599</v>
      </c>
      <c r="J150" s="24">
        <f t="shared" si="67"/>
        <v>25.613754849790279</v>
      </c>
      <c r="K150" s="24">
        <f t="shared" si="67"/>
        <v>25.993018609751637</v>
      </c>
      <c r="L150" s="24">
        <f t="shared" si="67"/>
        <v>29.443290744221652</v>
      </c>
      <c r="M150" s="24">
        <f t="shared" si="67"/>
        <v>26.366529878171431</v>
      </c>
      <c r="N150" s="24">
        <f t="shared" si="67"/>
        <v>25.004615900741737</v>
      </c>
      <c r="O150" s="24">
        <f t="shared" si="67"/>
        <v>22.915940909684085</v>
      </c>
      <c r="P150" s="24">
        <f t="shared" si="67"/>
        <v>20.161916077697132</v>
      </c>
      <c r="Q150" s="24">
        <f t="shared" si="67"/>
        <v>20.157204890518528</v>
      </c>
    </row>
    <row r="151" spans="1:17" ht="12" customHeight="1" x14ac:dyDescent="0.25">
      <c r="A151" s="23" t="s">
        <v>44</v>
      </c>
      <c r="B151" s="22">
        <f t="shared" ref="B151:Q151" si="68">IF(B121=0,0,B121/B$26)</f>
        <v>17.293257886361083</v>
      </c>
      <c r="C151" s="22">
        <f t="shared" si="68"/>
        <v>18.420851306702534</v>
      </c>
      <c r="D151" s="22">
        <f t="shared" si="68"/>
        <v>24.752246342359477</v>
      </c>
      <c r="E151" s="22">
        <f t="shared" si="68"/>
        <v>24.845971044598919</v>
      </c>
      <c r="F151" s="22">
        <f t="shared" si="68"/>
        <v>23.462902924640428</v>
      </c>
      <c r="G151" s="22">
        <f t="shared" si="68"/>
        <v>21.655279185571185</v>
      </c>
      <c r="H151" s="22">
        <f t="shared" si="68"/>
        <v>23.407371290299917</v>
      </c>
      <c r="I151" s="22">
        <f t="shared" si="68"/>
        <v>21.279209342071749</v>
      </c>
      <c r="J151" s="22">
        <f t="shared" si="68"/>
        <v>22.082197350222458</v>
      </c>
      <c r="K151" s="22">
        <f t="shared" si="68"/>
        <v>22.593149089651074</v>
      </c>
      <c r="L151" s="22">
        <f t="shared" si="68"/>
        <v>25.95935867385699</v>
      </c>
      <c r="M151" s="22">
        <f t="shared" si="68"/>
        <v>22.794067924517719</v>
      </c>
      <c r="N151" s="22">
        <f t="shared" si="68"/>
        <v>21.235901527533478</v>
      </c>
      <c r="O151" s="22">
        <f t="shared" si="68"/>
        <v>19.294665259775329</v>
      </c>
      <c r="P151" s="22">
        <f t="shared" si="68"/>
        <v>16.472022124270342</v>
      </c>
      <c r="Q151" s="22">
        <f t="shared" si="68"/>
        <v>16.5665888523992</v>
      </c>
    </row>
    <row r="152" spans="1:17" ht="12" customHeight="1" x14ac:dyDescent="0.25">
      <c r="A152" s="23" t="s">
        <v>43</v>
      </c>
      <c r="B152" s="22">
        <f t="shared" ref="B152:Q152" si="69">IF(B122=0,0,B122/B$26)</f>
        <v>3.5477904920568315E-4</v>
      </c>
      <c r="C152" s="22">
        <f t="shared" si="69"/>
        <v>3.808512980846965E-4</v>
      </c>
      <c r="D152" s="22">
        <f t="shared" si="69"/>
        <v>4.4407022661611408E-4</v>
      </c>
      <c r="E152" s="22">
        <f t="shared" si="69"/>
        <v>4.8775429383814942E-4</v>
      </c>
      <c r="F152" s="22">
        <f t="shared" si="69"/>
        <v>5.8327479114522111E-4</v>
      </c>
      <c r="G152" s="22">
        <f t="shared" si="69"/>
        <v>6.9159609777070944E-4</v>
      </c>
      <c r="H152" s="22">
        <f t="shared" si="69"/>
        <v>8.154984052876009E-4</v>
      </c>
      <c r="I152" s="22">
        <f t="shared" si="69"/>
        <v>9.4858766633427083E-4</v>
      </c>
      <c r="J152" s="22">
        <f t="shared" si="69"/>
        <v>1.0198056163724266E-3</v>
      </c>
      <c r="K152" s="22">
        <f t="shared" si="69"/>
        <v>1.1320366904299325E-3</v>
      </c>
      <c r="L152" s="22">
        <f t="shared" si="69"/>
        <v>1.2353732205885126E-3</v>
      </c>
      <c r="M152" s="22">
        <f t="shared" si="69"/>
        <v>1.3768943910414211E-3</v>
      </c>
      <c r="N152" s="22">
        <f t="shared" si="69"/>
        <v>1.6181881396801598E-3</v>
      </c>
      <c r="O152" s="22">
        <f t="shared" si="69"/>
        <v>1.9792472779521842E-3</v>
      </c>
      <c r="P152" s="22">
        <f t="shared" si="69"/>
        <v>2.5470794041325948E-3</v>
      </c>
      <c r="Q152" s="22">
        <f t="shared" si="69"/>
        <v>3.4842998980743833E-3</v>
      </c>
    </row>
    <row r="153" spans="1:17" ht="12" customHeight="1" x14ac:dyDescent="0.25">
      <c r="A153" s="23" t="s">
        <v>47</v>
      </c>
      <c r="B153" s="22">
        <f t="shared" ref="B153:Q153" si="70">IF(B123=0,0,B123/B$26)</f>
        <v>1.1216330975616084</v>
      </c>
      <c r="C153" s="22">
        <f t="shared" si="70"/>
        <v>1.4758509575007057</v>
      </c>
      <c r="D153" s="22">
        <f t="shared" si="70"/>
        <v>1.7252650853622542</v>
      </c>
      <c r="E153" s="22">
        <f t="shared" si="70"/>
        <v>2.2195665379889986</v>
      </c>
      <c r="F153" s="22">
        <f t="shared" si="70"/>
        <v>2.1101824030070246</v>
      </c>
      <c r="G153" s="22">
        <f t="shared" si="70"/>
        <v>1.9926493530599623</v>
      </c>
      <c r="H153" s="22">
        <f t="shared" si="70"/>
        <v>2.0227531631882374</v>
      </c>
      <c r="I153" s="22">
        <f t="shared" si="70"/>
        <v>2.0397118340994034</v>
      </c>
      <c r="J153" s="22">
        <f t="shared" si="70"/>
        <v>2.0408810924481782</v>
      </c>
      <c r="K153" s="22">
        <f t="shared" si="70"/>
        <v>1.9971224030922592</v>
      </c>
      <c r="L153" s="22">
        <f t="shared" si="70"/>
        <v>2.1239859043792739</v>
      </c>
      <c r="M153" s="22">
        <f t="shared" si="70"/>
        <v>2.073469706005493</v>
      </c>
      <c r="N153" s="22">
        <f t="shared" si="70"/>
        <v>2.1570490082976037</v>
      </c>
      <c r="O153" s="22">
        <f t="shared" si="70"/>
        <v>1.9776468208046014</v>
      </c>
      <c r="P153" s="22">
        <f t="shared" si="70"/>
        <v>2.06841170810769</v>
      </c>
      <c r="Q153" s="22">
        <f t="shared" si="70"/>
        <v>1.9467589010314243</v>
      </c>
    </row>
    <row r="154" spans="1:17" ht="12" customHeight="1" x14ac:dyDescent="0.25">
      <c r="A154" s="21" t="s">
        <v>46</v>
      </c>
      <c r="B154" s="20">
        <f t="shared" ref="B154:Q154" si="71">IF(B124=0,0,B124/B$26)</f>
        <v>0.72357572168649942</v>
      </c>
      <c r="C154" s="20">
        <f t="shared" si="71"/>
        <v>0.96855848735643657</v>
      </c>
      <c r="D154" s="20">
        <f t="shared" si="71"/>
        <v>1.1336240754476459</v>
      </c>
      <c r="E154" s="20">
        <f t="shared" si="71"/>
        <v>1.3935259678822409</v>
      </c>
      <c r="F154" s="20">
        <f t="shared" si="71"/>
        <v>1.3975438361026533</v>
      </c>
      <c r="G154" s="20">
        <f t="shared" si="71"/>
        <v>1.4900967807580539</v>
      </c>
      <c r="H154" s="20">
        <f t="shared" si="71"/>
        <v>1.5672134127718191</v>
      </c>
      <c r="I154" s="20">
        <f t="shared" si="71"/>
        <v>1.5679920588761145</v>
      </c>
      <c r="J154" s="20">
        <f t="shared" si="71"/>
        <v>1.4896566015032757</v>
      </c>
      <c r="K154" s="20">
        <f t="shared" si="71"/>
        <v>1.4016150803178773</v>
      </c>
      <c r="L154" s="20">
        <f t="shared" si="71"/>
        <v>1.358710792764801</v>
      </c>
      <c r="M154" s="20">
        <f t="shared" si="71"/>
        <v>1.4976153532571759</v>
      </c>
      <c r="N154" s="20">
        <f t="shared" si="71"/>
        <v>1.6100471767709759</v>
      </c>
      <c r="O154" s="20">
        <f t="shared" si="71"/>
        <v>1.6416495818262062</v>
      </c>
      <c r="P154" s="20">
        <f t="shared" si="71"/>
        <v>1.6189351659149647</v>
      </c>
      <c r="Q154" s="20">
        <f t="shared" si="71"/>
        <v>1.6403728371898301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7594.8932855957983</v>
      </c>
      <c r="C159" s="26">
        <f t="shared" si="73"/>
        <v>8492.6524226813035</v>
      </c>
      <c r="D159" s="26">
        <f t="shared" si="73"/>
        <v>9613.2200024507783</v>
      </c>
      <c r="E159" s="26">
        <f t="shared" si="73"/>
        <v>9914.2941902600251</v>
      </c>
      <c r="F159" s="26">
        <f t="shared" si="73"/>
        <v>10452.454927999352</v>
      </c>
      <c r="G159" s="26">
        <f t="shared" si="73"/>
        <v>10163.95230434965</v>
      </c>
      <c r="H159" s="26">
        <f t="shared" si="73"/>
        <v>10731.598421150738</v>
      </c>
      <c r="I159" s="26">
        <f t="shared" si="73"/>
        <v>9729.8026175105679</v>
      </c>
      <c r="J159" s="26">
        <f t="shared" si="73"/>
        <v>10553.288396084359</v>
      </c>
      <c r="K159" s="26">
        <f t="shared" si="73"/>
        <v>10328.715236511785</v>
      </c>
      <c r="L159" s="26">
        <f t="shared" si="73"/>
        <v>11447.257742189729</v>
      </c>
      <c r="M159" s="26">
        <f t="shared" si="73"/>
        <v>10894.666392211237</v>
      </c>
      <c r="N159" s="26">
        <f t="shared" si="73"/>
        <v>10659.739897423406</v>
      </c>
      <c r="O159" s="26">
        <f t="shared" si="73"/>
        <v>10202.259682481337</v>
      </c>
      <c r="P159" s="26">
        <f t="shared" si="73"/>
        <v>9587.1434817165464</v>
      </c>
      <c r="Q159" s="26">
        <f t="shared" si="73"/>
        <v>9463.0466063941185</v>
      </c>
    </row>
    <row r="160" spans="1:17" ht="12" customHeight="1" x14ac:dyDescent="0.25">
      <c r="A160" s="25" t="s">
        <v>48</v>
      </c>
      <c r="B160" s="24">
        <f t="shared" ref="B160:Q160" si="74">IF(B106=0,0,B106/B$23)</f>
        <v>5454.8397734284836</v>
      </c>
      <c r="C160" s="24">
        <f t="shared" si="74"/>
        <v>6237.1361266513513</v>
      </c>
      <c r="D160" s="24">
        <f t="shared" si="74"/>
        <v>7313.5874128225805</v>
      </c>
      <c r="E160" s="24">
        <f t="shared" si="74"/>
        <v>7559.8296826615197</v>
      </c>
      <c r="F160" s="24">
        <f t="shared" si="74"/>
        <v>8027.1114500748636</v>
      </c>
      <c r="G160" s="24">
        <f t="shared" si="74"/>
        <v>7703.8541515616134</v>
      </c>
      <c r="H160" s="24">
        <f t="shared" si="74"/>
        <v>8258.9134927431896</v>
      </c>
      <c r="I160" s="24">
        <f t="shared" si="74"/>
        <v>7252.5131098412094</v>
      </c>
      <c r="J160" s="24">
        <f t="shared" si="74"/>
        <v>8050.9744423822704</v>
      </c>
      <c r="K160" s="24">
        <f t="shared" si="74"/>
        <v>7813.7916151933405</v>
      </c>
      <c r="L160" s="24">
        <f t="shared" si="74"/>
        <v>8880.5858314267261</v>
      </c>
      <c r="M160" s="24">
        <f t="shared" si="74"/>
        <v>8280.9746111408585</v>
      </c>
      <c r="N160" s="24">
        <f t="shared" si="74"/>
        <v>8039.1129314079944</v>
      </c>
      <c r="O160" s="24">
        <f t="shared" si="74"/>
        <v>7583.5553828459933</v>
      </c>
      <c r="P160" s="24">
        <f t="shared" si="74"/>
        <v>6995.7302107174264</v>
      </c>
      <c r="Q160" s="24">
        <f t="shared" si="74"/>
        <v>6892.4404247280945</v>
      </c>
    </row>
    <row r="161" spans="1:17" ht="12" customHeight="1" x14ac:dyDescent="0.25">
      <c r="A161" s="23" t="s">
        <v>44</v>
      </c>
      <c r="B161" s="22">
        <f t="shared" ref="B161:Q161" si="75">IF(B107=0,0,B107/B$23)</f>
        <v>4422.3416843120649</v>
      </c>
      <c r="C161" s="22">
        <f t="shared" si="75"/>
        <v>5011.3687372559016</v>
      </c>
      <c r="D161" s="22">
        <f t="shared" si="75"/>
        <v>5884.0780636633699</v>
      </c>
      <c r="E161" s="22">
        <f t="shared" si="75"/>
        <v>5950.318962321644</v>
      </c>
      <c r="F161" s="22">
        <f t="shared" si="75"/>
        <v>6330.2697988633254</v>
      </c>
      <c r="G161" s="22">
        <f t="shared" si="75"/>
        <v>5985.1598182349235</v>
      </c>
      <c r="H161" s="22">
        <f t="shared" si="75"/>
        <v>6495.902225618157</v>
      </c>
      <c r="I161" s="22">
        <f t="shared" si="75"/>
        <v>5442.649097941754</v>
      </c>
      <c r="J161" s="22">
        <f t="shared" si="75"/>
        <v>6191.5052515208163</v>
      </c>
      <c r="K161" s="22">
        <f t="shared" si="75"/>
        <v>5924.5126672823408</v>
      </c>
      <c r="L161" s="22">
        <f t="shared" si="75"/>
        <v>6976.8669712063938</v>
      </c>
      <c r="M161" s="22">
        <f t="shared" si="75"/>
        <v>6361.71990305282</v>
      </c>
      <c r="N161" s="22">
        <f t="shared" si="75"/>
        <v>6101.0752411497469</v>
      </c>
      <c r="O161" s="22">
        <f t="shared" si="75"/>
        <v>5649.7950067543052</v>
      </c>
      <c r="P161" s="22">
        <f t="shared" si="75"/>
        <v>5077.9722624426331</v>
      </c>
      <c r="Q161" s="22">
        <f t="shared" si="75"/>
        <v>4968.5833944579308</v>
      </c>
    </row>
    <row r="162" spans="1:17" ht="12" customHeight="1" x14ac:dyDescent="0.25">
      <c r="A162" s="23" t="s">
        <v>43</v>
      </c>
      <c r="B162" s="22">
        <f t="shared" ref="B162:Q162" si="76">IF(B108=0,0,B108/B$23)</f>
        <v>38.220904560201156</v>
      </c>
      <c r="C162" s="22">
        <f t="shared" si="76"/>
        <v>40.229338513461215</v>
      </c>
      <c r="D162" s="22">
        <f t="shared" si="76"/>
        <v>42.87725167516323</v>
      </c>
      <c r="E162" s="22">
        <f t="shared" si="76"/>
        <v>45.983178296465979</v>
      </c>
      <c r="F162" s="22">
        <f t="shared" si="76"/>
        <v>50.816229723722699</v>
      </c>
      <c r="G162" s="22">
        <f t="shared" si="76"/>
        <v>55.201066090755418</v>
      </c>
      <c r="H162" s="22">
        <f t="shared" si="76"/>
        <v>60.188402320899044</v>
      </c>
      <c r="I162" s="22">
        <f t="shared" si="76"/>
        <v>66.93858687832703</v>
      </c>
      <c r="J162" s="22">
        <f t="shared" si="76"/>
        <v>72.665971727941368</v>
      </c>
      <c r="K162" s="22">
        <f t="shared" si="76"/>
        <v>77.257561721521768</v>
      </c>
      <c r="L162" s="22">
        <f t="shared" si="76"/>
        <v>83.207138564359681</v>
      </c>
      <c r="M162" s="22">
        <f t="shared" si="76"/>
        <v>88.562941068482786</v>
      </c>
      <c r="N162" s="22">
        <f t="shared" si="76"/>
        <v>91.346634240105331</v>
      </c>
      <c r="O162" s="22">
        <f t="shared" si="76"/>
        <v>90.911361156282553</v>
      </c>
      <c r="P162" s="22">
        <f t="shared" si="76"/>
        <v>89.823090950629776</v>
      </c>
      <c r="Q162" s="22">
        <f t="shared" si="76"/>
        <v>89.196200197816097</v>
      </c>
    </row>
    <row r="163" spans="1:17" ht="12" customHeight="1" x14ac:dyDescent="0.25">
      <c r="A163" s="23" t="s">
        <v>47</v>
      </c>
      <c r="B163" s="22">
        <f t="shared" ref="B163:Q163" si="77">IF(B109=0,0,B109/B$23)</f>
        <v>477.89603769984672</v>
      </c>
      <c r="C163" s="22">
        <f t="shared" si="77"/>
        <v>552.27084532421202</v>
      </c>
      <c r="D163" s="22">
        <f t="shared" si="77"/>
        <v>663.84213196654787</v>
      </c>
      <c r="E163" s="22">
        <f t="shared" si="77"/>
        <v>739.1737795401674</v>
      </c>
      <c r="F163" s="22">
        <f t="shared" si="77"/>
        <v>793.9786129093859</v>
      </c>
      <c r="G163" s="22">
        <f t="shared" si="77"/>
        <v>792.74187898863977</v>
      </c>
      <c r="H163" s="22">
        <f t="shared" si="77"/>
        <v>822.55084915235079</v>
      </c>
      <c r="I163" s="22">
        <f t="shared" si="77"/>
        <v>850.93562805164061</v>
      </c>
      <c r="J163" s="22">
        <f t="shared" si="77"/>
        <v>876.31482029293477</v>
      </c>
      <c r="K163" s="22">
        <f t="shared" si="77"/>
        <v>887.18207751168381</v>
      </c>
      <c r="L163" s="22">
        <f t="shared" si="77"/>
        <v>889.69216925792489</v>
      </c>
      <c r="M163" s="22">
        <f t="shared" si="77"/>
        <v>902.65284717007012</v>
      </c>
      <c r="N163" s="22">
        <f t="shared" si="77"/>
        <v>917.11114483017616</v>
      </c>
      <c r="O163" s="22">
        <f t="shared" si="77"/>
        <v>917.91699244734184</v>
      </c>
      <c r="P163" s="22">
        <f t="shared" si="77"/>
        <v>915.21724634545967</v>
      </c>
      <c r="Q163" s="22">
        <f t="shared" si="77"/>
        <v>924.71752335580516</v>
      </c>
    </row>
    <row r="164" spans="1:17" ht="12" customHeight="1" x14ac:dyDescent="0.25">
      <c r="A164" s="21" t="s">
        <v>46</v>
      </c>
      <c r="B164" s="20">
        <f t="shared" ref="B164:Q164" si="78">IF(B110=0,0,B110/B$23)</f>
        <v>516.38114685637015</v>
      </c>
      <c r="C164" s="20">
        <f t="shared" si="78"/>
        <v>633.26720555777626</v>
      </c>
      <c r="D164" s="20">
        <f t="shared" si="78"/>
        <v>722.78996551749844</v>
      </c>
      <c r="E164" s="20">
        <f t="shared" si="78"/>
        <v>824.35376250324259</v>
      </c>
      <c r="F164" s="20">
        <f t="shared" si="78"/>
        <v>852.04680857843039</v>
      </c>
      <c r="G164" s="20">
        <f t="shared" si="78"/>
        <v>870.7513882472939</v>
      </c>
      <c r="H164" s="20">
        <f t="shared" si="78"/>
        <v>880.27201565178302</v>
      </c>
      <c r="I164" s="20">
        <f t="shared" si="78"/>
        <v>891.98979696948709</v>
      </c>
      <c r="J164" s="20">
        <f t="shared" si="78"/>
        <v>910.48839884057872</v>
      </c>
      <c r="K164" s="20">
        <f t="shared" si="78"/>
        <v>924.8393086777952</v>
      </c>
      <c r="L164" s="20">
        <f t="shared" si="78"/>
        <v>930.81955239804915</v>
      </c>
      <c r="M164" s="20">
        <f t="shared" si="78"/>
        <v>928.03891984948439</v>
      </c>
      <c r="N164" s="20">
        <f t="shared" si="78"/>
        <v>929.57991118796633</v>
      </c>
      <c r="O164" s="20">
        <f t="shared" si="78"/>
        <v>924.93202248806369</v>
      </c>
      <c r="P164" s="20">
        <f t="shared" si="78"/>
        <v>912.71761097870353</v>
      </c>
      <c r="Q164" s="20">
        <f t="shared" si="78"/>
        <v>909.94330671654302</v>
      </c>
    </row>
    <row r="165" spans="1:17" ht="12" customHeight="1" x14ac:dyDescent="0.25">
      <c r="A165" s="19" t="s">
        <v>45</v>
      </c>
      <c r="B165" s="18">
        <f t="shared" ref="B165:Q165" si="79">IF(B111=0,0,B111/B$23)</f>
        <v>2140.0535121673147</v>
      </c>
      <c r="C165" s="18">
        <f t="shared" si="79"/>
        <v>2255.5162960299522</v>
      </c>
      <c r="D165" s="18">
        <f t="shared" si="79"/>
        <v>2299.6325896281969</v>
      </c>
      <c r="E165" s="18">
        <f t="shared" si="79"/>
        <v>2354.4645075985036</v>
      </c>
      <c r="F165" s="18">
        <f t="shared" si="79"/>
        <v>2425.3434779244881</v>
      </c>
      <c r="G165" s="18">
        <f t="shared" si="79"/>
        <v>2460.0981527880367</v>
      </c>
      <c r="H165" s="18">
        <f t="shared" si="79"/>
        <v>2472.6849284075474</v>
      </c>
      <c r="I165" s="18">
        <f t="shared" si="79"/>
        <v>2477.289507669359</v>
      </c>
      <c r="J165" s="18">
        <f t="shared" si="79"/>
        <v>2502.3139537020884</v>
      </c>
      <c r="K165" s="18">
        <f t="shared" si="79"/>
        <v>2514.9236213184449</v>
      </c>
      <c r="L165" s="18">
        <f t="shared" si="79"/>
        <v>2566.6719107630029</v>
      </c>
      <c r="M165" s="18">
        <f t="shared" si="79"/>
        <v>2613.6917810703785</v>
      </c>
      <c r="N165" s="18">
        <f t="shared" si="79"/>
        <v>2620.6269660154117</v>
      </c>
      <c r="O165" s="18">
        <f t="shared" si="79"/>
        <v>2618.7042996353434</v>
      </c>
      <c r="P165" s="18">
        <f t="shared" si="79"/>
        <v>2591.4132709991195</v>
      </c>
      <c r="Q165" s="18">
        <f t="shared" si="79"/>
        <v>2570.6061816660231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3456.4800402430169</v>
      </c>
      <c r="C167" s="31">
        <f t="shared" si="80"/>
        <v>4013.4787852187833</v>
      </c>
      <c r="D167" s="31">
        <f t="shared" si="80"/>
        <v>4704.5667566960037</v>
      </c>
      <c r="E167" s="31">
        <f t="shared" si="80"/>
        <v>4882.8229131432881</v>
      </c>
      <c r="F167" s="31">
        <f t="shared" si="80"/>
        <v>5299.6731370887774</v>
      </c>
      <c r="G167" s="31">
        <f t="shared" si="80"/>
        <v>5136.8049017481553</v>
      </c>
      <c r="H167" s="31">
        <f t="shared" si="80"/>
        <v>5605.2832750212428</v>
      </c>
      <c r="I167" s="31">
        <f t="shared" si="80"/>
        <v>4943.238629485254</v>
      </c>
      <c r="J167" s="31">
        <f t="shared" si="80"/>
        <v>5614.4241245421599</v>
      </c>
      <c r="K167" s="31">
        <f t="shared" si="80"/>
        <v>5480.7159206445094</v>
      </c>
      <c r="L167" s="31">
        <f t="shared" si="80"/>
        <v>6300.6966868436975</v>
      </c>
      <c r="M167" s="31">
        <f t="shared" si="80"/>
        <v>5972.860386411855</v>
      </c>
      <c r="N167" s="31">
        <f t="shared" si="80"/>
        <v>5906.8742128563199</v>
      </c>
      <c r="O167" s="31">
        <f t="shared" si="80"/>
        <v>5659.6996283449007</v>
      </c>
      <c r="P167" s="31">
        <f t="shared" si="80"/>
        <v>5336.9495946110719</v>
      </c>
      <c r="Q167" s="31">
        <f t="shared" si="80"/>
        <v>5395.3793994693469</v>
      </c>
    </row>
    <row r="168" spans="1:17" ht="12" customHeight="1" x14ac:dyDescent="0.25">
      <c r="A168" s="23" t="s">
        <v>44</v>
      </c>
      <c r="B168" s="22">
        <f t="shared" ref="B168:Q168" si="81">IF(B114=0,0,B114/B$23)</f>
        <v>2796.7421335515996</v>
      </c>
      <c r="C168" s="22">
        <f t="shared" si="81"/>
        <v>3239.6398860717863</v>
      </c>
      <c r="D168" s="22">
        <f t="shared" si="81"/>
        <v>3798.8998074876845</v>
      </c>
      <c r="E168" s="22">
        <f t="shared" si="81"/>
        <v>3867.5257410000586</v>
      </c>
      <c r="F168" s="22">
        <f t="shared" si="81"/>
        <v>4208.8048038240549</v>
      </c>
      <c r="G168" s="22">
        <f t="shared" si="81"/>
        <v>4016.3633932218422</v>
      </c>
      <c r="H168" s="22">
        <f t="shared" si="81"/>
        <v>4438.6809066258138</v>
      </c>
      <c r="I168" s="22">
        <f t="shared" si="81"/>
        <v>3722.6215793941478</v>
      </c>
      <c r="J168" s="22">
        <f t="shared" si="81"/>
        <v>4337.6248128274419</v>
      </c>
      <c r="K168" s="22">
        <f t="shared" si="81"/>
        <v>4160.6578501435824</v>
      </c>
      <c r="L168" s="22">
        <f t="shared" si="81"/>
        <v>4954.5153598934148</v>
      </c>
      <c r="M168" s="22">
        <f t="shared" si="81"/>
        <v>4600.0048076128987</v>
      </c>
      <c r="N168" s="22">
        <f t="shared" si="81"/>
        <v>4507.9611612836889</v>
      </c>
      <c r="O168" s="22">
        <f t="shared" si="81"/>
        <v>4247.0437630276538</v>
      </c>
      <c r="P168" s="22">
        <f t="shared" si="81"/>
        <v>3920.8932966342722</v>
      </c>
      <c r="Q168" s="22">
        <f t="shared" si="81"/>
        <v>3951.7275913413268</v>
      </c>
    </row>
    <row r="169" spans="1:17" ht="12" customHeight="1" x14ac:dyDescent="0.25">
      <c r="A169" s="23" t="s">
        <v>43</v>
      </c>
      <c r="B169" s="30">
        <f t="shared" ref="B169:Q169" si="82">IF(B115=0,0,B115/B$23)</f>
        <v>63.621987839837537</v>
      </c>
      <c r="C169" s="30">
        <f t="shared" si="82"/>
        <v>68.365471232948238</v>
      </c>
      <c r="D169" s="30">
        <f t="shared" si="82"/>
        <v>74.763137714688852</v>
      </c>
      <c r="E169" s="30">
        <f t="shared" si="82"/>
        <v>82.166966336887739</v>
      </c>
      <c r="F169" s="30">
        <f t="shared" si="82"/>
        <v>93.148099953263937</v>
      </c>
      <c r="G169" s="30">
        <f t="shared" si="82"/>
        <v>103.51808753058785</v>
      </c>
      <c r="H169" s="30">
        <f t="shared" si="82"/>
        <v>115.46441181781229</v>
      </c>
      <c r="I169" s="30">
        <f t="shared" si="82"/>
        <v>131.34510890013399</v>
      </c>
      <c r="J169" s="30">
        <f t="shared" si="82"/>
        <v>145.32677256962359</v>
      </c>
      <c r="K169" s="30">
        <f t="shared" si="82"/>
        <v>157.43919840555751</v>
      </c>
      <c r="L169" s="30">
        <f t="shared" si="82"/>
        <v>172.48742117127651</v>
      </c>
      <c r="M169" s="30">
        <f t="shared" si="82"/>
        <v>187.26227987398542</v>
      </c>
      <c r="N169" s="30">
        <f t="shared" si="82"/>
        <v>198.83331279455706</v>
      </c>
      <c r="O169" s="30">
        <f t="shared" si="82"/>
        <v>204.52321874015018</v>
      </c>
      <c r="P169" s="30">
        <f t="shared" si="82"/>
        <v>213.16635058757976</v>
      </c>
      <c r="Q169" s="30">
        <f t="shared" si="82"/>
        <v>227.55782898705701</v>
      </c>
    </row>
    <row r="170" spans="1:17" ht="12" customHeight="1" x14ac:dyDescent="0.25">
      <c r="A170" s="23" t="s">
        <v>47</v>
      </c>
      <c r="B170" s="22">
        <f t="shared" ref="B170:Q170" si="83">IF(B116=0,0,B116/B$23)</f>
        <v>297.62913955718858</v>
      </c>
      <c r="C170" s="22">
        <f t="shared" si="83"/>
        <v>341.13351193155995</v>
      </c>
      <c r="D170" s="22">
        <f t="shared" si="83"/>
        <v>413.89510386906943</v>
      </c>
      <c r="E170" s="22">
        <f t="shared" si="83"/>
        <v>458.39787972000101</v>
      </c>
      <c r="F170" s="22">
        <f t="shared" si="83"/>
        <v>503.34507239905366</v>
      </c>
      <c r="G170" s="22">
        <f t="shared" si="83"/>
        <v>509.89648419636239</v>
      </c>
      <c r="H170" s="22">
        <f t="shared" si="83"/>
        <v>535.72743193068504</v>
      </c>
      <c r="I170" s="22">
        <f t="shared" si="83"/>
        <v>561.21163508783081</v>
      </c>
      <c r="J170" s="22">
        <f t="shared" si="83"/>
        <v>584.15202574181376</v>
      </c>
      <c r="K170" s="22">
        <f t="shared" si="83"/>
        <v>597.83206812587559</v>
      </c>
      <c r="L170" s="22">
        <f t="shared" si="83"/>
        <v>599.44638925325876</v>
      </c>
      <c r="M170" s="22">
        <f t="shared" si="83"/>
        <v>613.62927709668918</v>
      </c>
      <c r="N170" s="22">
        <f t="shared" si="83"/>
        <v>626.42593024078246</v>
      </c>
      <c r="O170" s="22">
        <f t="shared" si="83"/>
        <v>636.94250541303586</v>
      </c>
      <c r="P170" s="22">
        <f t="shared" si="83"/>
        <v>636.39803226774143</v>
      </c>
      <c r="Q170" s="22">
        <f t="shared" si="83"/>
        <v>649.80338414328696</v>
      </c>
    </row>
    <row r="171" spans="1:17" ht="12" customHeight="1" x14ac:dyDescent="0.25">
      <c r="A171" s="29" t="s">
        <v>46</v>
      </c>
      <c r="B171" s="18">
        <f t="shared" ref="B171:Q171" si="84">IF(B117=0,0,B117/B$23)</f>
        <v>298.48677929439162</v>
      </c>
      <c r="C171" s="18">
        <f t="shared" si="84"/>
        <v>364.33991598248826</v>
      </c>
      <c r="D171" s="18">
        <f t="shared" si="84"/>
        <v>417.00870762456094</v>
      </c>
      <c r="E171" s="18">
        <f t="shared" si="84"/>
        <v>474.73232608634095</v>
      </c>
      <c r="F171" s="18">
        <f t="shared" si="84"/>
        <v>494.37516091240497</v>
      </c>
      <c r="G171" s="18">
        <f t="shared" si="84"/>
        <v>507.02693679936277</v>
      </c>
      <c r="H171" s="18">
        <f t="shared" si="84"/>
        <v>515.41052464693132</v>
      </c>
      <c r="I171" s="18">
        <f t="shared" si="84"/>
        <v>528.0603061031411</v>
      </c>
      <c r="J171" s="18">
        <f t="shared" si="84"/>
        <v>547.32051340328087</v>
      </c>
      <c r="K171" s="18">
        <f t="shared" si="84"/>
        <v>564.78680396949494</v>
      </c>
      <c r="L171" s="18">
        <f t="shared" si="84"/>
        <v>574.24751652574741</v>
      </c>
      <c r="M171" s="18">
        <f t="shared" si="84"/>
        <v>571.96402182828069</v>
      </c>
      <c r="N171" s="18">
        <f t="shared" si="84"/>
        <v>573.65380853729175</v>
      </c>
      <c r="O171" s="18">
        <f t="shared" si="84"/>
        <v>571.1901411640614</v>
      </c>
      <c r="P171" s="18">
        <f t="shared" si="84"/>
        <v>566.491915121479</v>
      </c>
      <c r="Q171" s="18">
        <f t="shared" si="84"/>
        <v>566.29059499767629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730.24928719498382</v>
      </c>
      <c r="C173" s="26">
        <f t="shared" si="85"/>
        <v>819.43056947792161</v>
      </c>
      <c r="D173" s="26">
        <f t="shared" si="85"/>
        <v>1087.8421838706033</v>
      </c>
      <c r="E173" s="26">
        <f t="shared" si="85"/>
        <v>1135.462032165939</v>
      </c>
      <c r="F173" s="26">
        <f t="shared" si="85"/>
        <v>1093.8680485273107</v>
      </c>
      <c r="G173" s="26">
        <f t="shared" si="85"/>
        <v>1014.2900486928514</v>
      </c>
      <c r="H173" s="26">
        <f t="shared" si="85"/>
        <v>1077.1614437990268</v>
      </c>
      <c r="I173" s="26">
        <f t="shared" si="85"/>
        <v>983.51193438589019</v>
      </c>
      <c r="J173" s="26">
        <f t="shared" si="85"/>
        <v>1015.6273695562335</v>
      </c>
      <c r="K173" s="26">
        <f t="shared" si="85"/>
        <v>1031.3562074844008</v>
      </c>
      <c r="L173" s="26">
        <f t="shared" si="85"/>
        <v>1179.8662288580233</v>
      </c>
      <c r="M173" s="26">
        <f t="shared" si="85"/>
        <v>1081.3366197028606</v>
      </c>
      <c r="N173" s="26">
        <f t="shared" si="85"/>
        <v>1031.876215908233</v>
      </c>
      <c r="O173" s="26">
        <f t="shared" si="85"/>
        <v>943.02703686322138</v>
      </c>
      <c r="P173" s="26">
        <f t="shared" si="85"/>
        <v>825.18677446835</v>
      </c>
      <c r="Q173" s="26">
        <f t="shared" si="85"/>
        <v>822.2941369178925</v>
      </c>
    </row>
    <row r="174" spans="1:17" ht="12" customHeight="1" x14ac:dyDescent="0.25">
      <c r="A174" s="25" t="s">
        <v>48</v>
      </c>
      <c r="B174" s="24">
        <f t="shared" ref="B174:Q174" si="86">IF(B120=0,0,B120/B$23)</f>
        <v>730.24928719498382</v>
      </c>
      <c r="C174" s="24">
        <f t="shared" si="86"/>
        <v>819.43056947792161</v>
      </c>
      <c r="D174" s="24">
        <f t="shared" si="86"/>
        <v>1087.8421838706033</v>
      </c>
      <c r="E174" s="24">
        <f t="shared" si="86"/>
        <v>1135.462032165939</v>
      </c>
      <c r="F174" s="24">
        <f t="shared" si="86"/>
        <v>1093.8680485273107</v>
      </c>
      <c r="G174" s="24">
        <f t="shared" si="86"/>
        <v>1014.2900486928514</v>
      </c>
      <c r="H174" s="24">
        <f t="shared" si="86"/>
        <v>1077.1614437990268</v>
      </c>
      <c r="I174" s="24">
        <f t="shared" si="86"/>
        <v>983.51193438589019</v>
      </c>
      <c r="J174" s="24">
        <f t="shared" si="86"/>
        <v>1015.6273695562335</v>
      </c>
      <c r="K174" s="24">
        <f t="shared" si="86"/>
        <v>1031.3562074844008</v>
      </c>
      <c r="L174" s="24">
        <f t="shared" si="86"/>
        <v>1179.8662288580233</v>
      </c>
      <c r="M174" s="24">
        <f t="shared" si="86"/>
        <v>1081.3366197028606</v>
      </c>
      <c r="N174" s="24">
        <f t="shared" si="86"/>
        <v>1031.876215908233</v>
      </c>
      <c r="O174" s="24">
        <f t="shared" si="86"/>
        <v>943.02703686322138</v>
      </c>
      <c r="P174" s="24">
        <f t="shared" si="86"/>
        <v>825.18677446835</v>
      </c>
      <c r="Q174" s="24">
        <f t="shared" si="86"/>
        <v>822.2941369178925</v>
      </c>
    </row>
    <row r="175" spans="1:17" ht="12" customHeight="1" x14ac:dyDescent="0.25">
      <c r="A175" s="23" t="s">
        <v>44</v>
      </c>
      <c r="B175" s="22">
        <f t="shared" ref="B175:Q175" si="87">IF(B121=0,0,B121/B$23)</f>
        <v>659.83107972019502</v>
      </c>
      <c r="C175" s="22">
        <f t="shared" si="87"/>
        <v>723.41933997620345</v>
      </c>
      <c r="D175" s="22">
        <f t="shared" si="87"/>
        <v>975.19005188386427</v>
      </c>
      <c r="E175" s="22">
        <f t="shared" si="87"/>
        <v>991.2895839898174</v>
      </c>
      <c r="F175" s="22">
        <f t="shared" si="87"/>
        <v>951.58198369632805</v>
      </c>
      <c r="G175" s="22">
        <f t="shared" si="87"/>
        <v>873.74125948562971</v>
      </c>
      <c r="H175" s="22">
        <f t="shared" si="87"/>
        <v>933.89786753335443</v>
      </c>
      <c r="I175" s="22">
        <f t="shared" si="87"/>
        <v>840.90616105571939</v>
      </c>
      <c r="J175" s="22">
        <f t="shared" si="87"/>
        <v>875.59532525984548</v>
      </c>
      <c r="K175" s="22">
        <f t="shared" si="87"/>
        <v>896.45550253598731</v>
      </c>
      <c r="L175" s="22">
        <f t="shared" si="87"/>
        <v>1040.2563656410393</v>
      </c>
      <c r="M175" s="22">
        <f t="shared" si="87"/>
        <v>934.82382674791256</v>
      </c>
      <c r="N175" s="22">
        <f t="shared" si="87"/>
        <v>876.35106240448545</v>
      </c>
      <c r="O175" s="22">
        <f t="shared" si="87"/>
        <v>794.00584418091444</v>
      </c>
      <c r="P175" s="22">
        <f t="shared" si="87"/>
        <v>674.16681794116755</v>
      </c>
      <c r="Q175" s="22">
        <f t="shared" si="87"/>
        <v>675.81834664313658</v>
      </c>
    </row>
    <row r="176" spans="1:17" ht="12" customHeight="1" x14ac:dyDescent="0.25">
      <c r="A176" s="23" t="s">
        <v>43</v>
      </c>
      <c r="B176" s="22">
        <f t="shared" ref="B176:Q176" si="88">IF(B122=0,0,B122/B$23)</f>
        <v>1.3536734641777157E-2</v>
      </c>
      <c r="C176" s="22">
        <f t="shared" si="88"/>
        <v>1.4956702603058505E-2</v>
      </c>
      <c r="D176" s="22">
        <f t="shared" si="88"/>
        <v>1.749549763460246E-2</v>
      </c>
      <c r="E176" s="22">
        <f t="shared" si="88"/>
        <v>1.9460126962241309E-2</v>
      </c>
      <c r="F176" s="22">
        <f t="shared" si="88"/>
        <v>2.3655801866492052E-2</v>
      </c>
      <c r="G176" s="22">
        <f t="shared" si="88"/>
        <v>2.7904329486740251E-2</v>
      </c>
      <c r="H176" s="22">
        <f t="shared" si="88"/>
        <v>3.2536426761878547E-2</v>
      </c>
      <c r="I176" s="22">
        <f t="shared" si="88"/>
        <v>3.7486036257223722E-2</v>
      </c>
      <c r="J176" s="22">
        <f t="shared" si="88"/>
        <v>4.0436964501652573E-2</v>
      </c>
      <c r="K176" s="22">
        <f t="shared" si="88"/>
        <v>4.4917178928075389E-2</v>
      </c>
      <c r="L176" s="22">
        <f t="shared" si="88"/>
        <v>4.9504491725131425E-2</v>
      </c>
      <c r="M176" s="22">
        <f t="shared" si="88"/>
        <v>5.6468800914495472E-2</v>
      </c>
      <c r="N176" s="22">
        <f t="shared" si="88"/>
        <v>6.6778464457485004E-2</v>
      </c>
      <c r="O176" s="22">
        <f t="shared" si="88"/>
        <v>8.1449140714012075E-2</v>
      </c>
      <c r="P176" s="22">
        <f t="shared" si="88"/>
        <v>0.10424684983863942</v>
      </c>
      <c r="Q176" s="22">
        <f t="shared" si="88"/>
        <v>0.14213872374725228</v>
      </c>
    </row>
    <row r="177" spans="1:17" ht="12" customHeight="1" x14ac:dyDescent="0.25">
      <c r="A177" s="23" t="s">
        <v>47</v>
      </c>
      <c r="B177" s="22">
        <f t="shared" ref="B177:Q177" si="89">IF(B123=0,0,B123/B$23)</f>
        <v>42.796353508246632</v>
      </c>
      <c r="C177" s="22">
        <f t="shared" si="89"/>
        <v>57.959271686316391</v>
      </c>
      <c r="D177" s="22">
        <f t="shared" si="89"/>
        <v>67.972067053509193</v>
      </c>
      <c r="E177" s="22">
        <f t="shared" si="89"/>
        <v>88.554928528709127</v>
      </c>
      <c r="F177" s="22">
        <f t="shared" si="89"/>
        <v>85.582400586319679</v>
      </c>
      <c r="G177" s="22">
        <f t="shared" si="89"/>
        <v>80.398869048795135</v>
      </c>
      <c r="H177" s="22">
        <f t="shared" si="89"/>
        <v>80.702990618629087</v>
      </c>
      <c r="I177" s="22">
        <f t="shared" si="89"/>
        <v>80.604792241094458</v>
      </c>
      <c r="J177" s="22">
        <f t="shared" si="89"/>
        <v>80.924281022279203</v>
      </c>
      <c r="K177" s="22">
        <f t="shared" si="89"/>
        <v>79.242223400810531</v>
      </c>
      <c r="L177" s="22">
        <f t="shared" si="89"/>
        <v>85.113422304515581</v>
      </c>
      <c r="M177" s="22">
        <f t="shared" si="89"/>
        <v>85.036549493169758</v>
      </c>
      <c r="N177" s="22">
        <f t="shared" si="89"/>
        <v>89.01586719213357</v>
      </c>
      <c r="O177" s="22">
        <f t="shared" si="89"/>
        <v>81.383279383357575</v>
      </c>
      <c r="P177" s="22">
        <f t="shared" si="89"/>
        <v>84.6559413851556</v>
      </c>
      <c r="Q177" s="22">
        <f t="shared" si="89"/>
        <v>79.416190836252426</v>
      </c>
    </row>
    <row r="178" spans="1:17" ht="12" customHeight="1" x14ac:dyDescent="0.25">
      <c r="A178" s="21" t="s">
        <v>46</v>
      </c>
      <c r="B178" s="20">
        <f t="shared" ref="B178:Q178" si="90">IF(B124=0,0,B124/B$23)</f>
        <v>27.608317231900518</v>
      </c>
      <c r="C178" s="20">
        <f t="shared" si="90"/>
        <v>38.037001112798677</v>
      </c>
      <c r="D178" s="20">
        <f t="shared" si="90"/>
        <v>44.662569435595188</v>
      </c>
      <c r="E178" s="20">
        <f t="shared" si="90"/>
        <v>55.598059520450256</v>
      </c>
      <c r="F178" s="20">
        <f t="shared" si="90"/>
        <v>56.680008442796698</v>
      </c>
      <c r="G178" s="20">
        <f t="shared" si="90"/>
        <v>60.122015828939929</v>
      </c>
      <c r="H178" s="20">
        <f t="shared" si="90"/>
        <v>62.528049220281304</v>
      </c>
      <c r="I178" s="20">
        <f t="shared" si="90"/>
        <v>61.963495052819205</v>
      </c>
      <c r="J178" s="20">
        <f t="shared" si="90"/>
        <v>59.067326309607353</v>
      </c>
      <c r="K178" s="20">
        <f t="shared" si="90"/>
        <v>55.613564368674993</v>
      </c>
      <c r="L178" s="20">
        <f t="shared" si="90"/>
        <v>54.446936420743469</v>
      </c>
      <c r="M178" s="20">
        <f t="shared" si="90"/>
        <v>61.41977466086373</v>
      </c>
      <c r="N178" s="20">
        <f t="shared" si="90"/>
        <v>66.442507847156563</v>
      </c>
      <c r="O178" s="20">
        <f t="shared" si="90"/>
        <v>67.556464158235414</v>
      </c>
      <c r="P178" s="20">
        <f t="shared" si="90"/>
        <v>66.259768292188028</v>
      </c>
      <c r="Q178" s="20">
        <f t="shared" si="90"/>
        <v>66.917460714756245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234.54046573079989</v>
      </c>
      <c r="C3" s="154">
        <v>246.91971210682615</v>
      </c>
      <c r="D3" s="154">
        <v>257.42158892315689</v>
      </c>
      <c r="E3" s="154">
        <v>268.7727790448771</v>
      </c>
      <c r="F3" s="154">
        <v>284.41947727963725</v>
      </c>
      <c r="G3" s="154">
        <v>301.56327488528149</v>
      </c>
      <c r="H3" s="154">
        <v>317.91676612049633</v>
      </c>
      <c r="I3" s="154">
        <v>331.19554208895471</v>
      </c>
      <c r="J3" s="154">
        <v>337.85432642454799</v>
      </c>
      <c r="K3" s="154">
        <v>341.9839039691721</v>
      </c>
      <c r="L3" s="154">
        <v>343.25054840658856</v>
      </c>
      <c r="M3" s="154">
        <v>344.14695918382449</v>
      </c>
      <c r="N3" s="154">
        <v>344.69150836604734</v>
      </c>
      <c r="O3" s="154">
        <v>345.21309712163514</v>
      </c>
      <c r="P3" s="154">
        <v>345.33837645699663</v>
      </c>
      <c r="Q3" s="154">
        <v>345.75566389219307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311.32588102739732</v>
      </c>
      <c r="C5" s="143">
        <v>327.75792729482072</v>
      </c>
      <c r="D5" s="143">
        <v>341.69797828814495</v>
      </c>
      <c r="E5" s="143">
        <v>356.7653964172203</v>
      </c>
      <c r="F5" s="143">
        <v>377.53461463262892</v>
      </c>
      <c r="G5" s="143">
        <v>400.2910625534692</v>
      </c>
      <c r="H5" s="143">
        <v>421.9984683557613</v>
      </c>
      <c r="I5" s="143">
        <v>439.62453818752624</v>
      </c>
      <c r="J5" s="143">
        <v>448.46331956109702</v>
      </c>
      <c r="K5" s="143">
        <v>453.94486562755162</v>
      </c>
      <c r="L5" s="143">
        <v>455.62619253290416</v>
      </c>
      <c r="M5" s="143">
        <v>456.81607622361759</v>
      </c>
      <c r="N5" s="143">
        <v>457.5389035335661</v>
      </c>
      <c r="O5" s="143">
        <v>458.23125347992362</v>
      </c>
      <c r="P5" s="143">
        <v>458.39754759609832</v>
      </c>
      <c r="Q5" s="143">
        <v>458.95144936311107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1.1557544832604807E-2</v>
      </c>
      <c r="C6" s="152">
        <f>1000*C8/SER_summary!C$3</f>
        <v>1.2333476648876405E-2</v>
      </c>
      <c r="D6" s="152">
        <f>1000*D8/SER_summary!D$3</f>
        <v>1.3047981760325763E-2</v>
      </c>
      <c r="E6" s="152">
        <f>1000*E8/SER_summary!E$3</f>
        <v>1.3841254525594681E-2</v>
      </c>
      <c r="F6" s="152">
        <f>1000*F8/SER_summary!F$3</f>
        <v>1.4922932022883119E-2</v>
      </c>
      <c r="G6" s="152">
        <f>1000*G8/SER_summary!G$3</f>
        <v>1.6132873978889274E-2</v>
      </c>
      <c r="H6" s="152">
        <f>1000*H8/SER_summary!H$3</f>
        <v>1.7368295572616047E-2</v>
      </c>
      <c r="I6" s="152">
        <f>1000*I8/SER_summary!I$3</f>
        <v>1.8491448540344683E-2</v>
      </c>
      <c r="J6" s="152">
        <f>1000*J8/SER_summary!J$3</f>
        <v>1.9269571575004661E-2</v>
      </c>
      <c r="K6" s="152">
        <f>1000*K8/SER_summary!K$3</f>
        <v>1.994312866164737E-2</v>
      </c>
      <c r="L6" s="152">
        <f>1000*L8/SER_summary!L$3</f>
        <v>2.0587316978691123E-2</v>
      </c>
      <c r="M6" s="152">
        <f>1000*M8/SER_summary!M$3</f>
        <v>2.1025279595273502E-2</v>
      </c>
      <c r="N6" s="152">
        <f>1000*N8/SER_summary!N$3</f>
        <v>2.1501328090453395E-2</v>
      </c>
      <c r="O6" s="152">
        <f>1000*O8/SER_summary!O$3</f>
        <v>2.2090067388711363E-2</v>
      </c>
      <c r="P6" s="152">
        <f>1000*P8/SER_summary!P$3</f>
        <v>2.2884795923183116E-2</v>
      </c>
      <c r="Q6" s="152">
        <f>1000*Q8/SER_summary!Q$3</f>
        <v>2.3902927290959917E-2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442.22983986604203</v>
      </c>
      <c r="C8" s="62">
        <v>471.80426071966883</v>
      </c>
      <c r="D8" s="62">
        <v>498.98348893078457</v>
      </c>
      <c r="E8" s="62">
        <v>528.99241516533061</v>
      </c>
      <c r="F8" s="62">
        <v>569.91584709657627</v>
      </c>
      <c r="G8" s="62">
        <v>615.85366934591264</v>
      </c>
      <c r="H8" s="62">
        <v>662.723009420567</v>
      </c>
      <c r="I8" s="62">
        <v>704.99533300449184</v>
      </c>
      <c r="J8" s="62">
        <v>734.47207237668215</v>
      </c>
      <c r="K8" s="62">
        <v>760.54868169263</v>
      </c>
      <c r="L8" s="62">
        <v>782.78885654224837</v>
      </c>
      <c r="M8" s="62">
        <v>800.27928810604942</v>
      </c>
      <c r="N8" s="62">
        <v>818.4220801587752</v>
      </c>
      <c r="O8" s="62">
        <v>840.80396313518486</v>
      </c>
      <c r="P8" s="62">
        <v>870.03087599696278</v>
      </c>
      <c r="Q8" s="62">
        <v>908.44542809028826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62.345726070267489</v>
      </c>
      <c r="D9" s="150">
        <v>62.080668266838131</v>
      </c>
      <c r="E9" s="150">
        <v>67.178959893890209</v>
      </c>
      <c r="F9" s="150">
        <v>80.509517778447204</v>
      </c>
      <c r="G9" s="150">
        <v>88.097003676606121</v>
      </c>
      <c r="H9" s="150">
        <v>91.768868294696546</v>
      </c>
      <c r="I9" s="150">
        <v>90.090321138270113</v>
      </c>
      <c r="J9" s="150">
        <v>80.402906767567572</v>
      </c>
      <c r="K9" s="150">
        <v>80.312977592024737</v>
      </c>
      <c r="L9" s="150">
        <v>80.001907063640473</v>
      </c>
      <c r="M9" s="150">
        <v>79.836157634068485</v>
      </c>
      <c r="N9" s="150">
        <v>80.223460319564026</v>
      </c>
      <c r="O9" s="150">
        <v>89.560842870299666</v>
      </c>
      <c r="P9" s="150">
        <v>109.73643064022515</v>
      </c>
      <c r="Q9" s="150">
        <v>126.5115557699315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32.771305216640712</v>
      </c>
      <c r="D10" s="149">
        <f t="shared" ref="D10:Q10" si="0">C8+D9-D8</f>
        <v>34.901440055722446</v>
      </c>
      <c r="E10" s="149">
        <f t="shared" si="0"/>
        <v>37.170033659344199</v>
      </c>
      <c r="F10" s="149">
        <f t="shared" si="0"/>
        <v>39.586085847201502</v>
      </c>
      <c r="G10" s="149">
        <f t="shared" si="0"/>
        <v>42.1591814272698</v>
      </c>
      <c r="H10" s="149">
        <f t="shared" si="0"/>
        <v>44.899528220042157</v>
      </c>
      <c r="I10" s="149">
        <f t="shared" si="0"/>
        <v>47.817997554345311</v>
      </c>
      <c r="J10" s="149">
        <f t="shared" si="0"/>
        <v>50.92616739537732</v>
      </c>
      <c r="K10" s="149">
        <f t="shared" si="0"/>
        <v>54.23636827607686</v>
      </c>
      <c r="L10" s="149">
        <f t="shared" si="0"/>
        <v>57.761732214022118</v>
      </c>
      <c r="M10" s="149">
        <f t="shared" si="0"/>
        <v>62.34572607026746</v>
      </c>
      <c r="N10" s="149">
        <f t="shared" si="0"/>
        <v>62.080668266838188</v>
      </c>
      <c r="O10" s="149">
        <f t="shared" si="0"/>
        <v>67.17895989389001</v>
      </c>
      <c r="P10" s="149">
        <f t="shared" si="0"/>
        <v>80.509517778447275</v>
      </c>
      <c r="Q10" s="149">
        <f t="shared" si="0"/>
        <v>88.09700367660605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8760</v>
      </c>
      <c r="D12" s="146">
        <v>8760</v>
      </c>
      <c r="E12" s="146">
        <v>8760</v>
      </c>
      <c r="F12" s="146">
        <v>8759.9999999999982</v>
      </c>
      <c r="G12" s="146">
        <v>8760</v>
      </c>
      <c r="H12" s="146">
        <v>8760.0000000000018</v>
      </c>
      <c r="I12" s="146">
        <v>8760</v>
      </c>
      <c r="J12" s="146">
        <v>8760</v>
      </c>
      <c r="K12" s="146">
        <v>8759.9999999999964</v>
      </c>
      <c r="L12" s="146">
        <v>8759.9999999999982</v>
      </c>
      <c r="M12" s="146">
        <v>8759.9999999999982</v>
      </c>
      <c r="N12" s="146">
        <v>8760</v>
      </c>
      <c r="O12" s="146">
        <v>8759.9999999999982</v>
      </c>
      <c r="P12" s="146">
        <v>8760</v>
      </c>
      <c r="Q12" s="146">
        <v>8759.9999999999945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703.99112172462753</v>
      </c>
      <c r="C14" s="143">
        <f>IF(C5=0,0,C5/C8*1000)</f>
        <v>694.69047777329013</v>
      </c>
      <c r="D14" s="143">
        <f t="shared" ref="D14:Q14" si="1">IF(D5=0,0,D5/D8*1000)</f>
        <v>684.78814603731871</v>
      </c>
      <c r="E14" s="143">
        <f t="shared" si="1"/>
        <v>674.42440796758365</v>
      </c>
      <c r="F14" s="143">
        <f t="shared" si="1"/>
        <v>662.43922950374292</v>
      </c>
      <c r="G14" s="143">
        <f t="shared" si="1"/>
        <v>649.97755551024204</v>
      </c>
      <c r="H14" s="143">
        <f t="shared" si="1"/>
        <v>636.76447378026558</v>
      </c>
      <c r="I14" s="143">
        <f t="shared" si="1"/>
        <v>623.58503327102903</v>
      </c>
      <c r="J14" s="143">
        <f t="shared" si="1"/>
        <v>610.5927460385418</v>
      </c>
      <c r="K14" s="143">
        <f t="shared" si="1"/>
        <v>596.86496940245831</v>
      </c>
      <c r="L14" s="143">
        <f t="shared" si="1"/>
        <v>582.05503147490606</v>
      </c>
      <c r="M14" s="143">
        <f t="shared" si="1"/>
        <v>570.82081594879708</v>
      </c>
      <c r="N14" s="143">
        <f t="shared" si="1"/>
        <v>559.05004841120956</v>
      </c>
      <c r="O14" s="143">
        <f t="shared" si="1"/>
        <v>544.99178592269425</v>
      </c>
      <c r="P14" s="143">
        <f t="shared" si="1"/>
        <v>526.87503425763316</v>
      </c>
      <c r="Q14" s="143">
        <f t="shared" si="1"/>
        <v>505.20530476762661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633.60805426733634</v>
      </c>
      <c r="D15" s="141">
        <v>620.32764793107469</v>
      </c>
      <c r="E15" s="141">
        <v>613.80515394388271</v>
      </c>
      <c r="F15" s="141">
        <v>604.12076159134642</v>
      </c>
      <c r="G15" s="141">
        <v>595.20908948620865</v>
      </c>
      <c r="H15" s="141">
        <v>580.98433629596707</v>
      </c>
      <c r="I15" s="141">
        <v>569.31216273449547</v>
      </c>
      <c r="J15" s="141">
        <v>555.83004247062354</v>
      </c>
      <c r="K15" s="141">
        <v>543.66640506347801</v>
      </c>
      <c r="L15" s="141">
        <v>529.30080186431906</v>
      </c>
      <c r="M15" s="141">
        <v>509.70185795383549</v>
      </c>
      <c r="N15" s="141">
        <v>489.04874062553819</v>
      </c>
      <c r="O15" s="141">
        <v>468.14143795558692</v>
      </c>
      <c r="P15" s="141">
        <v>444.73621956820489</v>
      </c>
      <c r="Q15" s="141">
        <v>418.85532739945012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90.384039245169774</v>
      </c>
      <c r="C3" s="154">
        <v>96.291443463383487</v>
      </c>
      <c r="D3" s="154">
        <v>101.72263901469466</v>
      </c>
      <c r="E3" s="154">
        <v>110.3786046426508</v>
      </c>
      <c r="F3" s="154">
        <v>121.56830109602731</v>
      </c>
      <c r="G3" s="154">
        <v>134.38468276110243</v>
      </c>
      <c r="H3" s="154">
        <v>147.98205795813828</v>
      </c>
      <c r="I3" s="154">
        <v>162.57012778874312</v>
      </c>
      <c r="J3" s="154">
        <v>176.06309604130311</v>
      </c>
      <c r="K3" s="154">
        <v>187.85201057816258</v>
      </c>
      <c r="L3" s="154">
        <v>195.15039620219019</v>
      </c>
      <c r="M3" s="154">
        <v>204.78857093297682</v>
      </c>
      <c r="N3" s="154">
        <v>212.25952501785406</v>
      </c>
      <c r="O3" s="154">
        <v>217.37400636532107</v>
      </c>
      <c r="P3" s="154">
        <v>225.07718787150404</v>
      </c>
      <c r="Q3" s="154">
        <v>231.4563368293818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1267.1010161355962</v>
      </c>
      <c r="C5" s="143">
        <v>1343.4996451026398</v>
      </c>
      <c r="D5" s="143">
        <v>1413.116767457278</v>
      </c>
      <c r="E5" s="143">
        <v>1527.2397716386149</v>
      </c>
      <c r="F5" s="143">
        <v>1675.8434217424065</v>
      </c>
      <c r="G5" s="143">
        <v>1846.1402912322339</v>
      </c>
      <c r="H5" s="143">
        <v>2026.3877751865409</v>
      </c>
      <c r="I5" s="143">
        <v>2219.4113070612102</v>
      </c>
      <c r="J5" s="143">
        <v>2396.7580933102236</v>
      </c>
      <c r="K5" s="143">
        <v>2550.3375239159823</v>
      </c>
      <c r="L5" s="143">
        <v>2642.63650992674</v>
      </c>
      <c r="M5" s="143">
        <v>2768.6457999011213</v>
      </c>
      <c r="N5" s="143">
        <v>2865.2031854934153</v>
      </c>
      <c r="O5" s="143">
        <v>2929.8969247204309</v>
      </c>
      <c r="P5" s="143">
        <v>3029.4242601015894</v>
      </c>
      <c r="Q5" s="143">
        <v>3111.0481666824285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35.047934654797729</v>
      </c>
      <c r="C6" s="152">
        <f>1000000*C8/SER_summary!C$8</f>
        <v>37.535377554930378</v>
      </c>
      <c r="D6" s="152">
        <f>1000000*D8/SER_summary!D$8</f>
        <v>39.681645390834753</v>
      </c>
      <c r="E6" s="152">
        <f>1000000*E8/SER_summary!E$8</f>
        <v>42.586251346408169</v>
      </c>
      <c r="F6" s="152">
        <f>1000000*F8/SER_summary!F$8</f>
        <v>45.992916961606319</v>
      </c>
      <c r="G6" s="152">
        <f>1000000*G8/SER_summary!G$8</f>
        <v>50.201582663814655</v>
      </c>
      <c r="H6" s="152">
        <f>1000000*H8/SER_summary!H$8</f>
        <v>53.788466134527411</v>
      </c>
      <c r="I6" s="152">
        <f>1000000*I8/SER_summary!I$8</f>
        <v>57.379793686754446</v>
      </c>
      <c r="J6" s="152">
        <f>1000000*J8/SER_summary!J$8</f>
        <v>60.508650365611864</v>
      </c>
      <c r="K6" s="152">
        <f>1000000*K8/SER_summary!K$8</f>
        <v>63.326289739094086</v>
      </c>
      <c r="L6" s="152">
        <f>1000000*L8/SER_summary!L$8</f>
        <v>66.274496015892197</v>
      </c>
      <c r="M6" s="152">
        <f>1000000*M8/SER_summary!M$8</f>
        <v>68.64598891987977</v>
      </c>
      <c r="N6" s="152">
        <f>1000000*N8/SER_summary!N$8</f>
        <v>70.572078613757867</v>
      </c>
      <c r="O6" s="152">
        <f>1000000*O8/SER_summary!O$8</f>
        <v>72.61542800814378</v>
      </c>
      <c r="P6" s="152">
        <f>1000000*P8/SER_summary!P$8</f>
        <v>74.579578606353138</v>
      </c>
      <c r="Q6" s="152">
        <f>1000000*Q8/SER_summary!Q$8</f>
        <v>76.759448805054049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22.582589569154543</v>
      </c>
      <c r="C8" s="62">
        <v>24.132008391548268</v>
      </c>
      <c r="D8" s="62">
        <v>25.583483815109727</v>
      </c>
      <c r="E8" s="62">
        <v>27.937415939529458</v>
      </c>
      <c r="F8" s="62">
        <v>31.024564963152351</v>
      </c>
      <c r="G8" s="62">
        <v>34.616131251164568</v>
      </c>
      <c r="H8" s="62">
        <v>38.513617993160722</v>
      </c>
      <c r="I8" s="62">
        <v>42.778518908282855</v>
      </c>
      <c r="J8" s="62">
        <v>46.833695382983585</v>
      </c>
      <c r="K8" s="62">
        <v>50.492447736390758</v>
      </c>
      <c r="L8" s="62">
        <v>52.92152568733777</v>
      </c>
      <c r="M8" s="62">
        <v>56.227592738505798</v>
      </c>
      <c r="N8" s="62">
        <v>58.970764088230986</v>
      </c>
      <c r="O8" s="62">
        <v>61.055038366352768</v>
      </c>
      <c r="P8" s="62">
        <v>64.086676821572411</v>
      </c>
      <c r="Q8" s="62">
        <v>66.775247731483674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3.0549247936706991</v>
      </c>
      <c r="D9" s="150">
        <v>2.9569813948384289</v>
      </c>
      <c r="E9" s="150">
        <v>3.8594380956967034</v>
      </c>
      <c r="F9" s="150">
        <v>4.5926549948998616</v>
      </c>
      <c r="G9" s="150">
        <v>5.0970722592891793</v>
      </c>
      <c r="H9" s="150">
        <v>5.402992713273127</v>
      </c>
      <c r="I9" s="150">
        <v>5.770406886399094</v>
      </c>
      <c r="J9" s="150">
        <v>5.5606824459777018</v>
      </c>
      <c r="K9" s="150">
        <v>5.1642583246841491</v>
      </c>
      <c r="L9" s="150">
        <v>3.9345839222239847</v>
      </c>
      <c r="M9" s="150">
        <v>4.8115730224449837</v>
      </c>
      <c r="N9" s="150">
        <v>4.2486773210021527</v>
      </c>
      <c r="O9" s="150">
        <v>3.5897802493987729</v>
      </c>
      <c r="P9" s="150">
        <v>4.5371444264966012</v>
      </c>
      <c r="Q9" s="150">
        <v>4.1940768811882121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1.5055059712769747</v>
      </c>
      <c r="D10" s="149">
        <f t="shared" ref="D10:Q10" si="0">C8+D9-D8</f>
        <v>1.5055059712769712</v>
      </c>
      <c r="E10" s="149">
        <f t="shared" si="0"/>
        <v>1.5055059712769712</v>
      </c>
      <c r="F10" s="149">
        <f t="shared" si="0"/>
        <v>1.5055059712769676</v>
      </c>
      <c r="G10" s="149">
        <f t="shared" si="0"/>
        <v>1.5055059712769605</v>
      </c>
      <c r="H10" s="149">
        <f t="shared" si="0"/>
        <v>1.5055059712769747</v>
      </c>
      <c r="I10" s="149">
        <f t="shared" si="0"/>
        <v>1.5055059712769605</v>
      </c>
      <c r="J10" s="149">
        <f t="shared" si="0"/>
        <v>1.5055059712769747</v>
      </c>
      <c r="K10" s="149">
        <f t="shared" si="0"/>
        <v>1.5055059712769747</v>
      </c>
      <c r="L10" s="149">
        <f t="shared" si="0"/>
        <v>1.5055059712769747</v>
      </c>
      <c r="M10" s="149">
        <f t="shared" si="0"/>
        <v>1.5055059712769534</v>
      </c>
      <c r="N10" s="149">
        <f t="shared" si="0"/>
        <v>1.5055059712769676</v>
      </c>
      <c r="O10" s="149">
        <f t="shared" si="0"/>
        <v>1.5055059712769889</v>
      </c>
      <c r="P10" s="149">
        <f t="shared" si="0"/>
        <v>1.5055059712769605</v>
      </c>
      <c r="Q10" s="149">
        <f t="shared" si="0"/>
        <v>1.5055059712769463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829.43442325577132</v>
      </c>
      <c r="C12" s="146">
        <v>833.39653369473399</v>
      </c>
      <c r="D12" s="146">
        <v>837.03018117896488</v>
      </c>
      <c r="E12" s="146">
        <v>840.38680162873004</v>
      </c>
      <c r="F12" s="146">
        <v>843.50654609229719</v>
      </c>
      <c r="G12" s="146">
        <v>846.42136768619469</v>
      </c>
      <c r="H12" s="146">
        <v>849.15711851153276</v>
      </c>
      <c r="I12" s="146">
        <v>851.7350150964088</v>
      </c>
      <c r="J12" s="146">
        <v>854.17268789873901</v>
      </c>
      <c r="K12" s="146">
        <v>856.48494911499392</v>
      </c>
      <c r="L12" s="146">
        <v>858.6843650233028</v>
      </c>
      <c r="M12" s="146">
        <v>860.08201294440653</v>
      </c>
      <c r="N12" s="146">
        <v>861.41674849858043</v>
      </c>
      <c r="O12" s="146">
        <v>862.69407768306905</v>
      </c>
      <c r="P12" s="146">
        <v>863.918810457159</v>
      </c>
      <c r="Q12" s="146">
        <v>865.09517359868971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56.109641998999251</v>
      </c>
      <c r="C14" s="143">
        <f>IF(C5=0,0,C5/C8)</f>
        <v>55.672931291254336</v>
      </c>
      <c r="D14" s="143">
        <f t="shared" ref="D14:Q14" si="1">IF(D5=0,0,D5/D8)</f>
        <v>55.235509662006415</v>
      </c>
      <c r="E14" s="143">
        <f t="shared" si="1"/>
        <v>54.666465035432253</v>
      </c>
      <c r="F14" s="143">
        <f t="shared" si="1"/>
        <v>54.016661433699184</v>
      </c>
      <c r="G14" s="143">
        <f t="shared" si="1"/>
        <v>53.331791407802839</v>
      </c>
      <c r="H14" s="143">
        <f t="shared" si="1"/>
        <v>52.614838095615646</v>
      </c>
      <c r="I14" s="143">
        <f t="shared" si="1"/>
        <v>51.881443390305961</v>
      </c>
      <c r="J14" s="143">
        <f t="shared" si="1"/>
        <v>51.175933773977924</v>
      </c>
      <c r="K14" s="143">
        <f t="shared" si="1"/>
        <v>50.509286799299119</v>
      </c>
      <c r="L14" s="143">
        <f t="shared" si="1"/>
        <v>49.935002356877035</v>
      </c>
      <c r="M14" s="143">
        <f t="shared" si="1"/>
        <v>49.239984588653684</v>
      </c>
      <c r="N14" s="143">
        <f t="shared" si="1"/>
        <v>48.586841798531729</v>
      </c>
      <c r="O14" s="143">
        <f t="shared" si="1"/>
        <v>47.987799256467056</v>
      </c>
      <c r="P14" s="143">
        <f t="shared" si="1"/>
        <v>47.270734111178719</v>
      </c>
      <c r="Q14" s="143">
        <f t="shared" si="1"/>
        <v>46.589840882246691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52.659898658078468</v>
      </c>
      <c r="D15" s="141">
        <v>52.110751761684533</v>
      </c>
      <c r="E15" s="141">
        <v>51.457336620706187</v>
      </c>
      <c r="F15" s="141">
        <v>50.749958670601082</v>
      </c>
      <c r="G15" s="141">
        <v>49.983648966566427</v>
      </c>
      <c r="H15" s="141">
        <v>48.995232656837409</v>
      </c>
      <c r="I15" s="141">
        <v>48.089664804129725</v>
      </c>
      <c r="J15" s="141">
        <v>47.084182538441112</v>
      </c>
      <c r="K15" s="141">
        <v>46.096228483308003</v>
      </c>
      <c r="L15" s="141">
        <v>44.927847665921803</v>
      </c>
      <c r="M15" s="141">
        <v>43.745089198112701</v>
      </c>
      <c r="N15" s="141">
        <v>42.608739847840063</v>
      </c>
      <c r="O15" s="141">
        <v>41.55327901414158</v>
      </c>
      <c r="P15" s="141">
        <v>40.554304461262845</v>
      </c>
      <c r="Q15" s="141">
        <v>39.602828551271557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48.057005324772859</v>
      </c>
      <c r="C3" s="154">
        <v>56.157693412231986</v>
      </c>
      <c r="D3" s="154">
        <v>64.067474690440093</v>
      </c>
      <c r="E3" s="154">
        <v>75.8447108845575</v>
      </c>
      <c r="F3" s="154">
        <v>94.907733358259279</v>
      </c>
      <c r="G3" s="154">
        <v>115.52055151641169</v>
      </c>
      <c r="H3" s="154">
        <v>141.39467834021613</v>
      </c>
      <c r="I3" s="154">
        <v>168.09878848450609</v>
      </c>
      <c r="J3" s="154">
        <v>195.87282623701148</v>
      </c>
      <c r="K3" s="154">
        <v>218.83828452704296</v>
      </c>
      <c r="L3" s="154">
        <v>232.49660430783965</v>
      </c>
      <c r="M3" s="154">
        <v>240.12729171208329</v>
      </c>
      <c r="N3" s="154">
        <v>247.53180480295538</v>
      </c>
      <c r="O3" s="154">
        <v>252.54946675050431</v>
      </c>
      <c r="P3" s="154">
        <v>257.27860646921596</v>
      </c>
      <c r="Q3" s="154">
        <v>257.45692423307088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349.84284713371159</v>
      </c>
      <c r="C5" s="143">
        <v>404.76603102165456</v>
      </c>
      <c r="D5" s="143">
        <v>453.23314651273682</v>
      </c>
      <c r="E5" s="143">
        <v>527.4475746096075</v>
      </c>
      <c r="F5" s="143">
        <v>649.06307781206601</v>
      </c>
      <c r="G5" s="143">
        <v>777.86917490189899</v>
      </c>
      <c r="H5" s="143">
        <v>938.70978921167318</v>
      </c>
      <c r="I5" s="143">
        <v>1100.6760142682249</v>
      </c>
      <c r="J5" s="143">
        <v>1267.4407689320767</v>
      </c>
      <c r="K5" s="143">
        <v>1404.1380911405047</v>
      </c>
      <c r="L5" s="143">
        <v>1473.4211842606885</v>
      </c>
      <c r="M5" s="143">
        <v>1500.7589982827037</v>
      </c>
      <c r="N5" s="143">
        <v>1530.1561507416409</v>
      </c>
      <c r="O5" s="143">
        <v>1544.0093718556727</v>
      </c>
      <c r="P5" s="143">
        <v>1554.0783308980176</v>
      </c>
      <c r="Q5" s="143">
        <v>1536.0724399967435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2.3616934272898186E-2</v>
      </c>
      <c r="C6" s="152">
        <f>1000*C8/SER_summary!C$3</f>
        <v>2.7962162633661823E-2</v>
      </c>
      <c r="D6" s="152">
        <f>1000*D8/SER_summary!D$3</f>
        <v>3.2094704532595802E-2</v>
      </c>
      <c r="E6" s="152">
        <f>1000*E8/SER_summary!E$3</f>
        <v>3.8483078091034802E-2</v>
      </c>
      <c r="F6" s="152">
        <f>1000*F8/SER_summary!F$3</f>
        <v>4.9084503281093948E-2</v>
      </c>
      <c r="G6" s="152">
        <f>1000*G8/SER_summary!G$3</f>
        <v>6.0936490463153047E-2</v>
      </c>
      <c r="H6" s="152">
        <f>1000*H8/SER_summary!H$3</f>
        <v>7.6189632917870273E-2</v>
      </c>
      <c r="I6" s="152">
        <f>1000*I8/SER_summary!I$3</f>
        <v>9.2755126330415369E-2</v>
      </c>
      <c r="J6" s="152">
        <f>1000*J8/SER_summary!J$3</f>
        <v>0.11195959496102657</v>
      </c>
      <c r="K6" s="152">
        <f>1000*K8/SER_summary!K$3</f>
        <v>0.13100670590407218</v>
      </c>
      <c r="L6" s="152">
        <f>1000*L8/SER_summary!L$3</f>
        <v>0.14638655504712417</v>
      </c>
      <c r="M6" s="152">
        <f>1000*M8/SER_summary!M$3</f>
        <v>0.16069896440210504</v>
      </c>
      <c r="N6" s="152">
        <f>1000*N8/SER_summary!N$3</f>
        <v>0.17909028503616628</v>
      </c>
      <c r="O6" s="152">
        <f>1000*O8/SER_summary!O$3</f>
        <v>0.20162828995462379</v>
      </c>
      <c r="P6" s="152">
        <f>1000*P8/SER_summary!P$3</f>
        <v>0.23234180657152326</v>
      </c>
      <c r="Q6" s="152">
        <f>1000*Q8/SER_summary!Q$3</f>
        <v>0.26158959324522352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903.66191201498805</v>
      </c>
      <c r="C8" s="62">
        <v>1069.6633110907808</v>
      </c>
      <c r="D8" s="62">
        <v>1227.3720133923216</v>
      </c>
      <c r="E8" s="62">
        <v>1470.7667129976344</v>
      </c>
      <c r="F8" s="62">
        <v>1874.5670236829728</v>
      </c>
      <c r="G8" s="62">
        <v>2326.1795324194782</v>
      </c>
      <c r="H8" s="62">
        <v>2907.1720136769864</v>
      </c>
      <c r="I8" s="62">
        <v>3536.3336210525981</v>
      </c>
      <c r="J8" s="62">
        <v>4267.4117280398978</v>
      </c>
      <c r="K8" s="62">
        <v>4996.0554915261637</v>
      </c>
      <c r="L8" s="62">
        <v>5566.036805918091</v>
      </c>
      <c r="M8" s="62">
        <v>6116.6393649293632</v>
      </c>
      <c r="N8" s="62">
        <v>6816.8553588373452</v>
      </c>
      <c r="O8" s="62">
        <v>7674.4838433880168</v>
      </c>
      <c r="P8" s="62">
        <v>8833.1373450160245</v>
      </c>
      <c r="Q8" s="62">
        <v>9941.8731072949722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308.2465784114076</v>
      </c>
      <c r="D9" s="150">
        <v>317.02330315742972</v>
      </c>
      <c r="E9" s="150">
        <v>421.82705256390818</v>
      </c>
      <c r="F9" s="150">
        <v>603.64454599896555</v>
      </c>
      <c r="G9" s="150">
        <v>675.4380522877675</v>
      </c>
      <c r="H9" s="150">
        <v>889.23905966891573</v>
      </c>
      <c r="I9" s="150">
        <v>946.1849105330416</v>
      </c>
      <c r="J9" s="150">
        <v>1152.9051595512083</v>
      </c>
      <c r="K9" s="150">
        <v>1332.2883094852309</v>
      </c>
      <c r="L9" s="150">
        <v>1245.4193666796955</v>
      </c>
      <c r="M9" s="150">
        <v>1439.8416186801878</v>
      </c>
      <c r="N9" s="150">
        <v>1646.4009044410225</v>
      </c>
      <c r="O9" s="150">
        <v>2010.5336441018796</v>
      </c>
      <c r="P9" s="150">
        <v>2490.9418111132404</v>
      </c>
      <c r="Q9" s="150">
        <v>2354.1551289586414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142.24517933561492</v>
      </c>
      <c r="D10" s="149">
        <f t="shared" ref="D10:Q10" si="0">C8+D9-D8</f>
        <v>159.31460085588878</v>
      </c>
      <c r="E10" s="149">
        <f t="shared" si="0"/>
        <v>178.4323529585954</v>
      </c>
      <c r="F10" s="149">
        <f t="shared" si="0"/>
        <v>199.844235313627</v>
      </c>
      <c r="G10" s="149">
        <f t="shared" si="0"/>
        <v>223.82554355126194</v>
      </c>
      <c r="H10" s="149">
        <f t="shared" si="0"/>
        <v>308.24657841140743</v>
      </c>
      <c r="I10" s="149">
        <f t="shared" si="0"/>
        <v>317.02330315742984</v>
      </c>
      <c r="J10" s="149">
        <f t="shared" si="0"/>
        <v>421.82705256390818</v>
      </c>
      <c r="K10" s="149">
        <f t="shared" si="0"/>
        <v>603.64454599896453</v>
      </c>
      <c r="L10" s="149">
        <f t="shared" si="0"/>
        <v>675.43805228776819</v>
      </c>
      <c r="M10" s="149">
        <f t="shared" si="0"/>
        <v>889.23905966891562</v>
      </c>
      <c r="N10" s="149">
        <f t="shared" si="0"/>
        <v>946.18491053304024</v>
      </c>
      <c r="O10" s="149">
        <f t="shared" si="0"/>
        <v>1152.9051595512074</v>
      </c>
      <c r="P10" s="149">
        <f t="shared" si="0"/>
        <v>1332.2883094852332</v>
      </c>
      <c r="Q10" s="149">
        <f t="shared" si="0"/>
        <v>1245.4193666796946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1597.2954487298182</v>
      </c>
      <c r="C12" s="146">
        <v>1613.2688639354194</v>
      </c>
      <c r="D12" s="146">
        <v>1643.6808332914256</v>
      </c>
      <c r="E12" s="146">
        <v>1672.0434130281956</v>
      </c>
      <c r="F12" s="146">
        <v>1700.2635530949385</v>
      </c>
      <c r="G12" s="146">
        <v>1726.8485116464803</v>
      </c>
      <c r="H12" s="146">
        <v>1751.4722714540262</v>
      </c>
      <c r="I12" s="146">
        <v>1775.851431359443</v>
      </c>
      <c r="J12" s="146">
        <v>1796.9999534376709</v>
      </c>
      <c r="K12" s="146">
        <v>1812.2371520908371</v>
      </c>
      <c r="L12" s="146">
        <v>1834.810654400193</v>
      </c>
      <c r="M12" s="146">
        <v>1860.5104575755784</v>
      </c>
      <c r="N12" s="146">
        <v>1881.0346895898911</v>
      </c>
      <c r="O12" s="146">
        <v>1901.9455191983873</v>
      </c>
      <c r="P12" s="146">
        <v>1925.0070241966043</v>
      </c>
      <c r="Q12" s="146">
        <v>1948.9218656297037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387.13908651259953</v>
      </c>
      <c r="C14" s="143">
        <f>IF(C5=0,0,C5/C8*1000)</f>
        <v>378.40508020126219</v>
      </c>
      <c r="D14" s="143">
        <f t="shared" ref="D14:Q14" si="1">IF(D5=0,0,D5/D8*1000)</f>
        <v>369.27120837638307</v>
      </c>
      <c r="E14" s="143">
        <f t="shared" si="1"/>
        <v>358.62082677584766</v>
      </c>
      <c r="F14" s="143">
        <f t="shared" si="1"/>
        <v>346.2469304174827</v>
      </c>
      <c r="G14" s="143">
        <f t="shared" si="1"/>
        <v>334.39773846381962</v>
      </c>
      <c r="H14" s="143">
        <f t="shared" si="1"/>
        <v>322.89447779335029</v>
      </c>
      <c r="I14" s="143">
        <f t="shared" si="1"/>
        <v>311.24778717586207</v>
      </c>
      <c r="J14" s="143">
        <f t="shared" si="1"/>
        <v>297.00456616456739</v>
      </c>
      <c r="K14" s="143">
        <f t="shared" si="1"/>
        <v>281.04933852757858</v>
      </c>
      <c r="L14" s="143">
        <f t="shared" si="1"/>
        <v>264.71639258548788</v>
      </c>
      <c r="M14" s="143">
        <f t="shared" si="1"/>
        <v>245.35678969198719</v>
      </c>
      <c r="N14" s="143">
        <f t="shared" si="1"/>
        <v>224.46657149002763</v>
      </c>
      <c r="O14" s="143">
        <f t="shared" si="1"/>
        <v>201.18738971428292</v>
      </c>
      <c r="P14" s="143">
        <f t="shared" si="1"/>
        <v>175.93729953433643</v>
      </c>
      <c r="Q14" s="143">
        <f t="shared" si="1"/>
        <v>154.5053355056032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356.83073351085505</v>
      </c>
      <c r="D15" s="141">
        <v>347.43195038837388</v>
      </c>
      <c r="E15" s="141">
        <v>339.69506069989598</v>
      </c>
      <c r="F15" s="141">
        <v>329.63607345659051</v>
      </c>
      <c r="G15" s="141">
        <v>318.98959916261782</v>
      </c>
      <c r="H15" s="141">
        <v>304.56654376761833</v>
      </c>
      <c r="I15" s="141">
        <v>287.58675662858076</v>
      </c>
      <c r="J15" s="141">
        <v>268.93566944405342</v>
      </c>
      <c r="K15" s="141">
        <v>251.95773146483026</v>
      </c>
      <c r="L15" s="141">
        <v>228.63046319711742</v>
      </c>
      <c r="M15" s="141">
        <v>207.0854718603407</v>
      </c>
      <c r="N15" s="141">
        <v>183.13121745544964</v>
      </c>
      <c r="O15" s="141">
        <v>161.10675041607308</v>
      </c>
      <c r="P15" s="141">
        <v>138.80263987493038</v>
      </c>
      <c r="Q15" s="141">
        <v>113.30388235517627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7545.6686731222189</v>
      </c>
      <c r="C3" s="174">
        <v>7947.8838714174517</v>
      </c>
      <c r="D3" s="174">
        <v>6830.5041803901695</v>
      </c>
      <c r="E3" s="174">
        <v>6773.480361383301</v>
      </c>
      <c r="F3" s="174">
        <v>9003.7443166622088</v>
      </c>
      <c r="G3" s="174">
        <v>8310.6581246359929</v>
      </c>
      <c r="H3" s="174">
        <v>8147.6747287924591</v>
      </c>
      <c r="I3" s="174">
        <v>9867.9257121345217</v>
      </c>
      <c r="J3" s="174">
        <v>8659.7534364100957</v>
      </c>
      <c r="K3" s="174">
        <v>8598.0054120111727</v>
      </c>
      <c r="L3" s="174">
        <v>9283.6</v>
      </c>
      <c r="M3" s="174">
        <v>10769.500035004552</v>
      </c>
      <c r="N3" s="174">
        <v>10218.269211827514</v>
      </c>
      <c r="O3" s="174">
        <v>11162.561867183578</v>
      </c>
      <c r="P3" s="174">
        <v>10492.999716666831</v>
      </c>
      <c r="Q3" s="174">
        <v>9164.2316697950737</v>
      </c>
    </row>
    <row r="5" spans="1:17" x14ac:dyDescent="0.25">
      <c r="A5" s="162" t="s">
        <v>154</v>
      </c>
      <c r="B5" s="174">
        <v>30018.546148184709</v>
      </c>
      <c r="C5" s="174">
        <v>29582.15958464882</v>
      </c>
      <c r="D5" s="174">
        <v>28139.583594556938</v>
      </c>
      <c r="E5" s="174">
        <v>26695.334826637067</v>
      </c>
      <c r="F5" s="174">
        <v>27450.822624800938</v>
      </c>
      <c r="G5" s="174">
        <v>28255.652008181285</v>
      </c>
      <c r="H5" s="174">
        <v>24185.390811142213</v>
      </c>
      <c r="I5" s="174">
        <v>22265.655823368405</v>
      </c>
      <c r="J5" s="174">
        <v>23329.031571048647</v>
      </c>
      <c r="K5" s="174">
        <v>22933.99802467028</v>
      </c>
      <c r="L5" s="174">
        <v>24380.197251452631</v>
      </c>
      <c r="M5" s="174">
        <v>24720.89365514824</v>
      </c>
      <c r="N5" s="174">
        <v>24897.364793095698</v>
      </c>
      <c r="O5" s="174">
        <v>24545.067499043642</v>
      </c>
      <c r="P5" s="174">
        <v>23737.282865985595</v>
      </c>
      <c r="Q5" s="174">
        <v>22885.965989316101</v>
      </c>
    </row>
    <row r="6" spans="1:17" x14ac:dyDescent="0.25">
      <c r="A6" s="173" t="s">
        <v>153</v>
      </c>
      <c r="B6" s="172">
        <v>32628.854508896427</v>
      </c>
      <c r="C6" s="172">
        <v>31775.998777458022</v>
      </c>
      <c r="D6" s="172">
        <v>31716.55158941773</v>
      </c>
      <c r="E6" s="172">
        <v>30323.707119822226</v>
      </c>
      <c r="F6" s="172">
        <v>29242.788406042651</v>
      </c>
      <c r="G6" s="172">
        <v>31739.454894339855</v>
      </c>
      <c r="H6" s="172">
        <v>28429.291200413503</v>
      </c>
      <c r="I6" s="172">
        <v>24486.643476732774</v>
      </c>
      <c r="J6" s="172">
        <v>25398.401928235005</v>
      </c>
      <c r="K6" s="172">
        <v>25855.110211932853</v>
      </c>
      <c r="L6" s="172">
        <v>25695.812154969815</v>
      </c>
      <c r="M6" s="172">
        <v>26057.390694236226</v>
      </c>
      <c r="N6" s="172">
        <v>26884.293032985814</v>
      </c>
      <c r="O6" s="172">
        <v>25944.029248785533</v>
      </c>
      <c r="P6" s="172">
        <v>26088.488704569347</v>
      </c>
      <c r="Q6" s="172">
        <v>24876.485227039877</v>
      </c>
    </row>
    <row r="7" spans="1:17" x14ac:dyDescent="0.25">
      <c r="A7" s="171" t="s">
        <v>152</v>
      </c>
      <c r="B7" s="170"/>
      <c r="C7" s="170">
        <v>1580.1452161296347</v>
      </c>
      <c r="D7" s="170">
        <v>0</v>
      </c>
      <c r="E7" s="170">
        <v>0</v>
      </c>
      <c r="F7" s="170">
        <v>1617.0045206239386</v>
      </c>
      <c r="G7" s="170">
        <v>2496.6664882972041</v>
      </c>
      <c r="H7" s="170">
        <v>0</v>
      </c>
      <c r="I7" s="170">
        <v>0</v>
      </c>
      <c r="J7" s="170">
        <v>1686.5320069727172</v>
      </c>
      <c r="K7" s="170">
        <v>456.70828369784795</v>
      </c>
      <c r="L7" s="170">
        <v>2765.4367533691548</v>
      </c>
      <c r="M7" s="170">
        <v>3584.8489347124842</v>
      </c>
      <c r="N7" s="170">
        <v>1743.0231657385978</v>
      </c>
      <c r="O7" s="170">
        <v>1641.0359627677083</v>
      </c>
      <c r="P7" s="170">
        <v>1650.1734471511027</v>
      </c>
      <c r="Q7" s="170">
        <v>0</v>
      </c>
    </row>
    <row r="8" spans="1:17" x14ac:dyDescent="0.25">
      <c r="A8" s="169" t="s">
        <v>151</v>
      </c>
      <c r="B8" s="168"/>
      <c r="C8" s="168">
        <f t="shared" ref="C8:Q8" si="0">IF(B6=0,0,B6+C7-C6)</f>
        <v>2433.0009475680417</v>
      </c>
      <c r="D8" s="168">
        <f t="shared" si="0"/>
        <v>59.447188040292531</v>
      </c>
      <c r="E8" s="168">
        <f t="shared" si="0"/>
        <v>1392.8444695955041</v>
      </c>
      <c r="F8" s="168">
        <f t="shared" si="0"/>
        <v>2697.9232344035117</v>
      </c>
      <c r="G8" s="168">
        <f t="shared" si="0"/>
        <v>0</v>
      </c>
      <c r="H8" s="168">
        <f t="shared" si="0"/>
        <v>3310.1636939263517</v>
      </c>
      <c r="I8" s="168">
        <f t="shared" si="0"/>
        <v>3942.6477236807295</v>
      </c>
      <c r="J8" s="168">
        <f t="shared" si="0"/>
        <v>774.77355547048501</v>
      </c>
      <c r="K8" s="168">
        <f t="shared" si="0"/>
        <v>0</v>
      </c>
      <c r="L8" s="168">
        <f t="shared" si="0"/>
        <v>2924.7348103321929</v>
      </c>
      <c r="M8" s="168">
        <f t="shared" si="0"/>
        <v>3223.270395446074</v>
      </c>
      <c r="N8" s="168">
        <f t="shared" si="0"/>
        <v>916.12082698901213</v>
      </c>
      <c r="O8" s="168">
        <f t="shared" si="0"/>
        <v>2581.2997469679904</v>
      </c>
      <c r="P8" s="168">
        <f t="shared" si="0"/>
        <v>1505.7139913672872</v>
      </c>
      <c r="Q8" s="168">
        <f t="shared" si="0"/>
        <v>1212.0034775294698</v>
      </c>
    </row>
    <row r="9" spans="1:17" x14ac:dyDescent="0.25">
      <c r="A9" s="167" t="s">
        <v>150</v>
      </c>
      <c r="B9" s="166">
        <f>B6-B5</f>
        <v>2610.3083607117187</v>
      </c>
      <c r="C9" s="166">
        <f t="shared" ref="C9:Q9" si="1">C6-C5</f>
        <v>2193.8391928092024</v>
      </c>
      <c r="D9" s="166">
        <f t="shared" si="1"/>
        <v>3576.9679948607918</v>
      </c>
      <c r="E9" s="166">
        <f t="shared" si="1"/>
        <v>3628.3722931851589</v>
      </c>
      <c r="F9" s="166">
        <f t="shared" si="1"/>
        <v>1791.9657812417136</v>
      </c>
      <c r="G9" s="166">
        <f t="shared" si="1"/>
        <v>3483.8028861585699</v>
      </c>
      <c r="H9" s="166">
        <f t="shared" si="1"/>
        <v>4243.9003892712899</v>
      </c>
      <c r="I9" s="166">
        <f t="shared" si="1"/>
        <v>2220.9876533643692</v>
      </c>
      <c r="J9" s="166">
        <f t="shared" si="1"/>
        <v>2069.3703571863589</v>
      </c>
      <c r="K9" s="166">
        <f t="shared" si="1"/>
        <v>2921.1121872625736</v>
      </c>
      <c r="L9" s="166">
        <f t="shared" si="1"/>
        <v>1315.6149035171838</v>
      </c>
      <c r="M9" s="166">
        <f t="shared" si="1"/>
        <v>1336.4970390879862</v>
      </c>
      <c r="N9" s="166">
        <f t="shared" si="1"/>
        <v>1986.9282398901159</v>
      </c>
      <c r="O9" s="166">
        <f t="shared" si="1"/>
        <v>1398.9617497418913</v>
      </c>
      <c r="P9" s="166">
        <f t="shared" si="1"/>
        <v>2351.2058385837518</v>
      </c>
      <c r="Q9" s="166">
        <f t="shared" si="1"/>
        <v>1990.5192377237763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4679.3570724282781</v>
      </c>
      <c r="C12" s="163">
        <f t="shared" ref="C12:Q12" si="2">SUM(C13:C14,C18:C19,C25:C26)</f>
        <v>4616.1687699999993</v>
      </c>
      <c r="D12" s="163">
        <f t="shared" si="2"/>
        <v>4380.4864200000002</v>
      </c>
      <c r="E12" s="163">
        <f t="shared" si="2"/>
        <v>4196.1540599999989</v>
      </c>
      <c r="F12" s="163">
        <f t="shared" si="2"/>
        <v>4298.5821400000004</v>
      </c>
      <c r="G12" s="163">
        <f t="shared" si="2"/>
        <v>4432.6878923486183</v>
      </c>
      <c r="H12" s="163">
        <f t="shared" si="2"/>
        <v>3817.5849599999997</v>
      </c>
      <c r="I12" s="163">
        <f t="shared" si="2"/>
        <v>3506.2352299999993</v>
      </c>
      <c r="J12" s="163">
        <f t="shared" si="2"/>
        <v>3636.7210199999995</v>
      </c>
      <c r="K12" s="163">
        <f t="shared" si="2"/>
        <v>3575.2832399999993</v>
      </c>
      <c r="L12" s="163">
        <f t="shared" si="2"/>
        <v>3731.9079963272957</v>
      </c>
      <c r="M12" s="163">
        <f t="shared" si="2"/>
        <v>3681.8445007468476</v>
      </c>
      <c r="N12" s="163">
        <f t="shared" si="2"/>
        <v>3668.7154509218267</v>
      </c>
      <c r="O12" s="163">
        <f t="shared" si="2"/>
        <v>3583.5558272317235</v>
      </c>
      <c r="P12" s="163">
        <f t="shared" si="2"/>
        <v>3435.1175156013237</v>
      </c>
      <c r="Q12" s="163">
        <f t="shared" si="2"/>
        <v>3305.837576919942</v>
      </c>
    </row>
    <row r="13" spans="1:17" x14ac:dyDescent="0.25">
      <c r="A13" s="54" t="s">
        <v>38</v>
      </c>
      <c r="B13" s="53">
        <v>897.83065414027294</v>
      </c>
      <c r="C13" s="53">
        <v>1001.09473</v>
      </c>
      <c r="D13" s="53">
        <v>837.52537999999993</v>
      </c>
      <c r="E13" s="53">
        <v>813.79988999999989</v>
      </c>
      <c r="F13" s="53">
        <v>855.97973000000013</v>
      </c>
      <c r="G13" s="53">
        <v>931.55653352211516</v>
      </c>
      <c r="H13" s="53">
        <v>1099.3082299999999</v>
      </c>
      <c r="I13" s="53">
        <v>972.78928999999971</v>
      </c>
      <c r="J13" s="53">
        <v>1082.7853099999998</v>
      </c>
      <c r="K13" s="53">
        <v>1073.4839999999997</v>
      </c>
      <c r="L13" s="53">
        <v>1192.5089234734789</v>
      </c>
      <c r="M13" s="53">
        <v>1048.082283302424</v>
      </c>
      <c r="N13" s="53">
        <v>1088.0008012445112</v>
      </c>
      <c r="O13" s="53">
        <v>1065.3286515892783</v>
      </c>
      <c r="P13" s="53">
        <v>1016.0311480187372</v>
      </c>
      <c r="Q13" s="53">
        <v>920.79155015112474</v>
      </c>
    </row>
    <row r="14" spans="1:17" x14ac:dyDescent="0.25">
      <c r="A14" s="51" t="s">
        <v>37</v>
      </c>
      <c r="B14" s="50">
        <f>SUM(B15:B17)</f>
        <v>2927.3891270579884</v>
      </c>
      <c r="C14" s="50">
        <f t="shared" ref="C14:Q14" si="3">SUM(C15:C17)</f>
        <v>2715.9893999999995</v>
      </c>
      <c r="D14" s="50">
        <f t="shared" si="3"/>
        <v>2664.1346899999999</v>
      </c>
      <c r="E14" s="50">
        <f t="shared" si="3"/>
        <v>2747.3370299999997</v>
      </c>
      <c r="F14" s="50">
        <f t="shared" si="3"/>
        <v>2790.0928900000008</v>
      </c>
      <c r="G14" s="50">
        <f t="shared" si="3"/>
        <v>2871.0310942687315</v>
      </c>
      <c r="H14" s="50">
        <f t="shared" si="3"/>
        <v>2053.1990400000004</v>
      </c>
      <c r="I14" s="50">
        <f t="shared" si="3"/>
        <v>1882.0903699999999</v>
      </c>
      <c r="J14" s="50">
        <f t="shared" si="3"/>
        <v>1888.0386800000001</v>
      </c>
      <c r="K14" s="50">
        <f t="shared" si="3"/>
        <v>1843.6983299999995</v>
      </c>
      <c r="L14" s="50">
        <f t="shared" si="3"/>
        <v>1834.0638372979847</v>
      </c>
      <c r="M14" s="50">
        <f t="shared" si="3"/>
        <v>1859.2562041046965</v>
      </c>
      <c r="N14" s="50">
        <f t="shared" si="3"/>
        <v>1873.5355730102208</v>
      </c>
      <c r="O14" s="50">
        <f t="shared" si="3"/>
        <v>1819.2447255189136</v>
      </c>
      <c r="P14" s="50">
        <f t="shared" si="3"/>
        <v>1765.2177919321427</v>
      </c>
      <c r="Q14" s="50">
        <f t="shared" si="3"/>
        <v>1741.1173164547147</v>
      </c>
    </row>
    <row r="15" spans="1:17" x14ac:dyDescent="0.25">
      <c r="A15" s="52" t="s">
        <v>66</v>
      </c>
      <c r="B15" s="50">
        <v>43.947598762563267</v>
      </c>
      <c r="C15" s="50">
        <v>54.907309999999995</v>
      </c>
      <c r="D15" s="50">
        <v>65.90243999999997</v>
      </c>
      <c r="E15" s="50">
        <v>76.89728999999997</v>
      </c>
      <c r="F15" s="50">
        <v>76.896050000000002</v>
      </c>
      <c r="G15" s="50">
        <v>76.908802621044089</v>
      </c>
      <c r="H15" s="50">
        <v>54.903619999999997</v>
      </c>
      <c r="I15" s="50">
        <v>54.898690000000002</v>
      </c>
      <c r="J15" s="50">
        <v>55.999209999999991</v>
      </c>
      <c r="K15" s="50">
        <v>49.399589999999989</v>
      </c>
      <c r="L15" s="50">
        <v>54.934491908941887</v>
      </c>
      <c r="M15" s="50">
        <v>56.033391480233909</v>
      </c>
      <c r="N15" s="50">
        <v>54.935479638119652</v>
      </c>
      <c r="O15" s="50">
        <v>54.934587816143271</v>
      </c>
      <c r="P15" s="50">
        <v>65.921949435548626</v>
      </c>
      <c r="Q15" s="50">
        <v>62.625533073532097</v>
      </c>
    </row>
    <row r="16" spans="1:17" x14ac:dyDescent="0.25">
      <c r="A16" s="52" t="s">
        <v>147</v>
      </c>
      <c r="B16" s="50">
        <v>2674.3334762702593</v>
      </c>
      <c r="C16" s="50">
        <v>2498.0599999999995</v>
      </c>
      <c r="D16" s="50">
        <v>2489.9218000000001</v>
      </c>
      <c r="E16" s="50">
        <v>2513.4341699999995</v>
      </c>
      <c r="F16" s="50">
        <v>2561.597130000001</v>
      </c>
      <c r="G16" s="50">
        <v>2612.8611502092845</v>
      </c>
      <c r="H16" s="50">
        <v>1946.8875800000001</v>
      </c>
      <c r="I16" s="50">
        <v>1793.0899299999999</v>
      </c>
      <c r="J16" s="50">
        <v>1793.0831000000001</v>
      </c>
      <c r="K16" s="50">
        <v>1758.1139699999994</v>
      </c>
      <c r="L16" s="50">
        <v>1755.0537138448103</v>
      </c>
      <c r="M16" s="50">
        <v>1770.5491380494293</v>
      </c>
      <c r="N16" s="50">
        <v>1784.0152567354878</v>
      </c>
      <c r="O16" s="50">
        <v>1747.8059473118099</v>
      </c>
      <c r="P16" s="50">
        <v>1685.7532400898888</v>
      </c>
      <c r="Q16" s="50">
        <v>1667.9109089076023</v>
      </c>
    </row>
    <row r="17" spans="1:17" x14ac:dyDescent="0.25">
      <c r="A17" s="52" t="s">
        <v>146</v>
      </c>
      <c r="B17" s="50">
        <v>209.10805202516579</v>
      </c>
      <c r="C17" s="50">
        <v>163.02208999999988</v>
      </c>
      <c r="D17" s="50">
        <v>108.31044999999996</v>
      </c>
      <c r="E17" s="50">
        <v>157.0055700000002</v>
      </c>
      <c r="F17" s="50">
        <v>151.59970999999987</v>
      </c>
      <c r="G17" s="50">
        <v>181.26114143840275</v>
      </c>
      <c r="H17" s="50">
        <v>51.407840000000299</v>
      </c>
      <c r="I17" s="50">
        <v>34.101750000000031</v>
      </c>
      <c r="J17" s="50">
        <v>38.956370000000113</v>
      </c>
      <c r="K17" s="50">
        <v>36.184770000000071</v>
      </c>
      <c r="L17" s="50">
        <v>24.075631544232461</v>
      </c>
      <c r="M17" s="50">
        <v>32.67367457503336</v>
      </c>
      <c r="N17" s="50">
        <v>34.584836636613318</v>
      </c>
      <c r="O17" s="50">
        <v>16.504190390960503</v>
      </c>
      <c r="P17" s="50">
        <v>13.542602406705322</v>
      </c>
      <c r="Q17" s="50">
        <v>10.580874473580252</v>
      </c>
    </row>
    <row r="18" spans="1:17" x14ac:dyDescent="0.25">
      <c r="A18" s="51" t="s">
        <v>41</v>
      </c>
      <c r="B18" s="50">
        <v>12.802103408474029</v>
      </c>
      <c r="C18" s="50">
        <v>18.599569999999996</v>
      </c>
      <c r="D18" s="50">
        <v>21.800639999999998</v>
      </c>
      <c r="E18" s="50">
        <v>28.600810000000003</v>
      </c>
      <c r="F18" s="50">
        <v>28.199159999999992</v>
      </c>
      <c r="G18" s="50">
        <v>25.890782521062143</v>
      </c>
      <c r="H18" s="50">
        <v>35.599809999999998</v>
      </c>
      <c r="I18" s="50">
        <v>43.99790999999999</v>
      </c>
      <c r="J18" s="50">
        <v>45.400749999999995</v>
      </c>
      <c r="K18" s="50">
        <v>37.699929999999995</v>
      </c>
      <c r="L18" s="50">
        <v>35.492430932401845</v>
      </c>
      <c r="M18" s="50">
        <v>36.567305110599079</v>
      </c>
      <c r="N18" s="50">
        <v>42.897011596533993</v>
      </c>
      <c r="O18" s="50">
        <v>35.850694297182898</v>
      </c>
      <c r="P18" s="50">
        <v>34.34628285805033</v>
      </c>
      <c r="Q18" s="50">
        <v>27.323979128209384</v>
      </c>
    </row>
    <row r="19" spans="1:17" x14ac:dyDescent="0.25">
      <c r="A19" s="51" t="s">
        <v>64</v>
      </c>
      <c r="B19" s="50">
        <f>SUM(B20:B24)</f>
        <v>409.02329153628961</v>
      </c>
      <c r="C19" s="50">
        <f t="shared" ref="C19:Q19" si="4">SUM(C20:C24)</f>
        <v>455.39266999999967</v>
      </c>
      <c r="D19" s="50">
        <f t="shared" si="4"/>
        <v>454.01196999999991</v>
      </c>
      <c r="E19" s="50">
        <f t="shared" si="4"/>
        <v>454.21547999999996</v>
      </c>
      <c r="F19" s="50">
        <f t="shared" si="4"/>
        <v>474.80992999999984</v>
      </c>
      <c r="G19" s="50">
        <f t="shared" si="4"/>
        <v>454.93056150878368</v>
      </c>
      <c r="H19" s="50">
        <f t="shared" si="4"/>
        <v>477.18417999999986</v>
      </c>
      <c r="I19" s="50">
        <f t="shared" si="4"/>
        <v>455.26277999999991</v>
      </c>
      <c r="J19" s="50">
        <f t="shared" si="4"/>
        <v>456.59836000000013</v>
      </c>
      <c r="K19" s="50">
        <f t="shared" si="4"/>
        <v>456.80052999999981</v>
      </c>
      <c r="L19" s="50">
        <f t="shared" si="4"/>
        <v>504.6093568022419</v>
      </c>
      <c r="M19" s="50">
        <f t="shared" si="4"/>
        <v>576.90867281569786</v>
      </c>
      <c r="N19" s="50">
        <f t="shared" si="4"/>
        <v>506.3559343321914</v>
      </c>
      <c r="O19" s="50">
        <f t="shared" si="4"/>
        <v>506.90286229386373</v>
      </c>
      <c r="P19" s="50">
        <f t="shared" si="4"/>
        <v>469.04835514840744</v>
      </c>
      <c r="Q19" s="50">
        <f t="shared" si="4"/>
        <v>465.7735537880734</v>
      </c>
    </row>
    <row r="20" spans="1:17" x14ac:dyDescent="0.25">
      <c r="A20" s="52" t="s">
        <v>34</v>
      </c>
      <c r="B20" s="50">
        <v>409.02329153628961</v>
      </c>
      <c r="C20" s="50">
        <v>455.39266999999967</v>
      </c>
      <c r="D20" s="50">
        <v>454.01196999999991</v>
      </c>
      <c r="E20" s="50">
        <v>454.21547999999996</v>
      </c>
      <c r="F20" s="50">
        <v>474.80992999999984</v>
      </c>
      <c r="G20" s="50">
        <v>454.93056150878368</v>
      </c>
      <c r="H20" s="50">
        <v>477.18417999999986</v>
      </c>
      <c r="I20" s="50">
        <v>455.26277999999991</v>
      </c>
      <c r="J20" s="50">
        <v>454.39714000000015</v>
      </c>
      <c r="K20" s="50">
        <v>454.50049999999982</v>
      </c>
      <c r="L20" s="50">
        <v>503.67785826888348</v>
      </c>
      <c r="M20" s="50">
        <v>571.58240817387787</v>
      </c>
      <c r="N20" s="50">
        <v>500.33698344110832</v>
      </c>
      <c r="O20" s="50">
        <v>500.07186844997341</v>
      </c>
      <c r="P20" s="50">
        <v>461.21416255658835</v>
      </c>
      <c r="Q20" s="50">
        <v>456.57799156839872</v>
      </c>
    </row>
    <row r="21" spans="1:17" x14ac:dyDescent="0.25">
      <c r="A21" s="52" t="s">
        <v>63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2.2012199999999997</v>
      </c>
      <c r="K21" s="50">
        <v>2.3000299999999996</v>
      </c>
      <c r="L21" s="50">
        <v>0.93149853335843946</v>
      </c>
      <c r="M21" s="50">
        <v>5.326264641820015</v>
      </c>
      <c r="N21" s="50">
        <v>6.018950891083068</v>
      </c>
      <c r="O21" s="50">
        <v>6.8309938438903144</v>
      </c>
      <c r="P21" s="50">
        <v>7.8341925918190851</v>
      </c>
      <c r="Q21" s="50">
        <v>9.1955622196746987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</row>
    <row r="23" spans="1:17" x14ac:dyDescent="0.25">
      <c r="A23" s="52" t="s">
        <v>33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</row>
    <row r="24" spans="1:17" x14ac:dyDescent="0.25">
      <c r="A24" s="52" t="s">
        <v>32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</row>
    <row r="25" spans="1:17" x14ac:dyDescent="0.25">
      <c r="A25" s="51" t="s">
        <v>31</v>
      </c>
      <c r="B25" s="50">
        <v>23.884570677724508</v>
      </c>
      <c r="C25" s="50">
        <v>28.698939999999993</v>
      </c>
      <c r="D25" s="50">
        <v>23.900659999999988</v>
      </c>
      <c r="E25" s="50">
        <v>23.900389999999998</v>
      </c>
      <c r="F25" s="50">
        <v>23.900130000000001</v>
      </c>
      <c r="G25" s="50">
        <v>20.301927205417183</v>
      </c>
      <c r="H25" s="50">
        <v>20.999450000000003</v>
      </c>
      <c r="I25" s="50">
        <v>22.537360000000003</v>
      </c>
      <c r="J25" s="50">
        <v>23.900189999999998</v>
      </c>
      <c r="K25" s="50">
        <v>25.149799999999992</v>
      </c>
      <c r="L25" s="50">
        <v>26.273044074924822</v>
      </c>
      <c r="M25" s="50">
        <v>23.884595489117224</v>
      </c>
      <c r="N25" s="50">
        <v>23.884740348704167</v>
      </c>
      <c r="O25" s="50">
        <v>23.884593685744857</v>
      </c>
      <c r="P25" s="50">
        <v>21.496279551278572</v>
      </c>
      <c r="Q25" s="50">
        <v>21.257304548959198</v>
      </c>
    </row>
    <row r="26" spans="1:17" x14ac:dyDescent="0.25">
      <c r="A26" s="49" t="s">
        <v>30</v>
      </c>
      <c r="B26" s="48">
        <v>408.42732560752887</v>
      </c>
      <c r="C26" s="48">
        <v>396.39345999999989</v>
      </c>
      <c r="D26" s="48">
        <v>379.11308000000014</v>
      </c>
      <c r="E26" s="48">
        <v>128.30045999999999</v>
      </c>
      <c r="F26" s="48">
        <v>125.6003</v>
      </c>
      <c r="G26" s="48">
        <v>128.97699332250849</v>
      </c>
      <c r="H26" s="48">
        <v>131.29424999999998</v>
      </c>
      <c r="I26" s="48">
        <v>129.55751999999998</v>
      </c>
      <c r="J26" s="48">
        <v>139.99772999999996</v>
      </c>
      <c r="K26" s="48">
        <v>138.45064999999997</v>
      </c>
      <c r="L26" s="48">
        <v>138.96040374626372</v>
      </c>
      <c r="M26" s="48">
        <v>137.14543992431305</v>
      </c>
      <c r="N26" s="48">
        <v>134.04139038966534</v>
      </c>
      <c r="O26" s="48">
        <v>132.34429984674028</v>
      </c>
      <c r="P26" s="48">
        <v>128.97765809270751</v>
      </c>
      <c r="Q26" s="48">
        <v>129.57387284885985</v>
      </c>
    </row>
    <row r="28" spans="1:17" x14ac:dyDescent="0.25">
      <c r="A28" s="162" t="s">
        <v>112</v>
      </c>
      <c r="B28" s="161">
        <f>AGR_emi!B5</f>
        <v>12705.301924779535</v>
      </c>
      <c r="C28" s="161">
        <f>AGR_emi!C5</f>
        <v>12475.951971606792</v>
      </c>
      <c r="D28" s="161">
        <f>AGR_emi!D5</f>
        <v>11658.266669503439</v>
      </c>
      <c r="E28" s="161">
        <f>AGR_emi!E5</f>
        <v>11841.235053708746</v>
      </c>
      <c r="F28" s="161">
        <f>AGR_emi!F5</f>
        <v>12134.40742789949</v>
      </c>
      <c r="G28" s="161">
        <f>AGR_emi!G5</f>
        <v>12673.170265531531</v>
      </c>
      <c r="H28" s="161">
        <f>AGR_emi!H5</f>
        <v>10820.52087258877</v>
      </c>
      <c r="I28" s="161">
        <f>AGR_emi!I5</f>
        <v>9797.1215870602446</v>
      </c>
      <c r="J28" s="161">
        <f>AGR_emi!J5</f>
        <v>10258.501725785698</v>
      </c>
      <c r="K28" s="161">
        <f>AGR_emi!K5</f>
        <v>10066.877261491967</v>
      </c>
      <c r="L28" s="161">
        <f>AGR_emi!L5</f>
        <v>10496.419737568745</v>
      </c>
      <c r="M28" s="161">
        <f>AGR_emi!M5</f>
        <v>10004.443374317003</v>
      </c>
      <c r="N28" s="161">
        <f>AGR_emi!N5</f>
        <v>10214.06463223255</v>
      </c>
      <c r="O28" s="161">
        <f>AGR_emi!O5</f>
        <v>9943.5932804665226</v>
      </c>
      <c r="P28" s="161">
        <f>AGR_emi!P5</f>
        <v>9572.9559691566938</v>
      </c>
      <c r="Q28" s="161">
        <f>AGR_emi!Q5</f>
        <v>9098.0645474695593</v>
      </c>
    </row>
    <row r="30" spans="1:17" x14ac:dyDescent="0.25">
      <c r="A30" s="160" t="s">
        <v>145</v>
      </c>
      <c r="B30" s="159">
        <f t="shared" ref="B30:Q30" si="5">IF(B$12=0,"",B$12/B$3*1000)</f>
        <v>620.13815807951062</v>
      </c>
      <c r="C30" s="159">
        <f t="shared" si="5"/>
        <v>580.80475818234834</v>
      </c>
      <c r="D30" s="159">
        <f t="shared" si="5"/>
        <v>641.31231082121667</v>
      </c>
      <c r="E30" s="159">
        <f t="shared" si="5"/>
        <v>619.4974866868954</v>
      </c>
      <c r="F30" s="159">
        <f t="shared" si="5"/>
        <v>477.42161358859357</v>
      </c>
      <c r="G30" s="159">
        <f t="shared" si="5"/>
        <v>533.37387074176752</v>
      </c>
      <c r="H30" s="159">
        <f t="shared" si="5"/>
        <v>468.54901393023476</v>
      </c>
      <c r="I30" s="159">
        <f t="shared" si="5"/>
        <v>355.31633823392139</v>
      </c>
      <c r="J30" s="159">
        <f t="shared" si="5"/>
        <v>419.95664734625558</v>
      </c>
      <c r="K30" s="159">
        <f t="shared" si="5"/>
        <v>415.82705158633985</v>
      </c>
      <c r="L30" s="159">
        <f t="shared" si="5"/>
        <v>401.9893140944564</v>
      </c>
      <c r="M30" s="159">
        <f t="shared" si="5"/>
        <v>341.8770127470724</v>
      </c>
      <c r="N30" s="159">
        <f t="shared" si="5"/>
        <v>359.03491823011831</v>
      </c>
      <c r="O30" s="159">
        <f t="shared" si="5"/>
        <v>321.03345718216286</v>
      </c>
      <c r="P30" s="159">
        <f t="shared" si="5"/>
        <v>327.37230614283396</v>
      </c>
      <c r="Q30" s="159">
        <f t="shared" si="5"/>
        <v>360.73265015940672</v>
      </c>
    </row>
    <row r="31" spans="1:17" x14ac:dyDescent="0.25">
      <c r="A31" s="158" t="s">
        <v>144</v>
      </c>
      <c r="B31" s="157">
        <f t="shared" ref="B31:Q31" si="6">IF(B$12=0,"",B$12/B$5*1000)</f>
        <v>155.88220193372854</v>
      </c>
      <c r="C31" s="157">
        <f t="shared" si="6"/>
        <v>156.04569898931533</v>
      </c>
      <c r="D31" s="157">
        <f t="shared" si="6"/>
        <v>155.66990909017292</v>
      </c>
      <c r="E31" s="157">
        <f t="shared" si="6"/>
        <v>157.18679264561999</v>
      </c>
      <c r="F31" s="157">
        <f t="shared" si="6"/>
        <v>156.59210650089477</v>
      </c>
      <c r="G31" s="157">
        <f t="shared" si="6"/>
        <v>156.87791918817359</v>
      </c>
      <c r="H31" s="157">
        <f t="shared" si="6"/>
        <v>157.84673441130576</v>
      </c>
      <c r="I31" s="157">
        <f t="shared" si="6"/>
        <v>157.47280285901621</v>
      </c>
      <c r="J31" s="157">
        <f t="shared" si="6"/>
        <v>155.88821202990587</v>
      </c>
      <c r="K31" s="157">
        <f t="shared" si="6"/>
        <v>155.89446010041684</v>
      </c>
      <c r="L31" s="157">
        <f t="shared" si="6"/>
        <v>153.07127985213242</v>
      </c>
      <c r="M31" s="157">
        <f t="shared" si="6"/>
        <v>148.93654542217922</v>
      </c>
      <c r="N31" s="157">
        <f t="shared" si="6"/>
        <v>147.353564580425</v>
      </c>
      <c r="O31" s="157">
        <f t="shared" si="6"/>
        <v>145.9990210811745</v>
      </c>
      <c r="P31" s="157">
        <f t="shared" si="6"/>
        <v>144.71401528957995</v>
      </c>
      <c r="Q31" s="157">
        <f t="shared" si="6"/>
        <v>144.44824301771718</v>
      </c>
    </row>
    <row r="32" spans="1:17" x14ac:dyDescent="0.25">
      <c r="A32" s="158" t="s">
        <v>143</v>
      </c>
      <c r="B32" s="157">
        <f>IF(AGR_ued!B$5=0,"",AGR_ued!B$5/B$5*1000)</f>
        <v>54.831705276501559</v>
      </c>
      <c r="C32" s="157">
        <f>IF(AGR_ued!C$5=0,"",AGR_ued!C$5/C$5*1000)</f>
        <v>54.831705276501545</v>
      </c>
      <c r="D32" s="157">
        <f>IF(AGR_ued!D$5=0,"",AGR_ued!D$5/D$5*1000)</f>
        <v>54.831705276501538</v>
      </c>
      <c r="E32" s="157">
        <f>IF(AGR_ued!E$5=0,"",AGR_ued!E$5/E$5*1000)</f>
        <v>54.831705276501538</v>
      </c>
      <c r="F32" s="157">
        <f>IF(AGR_ued!F$5=0,"",AGR_ued!F$5/F$5*1000)</f>
        <v>54.831705276501545</v>
      </c>
      <c r="G32" s="157">
        <f>IF(AGR_ued!G$5=0,"",AGR_ued!G$5/G$5*1000)</f>
        <v>54.831705276501545</v>
      </c>
      <c r="H32" s="157">
        <f>IF(AGR_ued!H$5=0,"",AGR_ued!H$5/H$5*1000)</f>
        <v>54.83170527650153</v>
      </c>
      <c r="I32" s="157">
        <f>IF(AGR_ued!I$5=0,"",AGR_ued!I$5/I$5*1000)</f>
        <v>54.831705276501545</v>
      </c>
      <c r="J32" s="157">
        <f>IF(AGR_ued!J$5=0,"",AGR_ued!J$5/J$5*1000)</f>
        <v>54.831705276501545</v>
      </c>
      <c r="K32" s="157">
        <f>IF(AGR_ued!K$5=0,"",AGR_ued!K$5/K$5*1000)</f>
        <v>54.831705276501545</v>
      </c>
      <c r="L32" s="157">
        <f>IF(AGR_ued!L$5=0,"",AGR_ued!L$5/L$5*1000)</f>
        <v>54.831705276501552</v>
      </c>
      <c r="M32" s="157">
        <f>IF(AGR_ued!M$5=0,"",AGR_ued!M$5/M$5*1000)</f>
        <v>54.83170527650153</v>
      </c>
      <c r="N32" s="157">
        <f>IF(AGR_ued!N$5=0,"",AGR_ued!N$5/N$5*1000)</f>
        <v>54.831705276501545</v>
      </c>
      <c r="O32" s="157">
        <f>IF(AGR_ued!O$5=0,"",AGR_ued!O$5/O$5*1000)</f>
        <v>54.831705276501538</v>
      </c>
      <c r="P32" s="157">
        <f>IF(AGR_ued!P$5=0,"",AGR_ued!P$5/P$5*1000)</f>
        <v>54.831705276501545</v>
      </c>
      <c r="Q32" s="157">
        <f>IF(AGR_ued!Q$5=0,"",AGR_ued!Q$5/Q$5*1000)</f>
        <v>54.831705276501545</v>
      </c>
    </row>
    <row r="33" spans="1:17" x14ac:dyDescent="0.25">
      <c r="A33" s="156" t="s">
        <v>142</v>
      </c>
      <c r="B33" s="155">
        <f t="shared" ref="B33:Q33" si="7">IF(B$12=0,"",B$28/B$12)</f>
        <v>2.7151811088839004</v>
      </c>
      <c r="C33" s="155">
        <f t="shared" si="7"/>
        <v>2.7026637441608949</v>
      </c>
      <c r="D33" s="155">
        <f t="shared" si="7"/>
        <v>2.6614091568176663</v>
      </c>
      <c r="E33" s="155">
        <f t="shared" si="7"/>
        <v>2.8219257168333685</v>
      </c>
      <c r="F33" s="155">
        <f t="shared" si="7"/>
        <v>2.8228860197840699</v>
      </c>
      <c r="G33" s="155">
        <f t="shared" si="7"/>
        <v>2.8590260747676441</v>
      </c>
      <c r="H33" s="155">
        <f t="shared" si="7"/>
        <v>2.8343890145116171</v>
      </c>
      <c r="I33" s="155">
        <f t="shared" si="7"/>
        <v>2.7941997454233114</v>
      </c>
      <c r="J33" s="155">
        <f t="shared" si="7"/>
        <v>2.8208107439007515</v>
      </c>
      <c r="K33" s="155">
        <f t="shared" si="7"/>
        <v>2.8156866423517175</v>
      </c>
      <c r="L33" s="155">
        <f t="shared" si="7"/>
        <v>2.8126148200595105</v>
      </c>
      <c r="M33" s="155">
        <f t="shared" si="7"/>
        <v>2.717236801360742</v>
      </c>
      <c r="N33" s="155">
        <f t="shared" si="7"/>
        <v>2.7840983496460852</v>
      </c>
      <c r="O33" s="155">
        <f t="shared" si="7"/>
        <v>2.7747839743152243</v>
      </c>
      <c r="P33" s="155">
        <f t="shared" si="7"/>
        <v>2.7867914054407334</v>
      </c>
      <c r="Q33" s="155">
        <f t="shared" si="7"/>
        <v>2.752120857657578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4679.3570724282799</v>
      </c>
      <c r="C5" s="55">
        <f t="shared" ref="C5:Q5" si="0">SUM(C6:C9,C16:C17,C25:C27)</f>
        <v>4616.1687699999993</v>
      </c>
      <c r="D5" s="55">
        <f t="shared" si="0"/>
        <v>4380.4864199999993</v>
      </c>
      <c r="E5" s="55">
        <f t="shared" si="0"/>
        <v>4196.1540599999998</v>
      </c>
      <c r="F5" s="55">
        <f t="shared" si="0"/>
        <v>4298.5821399999995</v>
      </c>
      <c r="G5" s="55">
        <f t="shared" si="0"/>
        <v>4432.6878923486183</v>
      </c>
      <c r="H5" s="55">
        <f t="shared" si="0"/>
        <v>3817.5849600000006</v>
      </c>
      <c r="I5" s="55">
        <f t="shared" si="0"/>
        <v>3506.2352299999998</v>
      </c>
      <c r="J5" s="55">
        <f t="shared" si="0"/>
        <v>3636.7210199999995</v>
      </c>
      <c r="K5" s="55">
        <f t="shared" si="0"/>
        <v>3575.2832399999998</v>
      </c>
      <c r="L5" s="55">
        <f t="shared" si="0"/>
        <v>3731.9079963272961</v>
      </c>
      <c r="M5" s="55">
        <f t="shared" si="0"/>
        <v>3681.8445007468476</v>
      </c>
      <c r="N5" s="55">
        <f t="shared" si="0"/>
        <v>3668.7154509218271</v>
      </c>
      <c r="O5" s="55">
        <f t="shared" si="0"/>
        <v>3583.5558272317226</v>
      </c>
      <c r="P5" s="55">
        <f t="shared" si="0"/>
        <v>3435.1175156013242</v>
      </c>
      <c r="Q5" s="55">
        <f t="shared" si="0"/>
        <v>3305.8375769199406</v>
      </c>
    </row>
    <row r="6" spans="1:17" x14ac:dyDescent="0.25">
      <c r="A6" s="185" t="s">
        <v>162</v>
      </c>
      <c r="B6" s="206">
        <v>180.1164505929203</v>
      </c>
      <c r="C6" s="206">
        <v>174.80951585999995</v>
      </c>
      <c r="D6" s="206">
        <v>167.18886828000001</v>
      </c>
      <c r="E6" s="206">
        <v>56.580502860000003</v>
      </c>
      <c r="F6" s="206">
        <v>55.389732300000013</v>
      </c>
      <c r="G6" s="206">
        <v>56.878854055226242</v>
      </c>
      <c r="H6" s="206">
        <v>57.900764249999987</v>
      </c>
      <c r="I6" s="206">
        <v>57.134866319999993</v>
      </c>
      <c r="J6" s="206">
        <v>61.73899892999998</v>
      </c>
      <c r="K6" s="206">
        <v>61.056736649999998</v>
      </c>
      <c r="L6" s="206">
        <v>61.281538052102299</v>
      </c>
      <c r="M6" s="206">
        <v>60.481139006622072</v>
      </c>
      <c r="N6" s="206">
        <v>59.112253161842425</v>
      </c>
      <c r="O6" s="206">
        <v>58.36383623241246</v>
      </c>
      <c r="P6" s="206">
        <v>56.879147218884015</v>
      </c>
      <c r="Q6" s="206">
        <v>57.142077926347199</v>
      </c>
    </row>
    <row r="7" spans="1:17" x14ac:dyDescent="0.25">
      <c r="A7" s="183" t="s">
        <v>161</v>
      </c>
      <c r="B7" s="205">
        <v>60.038816864306739</v>
      </c>
      <c r="C7" s="205">
        <v>58.269838619999994</v>
      </c>
      <c r="D7" s="205">
        <v>55.729622759999984</v>
      </c>
      <c r="E7" s="205">
        <v>18.860167619999999</v>
      </c>
      <c r="F7" s="205">
        <v>18.463244100000001</v>
      </c>
      <c r="G7" s="205">
        <v>18.959618018408744</v>
      </c>
      <c r="H7" s="205">
        <v>19.300254749999993</v>
      </c>
      <c r="I7" s="205">
        <v>19.044955440000003</v>
      </c>
      <c r="J7" s="205">
        <v>20.57966630999999</v>
      </c>
      <c r="K7" s="205">
        <v>20.352245549999999</v>
      </c>
      <c r="L7" s="205">
        <v>20.427179350700772</v>
      </c>
      <c r="M7" s="205">
        <v>20.160379668874018</v>
      </c>
      <c r="N7" s="205">
        <v>19.704084387280801</v>
      </c>
      <c r="O7" s="205">
        <v>19.45461207747082</v>
      </c>
      <c r="P7" s="205">
        <v>18.959715739627995</v>
      </c>
      <c r="Q7" s="205">
        <v>19.047359308782401</v>
      </c>
    </row>
    <row r="8" spans="1:17" x14ac:dyDescent="0.25">
      <c r="A8" s="183" t="s">
        <v>160</v>
      </c>
      <c r="B8" s="205">
        <v>44.028465700491616</v>
      </c>
      <c r="C8" s="205">
        <v>42.731214987999998</v>
      </c>
      <c r="D8" s="205">
        <v>40.868390024000007</v>
      </c>
      <c r="E8" s="205">
        <v>13.830789587999998</v>
      </c>
      <c r="F8" s="205">
        <v>13.539712339999999</v>
      </c>
      <c r="G8" s="205">
        <v>13.903719880166415</v>
      </c>
      <c r="H8" s="205">
        <v>14.153520149999999</v>
      </c>
      <c r="I8" s="205">
        <v>13.966300656</v>
      </c>
      <c r="J8" s="205">
        <v>15.091755293999997</v>
      </c>
      <c r="K8" s="205">
        <v>14.924980069999997</v>
      </c>
      <c r="L8" s="205">
        <v>14.979931523847235</v>
      </c>
      <c r="M8" s="205">
        <v>14.784278423840945</v>
      </c>
      <c r="N8" s="205">
        <v>14.44966188400592</v>
      </c>
      <c r="O8" s="205">
        <v>14.266715523478601</v>
      </c>
      <c r="P8" s="205">
        <v>13.903791542393865</v>
      </c>
      <c r="Q8" s="205">
        <v>13.96806349310709</v>
      </c>
    </row>
    <row r="9" spans="1:17" x14ac:dyDescent="0.25">
      <c r="A9" s="181" t="s">
        <v>159</v>
      </c>
      <c r="B9" s="204">
        <f>SUM(B10:B15)</f>
        <v>1297.9981235206319</v>
      </c>
      <c r="C9" s="204">
        <f t="shared" ref="C9:Q9" si="1">SUM(C10:C15)</f>
        <v>1286.021851</v>
      </c>
      <c r="D9" s="204">
        <f t="shared" si="1"/>
        <v>1217.1424639999998</v>
      </c>
      <c r="E9" s="204">
        <f t="shared" si="1"/>
        <v>1237.0863529999997</v>
      </c>
      <c r="F9" s="204">
        <f t="shared" si="1"/>
        <v>1268.6246430000001</v>
      </c>
      <c r="G9" s="204">
        <f t="shared" si="1"/>
        <v>1305.3246187516245</v>
      </c>
      <c r="H9" s="204">
        <f t="shared" si="1"/>
        <v>1120.5868280000002</v>
      </c>
      <c r="I9" s="204">
        <f t="shared" si="1"/>
        <v>1028.7794650000003</v>
      </c>
      <c r="J9" s="204">
        <f t="shared" si="1"/>
        <v>1065.7471199999998</v>
      </c>
      <c r="K9" s="204">
        <f t="shared" si="1"/>
        <v>1048.6546369999999</v>
      </c>
      <c r="L9" s="204">
        <f t="shared" si="1"/>
        <v>1091.2720459380278</v>
      </c>
      <c r="M9" s="204">
        <f t="shared" si="1"/>
        <v>1080.1289350891423</v>
      </c>
      <c r="N9" s="204">
        <f t="shared" si="1"/>
        <v>1077.1215364037416</v>
      </c>
      <c r="O9" s="204">
        <f t="shared" si="1"/>
        <v>1052.082673795516</v>
      </c>
      <c r="P9" s="204">
        <f t="shared" si="1"/>
        <v>1006.8893529384801</v>
      </c>
      <c r="Q9" s="204">
        <f t="shared" si="1"/>
        <v>967.75922440559555</v>
      </c>
    </row>
    <row r="10" spans="1:17" x14ac:dyDescent="0.25">
      <c r="A10" s="202" t="s">
        <v>35</v>
      </c>
      <c r="B10" s="203">
        <v>1261.7191508968115</v>
      </c>
      <c r="C10" s="203">
        <v>1243.2645070938399</v>
      </c>
      <c r="D10" s="203">
        <v>1178.4825467394871</v>
      </c>
      <c r="E10" s="203">
        <v>1201.1806917281917</v>
      </c>
      <c r="F10" s="203">
        <v>1232.9020659455548</v>
      </c>
      <c r="G10" s="203">
        <v>1273.8876740367743</v>
      </c>
      <c r="H10" s="203">
        <v>1085.2496208685457</v>
      </c>
      <c r="I10" s="203">
        <v>989.23289370785278</v>
      </c>
      <c r="J10" s="203">
        <v>1023.4596896418318</v>
      </c>
      <c r="K10" s="203">
        <v>1007.6095734998885</v>
      </c>
      <c r="L10" s="203">
        <v>1050.2466650551314</v>
      </c>
      <c r="M10" s="203">
        <v>1039.754912962024</v>
      </c>
      <c r="N10" s="203">
        <v>1034.5400939390779</v>
      </c>
      <c r="O10" s="203">
        <v>1011.5542660383638</v>
      </c>
      <c r="P10" s="203">
        <v>968.98744671510735</v>
      </c>
      <c r="Q10" s="203">
        <v>931.92474240636864</v>
      </c>
    </row>
    <row r="11" spans="1:17" x14ac:dyDescent="0.25">
      <c r="A11" s="202" t="s">
        <v>166</v>
      </c>
      <c r="B11" s="201">
        <v>4.2258554339453438</v>
      </c>
      <c r="C11" s="201">
        <v>6.1305347061600317</v>
      </c>
      <c r="D11" s="201">
        <v>7.1769956605126568</v>
      </c>
      <c r="E11" s="201">
        <v>9.4392620718079545</v>
      </c>
      <c r="F11" s="201">
        <v>9.310441054445306</v>
      </c>
      <c r="G11" s="201">
        <v>8.5554776429827815</v>
      </c>
      <c r="H11" s="201">
        <v>11.71187213145453</v>
      </c>
      <c r="I11" s="201">
        <v>14.418060892147402</v>
      </c>
      <c r="J11" s="201">
        <v>15.587285758167736</v>
      </c>
      <c r="K11" s="201">
        <v>13.126250500111267</v>
      </c>
      <c r="L11" s="201">
        <v>11.973128733046238</v>
      </c>
      <c r="M11" s="201">
        <v>13.746517839514725</v>
      </c>
      <c r="N11" s="201">
        <v>16.015874308166239</v>
      </c>
      <c r="O11" s="201">
        <v>13.996928074472528</v>
      </c>
      <c r="P11" s="201">
        <v>13.82607351024002</v>
      </c>
      <c r="Q11" s="201">
        <v>11.985699993290618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23.884570677724508</v>
      </c>
      <c r="C14" s="201">
        <v>28.698939999999993</v>
      </c>
      <c r="D14" s="201">
        <v>23.900659999999995</v>
      </c>
      <c r="E14" s="201">
        <v>23.900389999999991</v>
      </c>
      <c r="F14" s="201">
        <v>23.900130000000001</v>
      </c>
      <c r="G14" s="201">
        <v>20.301927205417186</v>
      </c>
      <c r="H14" s="201">
        <v>20.999450000000003</v>
      </c>
      <c r="I14" s="201">
        <v>22.537360000000007</v>
      </c>
      <c r="J14" s="201">
        <v>23.900190000000006</v>
      </c>
      <c r="K14" s="201">
        <v>25.149799999999992</v>
      </c>
      <c r="L14" s="201">
        <v>26.273044074924822</v>
      </c>
      <c r="M14" s="201">
        <v>23.884595489117231</v>
      </c>
      <c r="N14" s="201">
        <v>23.884740348704167</v>
      </c>
      <c r="O14" s="201">
        <v>23.884593685744857</v>
      </c>
      <c r="P14" s="201">
        <v>21.496279551278572</v>
      </c>
      <c r="Q14" s="201">
        <v>21.257304548959201</v>
      </c>
    </row>
    <row r="15" spans="1:17" x14ac:dyDescent="0.25">
      <c r="A15" s="202" t="s">
        <v>30</v>
      </c>
      <c r="B15" s="201">
        <v>8.1685465121505771</v>
      </c>
      <c r="C15" s="201">
        <v>7.9278691999999973</v>
      </c>
      <c r="D15" s="201">
        <v>7.5822616000000016</v>
      </c>
      <c r="E15" s="201">
        <v>2.5660092000000003</v>
      </c>
      <c r="F15" s="201">
        <v>2.5120059999999986</v>
      </c>
      <c r="G15" s="201">
        <v>2.5795398664501694</v>
      </c>
      <c r="H15" s="201">
        <v>2.6258849999999994</v>
      </c>
      <c r="I15" s="201">
        <v>2.5911503999999996</v>
      </c>
      <c r="J15" s="201">
        <v>2.7999545999999995</v>
      </c>
      <c r="K15" s="201">
        <v>2.7690130000000006</v>
      </c>
      <c r="L15" s="201">
        <v>2.7792080749252737</v>
      </c>
      <c r="M15" s="201">
        <v>2.7429087984862619</v>
      </c>
      <c r="N15" s="201">
        <v>2.6808278077933063</v>
      </c>
      <c r="O15" s="201">
        <v>2.6468859969348051</v>
      </c>
      <c r="P15" s="201">
        <v>2.5795531618541494</v>
      </c>
      <c r="Q15" s="201">
        <v>2.591477456977199</v>
      </c>
    </row>
    <row r="16" spans="1:17" x14ac:dyDescent="0.25">
      <c r="A16" s="198" t="s">
        <v>158</v>
      </c>
      <c r="B16" s="197">
        <v>534.86669525405182</v>
      </c>
      <c r="C16" s="197">
        <v>499.61200000000002</v>
      </c>
      <c r="D16" s="197">
        <v>497.98436000000004</v>
      </c>
      <c r="E16" s="197">
        <v>502.68683400000003</v>
      </c>
      <c r="F16" s="197">
        <v>512.31942599999991</v>
      </c>
      <c r="G16" s="197">
        <v>522.57223004185687</v>
      </c>
      <c r="H16" s="197">
        <v>389.37751600000001</v>
      </c>
      <c r="I16" s="197">
        <v>358.61798599999997</v>
      </c>
      <c r="J16" s="197">
        <v>358.61662000000007</v>
      </c>
      <c r="K16" s="197">
        <v>351.62279400000011</v>
      </c>
      <c r="L16" s="197">
        <v>351.01074276896213</v>
      </c>
      <c r="M16" s="197">
        <v>354.10982760988594</v>
      </c>
      <c r="N16" s="197">
        <v>356.80305134709761</v>
      </c>
      <c r="O16" s="197">
        <v>349.56118946236199</v>
      </c>
      <c r="P16" s="197">
        <v>337.1506480179778</v>
      </c>
      <c r="Q16" s="197">
        <v>333.58218178152049</v>
      </c>
    </row>
    <row r="17" spans="1:17" x14ac:dyDescent="0.25">
      <c r="A17" s="198" t="s">
        <v>157</v>
      </c>
      <c r="B17" s="197">
        <f>SUM(B18:B24)</f>
        <v>2212.2656209368029</v>
      </c>
      <c r="C17" s="197">
        <f t="shared" ref="C17:Q17" si="2">SUM(C18:C24)</f>
        <v>2211.2608896999991</v>
      </c>
      <c r="D17" s="197">
        <f t="shared" si="2"/>
        <v>2074.8044566000003</v>
      </c>
      <c r="E17" s="197">
        <f t="shared" si="2"/>
        <v>2120.8387192</v>
      </c>
      <c r="F17" s="197">
        <f t="shared" si="2"/>
        <v>2179.6206699999998</v>
      </c>
      <c r="G17" s="197">
        <f t="shared" si="2"/>
        <v>2256.7591954816471</v>
      </c>
      <c r="H17" s="197">
        <f t="shared" si="2"/>
        <v>1988.073003</v>
      </c>
      <c r="I17" s="197">
        <f t="shared" si="2"/>
        <v>1816.5596478999996</v>
      </c>
      <c r="J17" s="197">
        <f t="shared" si="2"/>
        <v>1893.3234536000002</v>
      </c>
      <c r="K17" s="197">
        <f t="shared" si="2"/>
        <v>1860.5600099999997</v>
      </c>
      <c r="L17" s="197">
        <f t="shared" si="2"/>
        <v>1966.8486121326027</v>
      </c>
      <c r="M17" s="197">
        <f t="shared" si="2"/>
        <v>1929.1109818846503</v>
      </c>
      <c r="N17" s="197">
        <f t="shared" si="2"/>
        <v>1919.9945280430243</v>
      </c>
      <c r="O17" s="197">
        <f t="shared" si="2"/>
        <v>1873.0367587624535</v>
      </c>
      <c r="P17" s="197">
        <f t="shared" si="2"/>
        <v>1792.9235339339466</v>
      </c>
      <c r="Q17" s="197">
        <f t="shared" si="2"/>
        <v>1712.2218964949452</v>
      </c>
    </row>
    <row r="18" spans="1:17" x14ac:dyDescent="0.25">
      <c r="A18" s="200" t="s">
        <v>38</v>
      </c>
      <c r="B18" s="199">
        <v>897.83065414027294</v>
      </c>
      <c r="C18" s="199">
        <v>1001.09473</v>
      </c>
      <c r="D18" s="199">
        <v>837.52537999999993</v>
      </c>
      <c r="E18" s="199">
        <v>813.79988999999989</v>
      </c>
      <c r="F18" s="199">
        <v>855.97973000000013</v>
      </c>
      <c r="G18" s="199">
        <v>931.55653352211516</v>
      </c>
      <c r="H18" s="199">
        <v>1099.3082299999999</v>
      </c>
      <c r="I18" s="199">
        <v>972.78928999999971</v>
      </c>
      <c r="J18" s="199">
        <v>1082.78531</v>
      </c>
      <c r="K18" s="199">
        <v>1073.4839999999997</v>
      </c>
      <c r="L18" s="199">
        <v>1192.5089234734789</v>
      </c>
      <c r="M18" s="199">
        <v>1048.082283302424</v>
      </c>
      <c r="N18" s="199">
        <v>1088.000801244511</v>
      </c>
      <c r="O18" s="199">
        <v>1065.328651589278</v>
      </c>
      <c r="P18" s="199">
        <v>1016.0311480187372</v>
      </c>
      <c r="Q18" s="199">
        <v>920.79155015112485</v>
      </c>
    </row>
    <row r="19" spans="1:17" x14ac:dyDescent="0.25">
      <c r="A19" s="200" t="s">
        <v>36</v>
      </c>
      <c r="B19" s="199">
        <v>43.947598762563281</v>
      </c>
      <c r="C19" s="199">
        <v>54.907309999999995</v>
      </c>
      <c r="D19" s="199">
        <v>65.90243999999997</v>
      </c>
      <c r="E19" s="199">
        <v>76.897289999999984</v>
      </c>
      <c r="F19" s="199">
        <v>76.896049999999988</v>
      </c>
      <c r="G19" s="199">
        <v>76.908802621044103</v>
      </c>
      <c r="H19" s="199">
        <v>54.903619999999997</v>
      </c>
      <c r="I19" s="199">
        <v>54.898690000000002</v>
      </c>
      <c r="J19" s="199">
        <v>55.999209999999998</v>
      </c>
      <c r="K19" s="199">
        <v>49.399589999999982</v>
      </c>
      <c r="L19" s="199">
        <v>54.934491908941887</v>
      </c>
      <c r="M19" s="199">
        <v>56.033391480233909</v>
      </c>
      <c r="N19" s="199">
        <v>54.935479638119645</v>
      </c>
      <c r="O19" s="199">
        <v>54.934587816143271</v>
      </c>
      <c r="P19" s="199">
        <v>65.921949435548612</v>
      </c>
      <c r="Q19" s="199">
        <v>62.625533073532111</v>
      </c>
    </row>
    <row r="20" spans="1:17" x14ac:dyDescent="0.25">
      <c r="A20" s="200" t="s">
        <v>35</v>
      </c>
      <c r="B20" s="199">
        <v>643.77977649798243</v>
      </c>
      <c r="C20" s="199">
        <v>524.37505440615985</v>
      </c>
      <c r="D20" s="199">
        <v>594.43057226051315</v>
      </c>
      <c r="E20" s="199">
        <v>599.758941271808</v>
      </c>
      <c r="F20" s="199">
        <v>601.44653105444536</v>
      </c>
      <c r="G20" s="199">
        <v>594.76685151322204</v>
      </c>
      <c r="H20" s="199">
        <v>281.38119513145432</v>
      </c>
      <c r="I20" s="199">
        <v>269.92728879214729</v>
      </c>
      <c r="J20" s="199">
        <v>229.17073935816776</v>
      </c>
      <c r="K20" s="199">
        <v>220.11744050011143</v>
      </c>
      <c r="L20" s="199">
        <v>167.20090620435218</v>
      </c>
      <c r="M20" s="199">
        <v>192.59217244017688</v>
      </c>
      <c r="N20" s="199">
        <v>209.2363389032212</v>
      </c>
      <c r="O20" s="199">
        <v>207.51270044949777</v>
      </c>
      <c r="P20" s="199">
        <v>207.85926957673755</v>
      </c>
      <c r="Q20" s="199">
        <v>237.11210587371599</v>
      </c>
    </row>
    <row r="21" spans="1:17" x14ac:dyDescent="0.25">
      <c r="A21" s="200" t="s">
        <v>167</v>
      </c>
      <c r="B21" s="199">
        <v>209.10805202516579</v>
      </c>
      <c r="C21" s="199">
        <v>163.02208999999988</v>
      </c>
      <c r="D21" s="199">
        <v>108.31044999999993</v>
      </c>
      <c r="E21" s="199">
        <v>157.0055700000002</v>
      </c>
      <c r="F21" s="199">
        <v>151.5997099999999</v>
      </c>
      <c r="G21" s="199">
        <v>181.26114143840277</v>
      </c>
      <c r="H21" s="199">
        <v>51.407840000000299</v>
      </c>
      <c r="I21" s="199">
        <v>34.101750000000024</v>
      </c>
      <c r="J21" s="199">
        <v>38.956370000000113</v>
      </c>
      <c r="K21" s="199">
        <v>36.184770000000071</v>
      </c>
      <c r="L21" s="199">
        <v>24.075631544232461</v>
      </c>
      <c r="M21" s="199">
        <v>32.673674575033367</v>
      </c>
      <c r="N21" s="199">
        <v>34.584836636613318</v>
      </c>
      <c r="O21" s="199">
        <v>16.504190390960503</v>
      </c>
      <c r="P21" s="199">
        <v>13.542602406705326</v>
      </c>
      <c r="Q21" s="199">
        <v>10.58087447358025</v>
      </c>
    </row>
    <row r="22" spans="1:17" x14ac:dyDescent="0.25">
      <c r="A22" s="200" t="s">
        <v>166</v>
      </c>
      <c r="B22" s="199">
        <v>8.5762479745286839</v>
      </c>
      <c r="C22" s="199">
        <v>12.469035293839962</v>
      </c>
      <c r="D22" s="199">
        <v>14.623644339487342</v>
      </c>
      <c r="E22" s="199">
        <v>19.161547928192043</v>
      </c>
      <c r="F22" s="199">
        <v>18.888718945554693</v>
      </c>
      <c r="G22" s="199">
        <v>17.335304878079359</v>
      </c>
      <c r="H22" s="199">
        <v>23.887937868545464</v>
      </c>
      <c r="I22" s="199">
        <v>29.579849107852585</v>
      </c>
      <c r="J22" s="199">
        <v>32.014684241832256</v>
      </c>
      <c r="K22" s="199">
        <v>26.873709499888729</v>
      </c>
      <c r="L22" s="199">
        <v>24.450800732714036</v>
      </c>
      <c r="M22" s="199">
        <v>28.147051912904377</v>
      </c>
      <c r="N22" s="199">
        <v>32.900088179450812</v>
      </c>
      <c r="O22" s="199">
        <v>28.684760066600674</v>
      </c>
      <c r="P22" s="199">
        <v>28.354401939629394</v>
      </c>
      <c r="Q22" s="199">
        <v>24.533841354593456</v>
      </c>
    </row>
    <row r="23" spans="1:17" x14ac:dyDescent="0.25">
      <c r="A23" s="200" t="s">
        <v>165</v>
      </c>
      <c r="B23" s="199">
        <v>409.02329153628961</v>
      </c>
      <c r="C23" s="199">
        <v>455.39266999999973</v>
      </c>
      <c r="D23" s="199">
        <v>454.01197000000002</v>
      </c>
      <c r="E23" s="199">
        <v>454.21547999999996</v>
      </c>
      <c r="F23" s="199">
        <v>474.80992999999984</v>
      </c>
      <c r="G23" s="199">
        <v>454.93056150878368</v>
      </c>
      <c r="H23" s="199">
        <v>477.18417999999986</v>
      </c>
      <c r="I23" s="199">
        <v>455.26277999999991</v>
      </c>
      <c r="J23" s="199">
        <v>454.39714000000004</v>
      </c>
      <c r="K23" s="199">
        <v>454.50049999999982</v>
      </c>
      <c r="L23" s="199">
        <v>503.67785826888331</v>
      </c>
      <c r="M23" s="199">
        <v>571.58240817387787</v>
      </c>
      <c r="N23" s="199">
        <v>500.33698344110832</v>
      </c>
      <c r="O23" s="199">
        <v>500.07186844997341</v>
      </c>
      <c r="P23" s="199">
        <v>461.21416255658835</v>
      </c>
      <c r="Q23" s="199">
        <v>456.57799156839872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233.96785362141395</v>
      </c>
      <c r="C25" s="197">
        <v>230.80843849999999</v>
      </c>
      <c r="D25" s="197">
        <v>219.02432099999993</v>
      </c>
      <c r="E25" s="197">
        <v>209.807703</v>
      </c>
      <c r="F25" s="197">
        <v>214.92910700000002</v>
      </c>
      <c r="G25" s="197">
        <v>221.63439461743096</v>
      </c>
      <c r="H25" s="197">
        <v>190.87924799999999</v>
      </c>
      <c r="I25" s="197">
        <v>175.31176149999996</v>
      </c>
      <c r="J25" s="197">
        <v>181.83605099999994</v>
      </c>
      <c r="K25" s="197">
        <v>178.764162</v>
      </c>
      <c r="L25" s="197">
        <v>186.59539981636479</v>
      </c>
      <c r="M25" s="197">
        <v>184.09222503734242</v>
      </c>
      <c r="N25" s="197">
        <v>183.43577254609133</v>
      </c>
      <c r="O25" s="197">
        <v>179.1777913615862</v>
      </c>
      <c r="P25" s="197">
        <v>171.75587578006616</v>
      </c>
      <c r="Q25" s="197">
        <v>165.29187884599705</v>
      </c>
    </row>
    <row r="26" spans="1:17" x14ac:dyDescent="0.25">
      <c r="A26" s="198" t="s">
        <v>155</v>
      </c>
      <c r="B26" s="197">
        <v>28.018114536676485</v>
      </c>
      <c r="C26" s="197">
        <v>27.192591356000001</v>
      </c>
      <c r="D26" s="197">
        <v>26.007157288000009</v>
      </c>
      <c r="E26" s="197">
        <v>8.8014115559999997</v>
      </c>
      <c r="F26" s="197">
        <v>8.61618058</v>
      </c>
      <c r="G26" s="197">
        <v>8.847821741924081</v>
      </c>
      <c r="H26" s="197">
        <v>9.0067855499999947</v>
      </c>
      <c r="I26" s="197">
        <v>8.8876458720000038</v>
      </c>
      <c r="J26" s="197">
        <v>9.6038442780000004</v>
      </c>
      <c r="K26" s="197">
        <v>9.4977145899999993</v>
      </c>
      <c r="L26" s="197">
        <v>9.5326836969936952</v>
      </c>
      <c r="M26" s="197">
        <v>9.4081771788078754</v>
      </c>
      <c r="N26" s="197">
        <v>9.1952393807310422</v>
      </c>
      <c r="O26" s="197">
        <v>9.078818969486381</v>
      </c>
      <c r="P26" s="197">
        <v>8.8478673451597327</v>
      </c>
      <c r="Q26" s="197">
        <v>8.8887676774317921</v>
      </c>
    </row>
    <row r="27" spans="1:17" x14ac:dyDescent="0.25">
      <c r="A27" s="196" t="s">
        <v>45</v>
      </c>
      <c r="B27" s="195">
        <v>88.056931400983231</v>
      </c>
      <c r="C27" s="195">
        <v>85.462429975999981</v>
      </c>
      <c r="D27" s="195">
        <v>81.736780047999986</v>
      </c>
      <c r="E27" s="195">
        <v>27.661579175999996</v>
      </c>
      <c r="F27" s="195">
        <v>27.079424679999992</v>
      </c>
      <c r="G27" s="195">
        <v>27.80743976033283</v>
      </c>
      <c r="H27" s="195">
        <v>28.307040299999993</v>
      </c>
      <c r="I27" s="195">
        <v>27.932601311999999</v>
      </c>
      <c r="J27" s="195">
        <v>30.18351058799999</v>
      </c>
      <c r="K27" s="195">
        <v>29.849960139999986</v>
      </c>
      <c r="L27" s="195">
        <v>29.959863047694448</v>
      </c>
      <c r="M27" s="195">
        <v>29.568556847681876</v>
      </c>
      <c r="N27" s="195">
        <v>28.89932376801184</v>
      </c>
      <c r="O27" s="195">
        <v>28.533431046957208</v>
      </c>
      <c r="P27" s="195">
        <v>27.807583084787733</v>
      </c>
      <c r="Q27" s="195">
        <v>27.93612698621418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0.99999999999999967</v>
      </c>
      <c r="C31" s="194">
        <f t="shared" si="3"/>
        <v>1</v>
      </c>
      <c r="D31" s="194">
        <f t="shared" si="3"/>
        <v>1.0000000000000002</v>
      </c>
      <c r="E31" s="194">
        <f t="shared" si="3"/>
        <v>1</v>
      </c>
      <c r="F31" s="194">
        <f t="shared" si="3"/>
        <v>1</v>
      </c>
      <c r="G31" s="194">
        <f t="shared" si="3"/>
        <v>0.99999999999999989</v>
      </c>
      <c r="H31" s="194">
        <f t="shared" si="3"/>
        <v>1</v>
      </c>
      <c r="I31" s="194">
        <f t="shared" si="3"/>
        <v>1</v>
      </c>
      <c r="J31" s="194">
        <f t="shared" si="3"/>
        <v>1.0000000000000002</v>
      </c>
      <c r="K31" s="194">
        <f t="shared" si="3"/>
        <v>1</v>
      </c>
      <c r="L31" s="194">
        <f t="shared" si="3"/>
        <v>1</v>
      </c>
      <c r="M31" s="194">
        <f t="shared" si="3"/>
        <v>1.0000000000000002</v>
      </c>
      <c r="N31" s="194">
        <f t="shared" si="3"/>
        <v>0.99999999999999989</v>
      </c>
      <c r="O31" s="194">
        <f t="shared" si="3"/>
        <v>1.0000000000000002</v>
      </c>
      <c r="P31" s="194">
        <f t="shared" si="3"/>
        <v>1</v>
      </c>
      <c r="Q31" s="194">
        <f t="shared" si="3"/>
        <v>1.0000000000000002</v>
      </c>
    </row>
    <row r="32" spans="1:17" x14ac:dyDescent="0.25">
      <c r="A32" s="185" t="s">
        <v>162</v>
      </c>
      <c r="B32" s="193">
        <f t="shared" ref="B32:Q32" si="4">IF(B$6=0,0,B$6/B$5)</f>
        <v>3.8491708968781825E-2</v>
      </c>
      <c r="C32" s="193">
        <f t="shared" si="4"/>
        <v>3.7868961160187384E-2</v>
      </c>
      <c r="D32" s="193">
        <f t="shared" si="4"/>
        <v>3.8166735894138451E-2</v>
      </c>
      <c r="E32" s="193">
        <f t="shared" si="4"/>
        <v>1.34838955031122E-2</v>
      </c>
      <c r="F32" s="193">
        <f t="shared" si="4"/>
        <v>1.2885581918878959E-2</v>
      </c>
      <c r="G32" s="193">
        <f t="shared" si="4"/>
        <v>1.2831684845983937E-2</v>
      </c>
      <c r="H32" s="193">
        <f t="shared" si="4"/>
        <v>1.5166856758048413E-2</v>
      </c>
      <c r="I32" s="193">
        <f t="shared" si="4"/>
        <v>1.6295217682813598E-2</v>
      </c>
      <c r="J32" s="193">
        <f t="shared" si="4"/>
        <v>1.6976556241314323E-2</v>
      </c>
      <c r="K32" s="193">
        <f t="shared" si="4"/>
        <v>1.7077454442462579E-2</v>
      </c>
      <c r="L32" s="193">
        <f t="shared" si="4"/>
        <v>1.6420966999296779E-2</v>
      </c>
      <c r="M32" s="193">
        <f t="shared" si="4"/>
        <v>1.6426858601538905E-2</v>
      </c>
      <c r="N32" s="193">
        <f t="shared" si="4"/>
        <v>1.611252056819764E-2</v>
      </c>
      <c r="O32" s="193">
        <f t="shared" si="4"/>
        <v>1.6286570949697807E-2</v>
      </c>
      <c r="P32" s="193">
        <f t="shared" si="4"/>
        <v>1.6558137228364137E-2</v>
      </c>
      <c r="Q32" s="193">
        <f t="shared" si="4"/>
        <v>1.7285204308067261E-2</v>
      </c>
    </row>
    <row r="33" spans="1:17" x14ac:dyDescent="0.25">
      <c r="A33" s="183" t="s">
        <v>161</v>
      </c>
      <c r="B33" s="192">
        <f t="shared" ref="B33:Q33" si="5">IF(B$7=0,0,B$7/B$5)</f>
        <v>1.2830569656260603E-2</v>
      </c>
      <c r="C33" s="192">
        <f t="shared" si="5"/>
        <v>1.2622987053395797E-2</v>
      </c>
      <c r="D33" s="192">
        <f t="shared" si="5"/>
        <v>1.2722245298046145E-2</v>
      </c>
      <c r="E33" s="192">
        <f t="shared" si="5"/>
        <v>4.4946318343707329E-3</v>
      </c>
      <c r="F33" s="192">
        <f t="shared" si="5"/>
        <v>4.2951939729596522E-3</v>
      </c>
      <c r="G33" s="192">
        <f t="shared" si="5"/>
        <v>4.2772282819946448E-3</v>
      </c>
      <c r="H33" s="192">
        <f t="shared" si="5"/>
        <v>5.0556189193494703E-3</v>
      </c>
      <c r="I33" s="192">
        <f t="shared" si="5"/>
        <v>5.4317392276045338E-3</v>
      </c>
      <c r="J33" s="192">
        <f t="shared" si="5"/>
        <v>5.6588520804381065E-3</v>
      </c>
      <c r="K33" s="192">
        <f t="shared" si="5"/>
        <v>5.6924848141541931E-3</v>
      </c>
      <c r="L33" s="192">
        <f t="shared" si="5"/>
        <v>5.4736556664322618E-3</v>
      </c>
      <c r="M33" s="192">
        <f t="shared" si="5"/>
        <v>5.4756195338463006E-3</v>
      </c>
      <c r="N33" s="192">
        <f t="shared" si="5"/>
        <v>5.3708401893992116E-3</v>
      </c>
      <c r="O33" s="192">
        <f t="shared" si="5"/>
        <v>5.4288569832326014E-3</v>
      </c>
      <c r="P33" s="192">
        <f t="shared" si="5"/>
        <v>5.519379076121377E-3</v>
      </c>
      <c r="Q33" s="192">
        <f t="shared" si="5"/>
        <v>5.7617347693557546E-3</v>
      </c>
    </row>
    <row r="34" spans="1:17" x14ac:dyDescent="0.25">
      <c r="A34" s="183" t="s">
        <v>160</v>
      </c>
      <c r="B34" s="192">
        <f t="shared" ref="B34:Q34" si="6">IF(B$8=0,0,B$8/B$5)</f>
        <v>9.4090844145911113E-3</v>
      </c>
      <c r="C34" s="192">
        <f t="shared" si="6"/>
        <v>9.2568571724902515E-3</v>
      </c>
      <c r="D34" s="192">
        <f t="shared" si="6"/>
        <v>9.3296465519005119E-3</v>
      </c>
      <c r="E34" s="192">
        <f t="shared" si="6"/>
        <v>3.2960633452052039E-3</v>
      </c>
      <c r="F34" s="192">
        <f t="shared" si="6"/>
        <v>3.1498089135037445E-3</v>
      </c>
      <c r="G34" s="192">
        <f t="shared" si="6"/>
        <v>3.1366340734627404E-3</v>
      </c>
      <c r="H34" s="192">
        <f t="shared" si="6"/>
        <v>3.7074538741896125E-3</v>
      </c>
      <c r="I34" s="192">
        <f t="shared" si="6"/>
        <v>3.9832754335766569E-3</v>
      </c>
      <c r="J34" s="192">
        <f t="shared" si="6"/>
        <v>4.1498248589879458E-3</v>
      </c>
      <c r="K34" s="192">
        <f t="shared" si="6"/>
        <v>4.1744888637130738E-3</v>
      </c>
      <c r="L34" s="192">
        <f t="shared" si="6"/>
        <v>4.0140141553836588E-3</v>
      </c>
      <c r="M34" s="192">
        <f t="shared" si="6"/>
        <v>4.01545432482062E-3</v>
      </c>
      <c r="N34" s="192">
        <f t="shared" si="6"/>
        <v>3.9386161388927548E-3</v>
      </c>
      <c r="O34" s="192">
        <f t="shared" si="6"/>
        <v>3.9811617877039077E-3</v>
      </c>
      <c r="P34" s="192">
        <f t="shared" si="6"/>
        <v>4.0475446558223436E-3</v>
      </c>
      <c r="Q34" s="192">
        <f t="shared" si="6"/>
        <v>4.2252721641942185E-3</v>
      </c>
    </row>
    <row r="35" spans="1:17" x14ac:dyDescent="0.25">
      <c r="A35" s="181" t="s">
        <v>159</v>
      </c>
      <c r="B35" s="191">
        <f t="shared" ref="B35:Q35" si="7">IF(B$9=0,0,B$9/B$5)</f>
        <v>0.27738813333325207</v>
      </c>
      <c r="C35" s="191">
        <f t="shared" si="7"/>
        <v>0.27859073510434068</v>
      </c>
      <c r="D35" s="191">
        <f t="shared" si="7"/>
        <v>0.27785555011491164</v>
      </c>
      <c r="E35" s="191">
        <f t="shared" si="7"/>
        <v>0.29481433124502576</v>
      </c>
      <c r="F35" s="191">
        <f t="shared" si="7"/>
        <v>0.2951263001804591</v>
      </c>
      <c r="G35" s="191">
        <f t="shared" si="7"/>
        <v>0.29447699690401852</v>
      </c>
      <c r="H35" s="191">
        <f t="shared" si="7"/>
        <v>0.29353291144566956</v>
      </c>
      <c r="I35" s="191">
        <f t="shared" si="7"/>
        <v>0.29341427414725973</v>
      </c>
      <c r="J35" s="191">
        <f t="shared" si="7"/>
        <v>0.29305165673665007</v>
      </c>
      <c r="K35" s="191">
        <f t="shared" si="7"/>
        <v>0.29330673029418503</v>
      </c>
      <c r="L35" s="191">
        <f t="shared" si="7"/>
        <v>0.29241665309326692</v>
      </c>
      <c r="M35" s="191">
        <f t="shared" si="7"/>
        <v>0.29336625565529517</v>
      </c>
      <c r="N35" s="191">
        <f t="shared" si="7"/>
        <v>0.2935963693049829</v>
      </c>
      <c r="O35" s="191">
        <f t="shared" si="7"/>
        <v>0.29358623794853622</v>
      </c>
      <c r="P35" s="191">
        <f t="shared" si="7"/>
        <v>0.29311642130595994</v>
      </c>
      <c r="Q35" s="191">
        <f t="shared" si="7"/>
        <v>0.29274252043176902</v>
      </c>
    </row>
    <row r="36" spans="1:17" x14ac:dyDescent="0.25">
      <c r="A36" s="179" t="s">
        <v>158</v>
      </c>
      <c r="B36" s="190">
        <f t="shared" ref="B36:Q36" si="8">IF(B$16=0,0,B$16/B$5)</f>
        <v>0.11430345814077639</v>
      </c>
      <c r="C36" s="190">
        <f t="shared" si="8"/>
        <v>0.10823087822241823</v>
      </c>
      <c r="D36" s="190">
        <f t="shared" si="8"/>
        <v>0.11368243438133981</v>
      </c>
      <c r="E36" s="190">
        <f t="shared" si="8"/>
        <v>0.11979703957771275</v>
      </c>
      <c r="F36" s="190">
        <f t="shared" si="8"/>
        <v>0.11918335146667686</v>
      </c>
      <c r="G36" s="190">
        <f t="shared" si="8"/>
        <v>0.11789059882692911</v>
      </c>
      <c r="H36" s="190">
        <f t="shared" si="8"/>
        <v>0.10199576959775113</v>
      </c>
      <c r="I36" s="190">
        <f t="shared" si="8"/>
        <v>0.10228007035340866</v>
      </c>
      <c r="J36" s="190">
        <f t="shared" si="8"/>
        <v>9.8609879071779913E-2</v>
      </c>
      <c r="K36" s="190">
        <f t="shared" si="8"/>
        <v>9.834823436254525E-2</v>
      </c>
      <c r="L36" s="190">
        <f t="shared" si="8"/>
        <v>9.4056644245893606E-2</v>
      </c>
      <c r="M36" s="190">
        <f t="shared" si="8"/>
        <v>9.6177290360322423E-2</v>
      </c>
      <c r="N36" s="190">
        <f t="shared" si="8"/>
        <v>9.7255580630393343E-2</v>
      </c>
      <c r="O36" s="190">
        <f t="shared" si="8"/>
        <v>9.754590309603077E-2</v>
      </c>
      <c r="P36" s="190">
        <f t="shared" si="8"/>
        <v>9.8148213703529996E-2</v>
      </c>
      <c r="Q36" s="190">
        <f t="shared" si="8"/>
        <v>0.10090700889555501</v>
      </c>
    </row>
    <row r="37" spans="1:17" x14ac:dyDescent="0.25">
      <c r="A37" s="179" t="s">
        <v>157</v>
      </c>
      <c r="B37" s="190">
        <f t="shared" ref="B37:Q37" si="9">IF(B$17=0,0,B$17/B$5)</f>
        <v>0.47277127748423392</v>
      </c>
      <c r="C37" s="190">
        <f t="shared" si="9"/>
        <v>0.47902513965060239</v>
      </c>
      <c r="D37" s="190">
        <f t="shared" si="9"/>
        <v>0.47364704685010772</v>
      </c>
      <c r="E37" s="190">
        <f t="shared" si="9"/>
        <v>0.50542441694812323</v>
      </c>
      <c r="F37" s="190">
        <f t="shared" si="9"/>
        <v>0.50705572186646641</v>
      </c>
      <c r="G37" s="190">
        <f t="shared" si="9"/>
        <v>0.50911754905575457</v>
      </c>
      <c r="H37" s="190">
        <f t="shared" si="9"/>
        <v>0.52076719282758277</v>
      </c>
      <c r="I37" s="190">
        <f t="shared" si="9"/>
        <v>0.51809406064863472</v>
      </c>
      <c r="J37" s="190">
        <f t="shared" si="9"/>
        <v>0.52061278365531605</v>
      </c>
      <c r="K37" s="190">
        <f t="shared" si="9"/>
        <v>0.52039513658224179</v>
      </c>
      <c r="L37" s="190">
        <f t="shared" si="9"/>
        <v>0.52703566488462439</v>
      </c>
      <c r="M37" s="190">
        <f t="shared" si="9"/>
        <v>0.52395232375874046</v>
      </c>
      <c r="N37" s="190">
        <f t="shared" si="9"/>
        <v>0.52334244880196223</v>
      </c>
      <c r="O37" s="190">
        <f t="shared" si="9"/>
        <v>0.52267547906721579</v>
      </c>
      <c r="P37" s="190">
        <f t="shared" si="9"/>
        <v>0.52193950448303417</v>
      </c>
      <c r="Q37" s="190">
        <f t="shared" si="9"/>
        <v>0.51793890554363764</v>
      </c>
    </row>
    <row r="38" spans="1:17" x14ac:dyDescent="0.25">
      <c r="A38" s="179" t="s">
        <v>156</v>
      </c>
      <c r="B38" s="190">
        <f t="shared" ref="B38:Q38" si="10">IF(B$25=0,0,B$25/B$5)</f>
        <v>4.9999999999999989E-2</v>
      </c>
      <c r="C38" s="190">
        <f t="shared" si="10"/>
        <v>0.05</v>
      </c>
      <c r="D38" s="190">
        <f t="shared" si="10"/>
        <v>4.9999999999999989E-2</v>
      </c>
      <c r="E38" s="190">
        <f t="shared" si="10"/>
        <v>0.05</v>
      </c>
      <c r="F38" s="190">
        <f t="shared" si="10"/>
        <v>5.000000000000001E-2</v>
      </c>
      <c r="G38" s="190">
        <f t="shared" si="10"/>
        <v>5.000000000000001E-2</v>
      </c>
      <c r="H38" s="190">
        <f t="shared" si="10"/>
        <v>4.9999999999999989E-2</v>
      </c>
      <c r="I38" s="190">
        <f t="shared" si="10"/>
        <v>4.9999999999999989E-2</v>
      </c>
      <c r="J38" s="190">
        <f t="shared" si="10"/>
        <v>4.9999999999999989E-2</v>
      </c>
      <c r="K38" s="190">
        <f t="shared" si="10"/>
        <v>0.05</v>
      </c>
      <c r="L38" s="190">
        <f t="shared" si="10"/>
        <v>4.9999999999999996E-2</v>
      </c>
      <c r="M38" s="190">
        <f t="shared" si="10"/>
        <v>5.000000000000001E-2</v>
      </c>
      <c r="N38" s="190">
        <f t="shared" si="10"/>
        <v>4.9999999999999989E-2</v>
      </c>
      <c r="O38" s="190">
        <f t="shared" si="10"/>
        <v>5.0000000000000024E-2</v>
      </c>
      <c r="P38" s="190">
        <f t="shared" si="10"/>
        <v>4.9999999999999989E-2</v>
      </c>
      <c r="Q38" s="190">
        <f t="shared" si="10"/>
        <v>0.05</v>
      </c>
    </row>
    <row r="39" spans="1:17" x14ac:dyDescent="0.25">
      <c r="A39" s="179" t="s">
        <v>155</v>
      </c>
      <c r="B39" s="190">
        <f t="shared" ref="B39:Q39" si="11">IF(B$26=0,0,B$26/B$5)</f>
        <v>5.9875991729216168E-3</v>
      </c>
      <c r="C39" s="190">
        <f t="shared" si="11"/>
        <v>5.8907272915847061E-3</v>
      </c>
      <c r="D39" s="190">
        <f t="shared" si="11"/>
        <v>5.9370478057548717E-3</v>
      </c>
      <c r="E39" s="190">
        <f t="shared" si="11"/>
        <v>2.0974948560396754E-3</v>
      </c>
      <c r="F39" s="190">
        <f t="shared" si="11"/>
        <v>2.0044238540478376E-3</v>
      </c>
      <c r="G39" s="190">
        <f t="shared" si="11"/>
        <v>1.9960398649308342E-3</v>
      </c>
      <c r="H39" s="190">
        <f t="shared" si="11"/>
        <v>2.3592888290297521E-3</v>
      </c>
      <c r="I39" s="190">
        <f t="shared" si="11"/>
        <v>2.534811639548783E-3</v>
      </c>
      <c r="J39" s="190">
        <f t="shared" si="11"/>
        <v>2.6407976375377846E-3</v>
      </c>
      <c r="K39" s="190">
        <f t="shared" si="11"/>
        <v>2.6564929132719566E-3</v>
      </c>
      <c r="L39" s="190">
        <f t="shared" si="11"/>
        <v>2.5543726443350559E-3</v>
      </c>
      <c r="M39" s="190">
        <f t="shared" si="11"/>
        <v>2.5552891157949401E-3</v>
      </c>
      <c r="N39" s="190">
        <f t="shared" si="11"/>
        <v>2.5063920883862992E-3</v>
      </c>
      <c r="O39" s="190">
        <f t="shared" si="11"/>
        <v>2.5334665921752137E-3</v>
      </c>
      <c r="P39" s="190">
        <f t="shared" si="11"/>
        <v>2.5757102355233098E-3</v>
      </c>
      <c r="Q39" s="190">
        <f t="shared" si="11"/>
        <v>2.6888095590326872E-3</v>
      </c>
    </row>
    <row r="40" spans="1:17" x14ac:dyDescent="0.25">
      <c r="A40" s="177" t="s">
        <v>45</v>
      </c>
      <c r="B40" s="189">
        <f t="shared" ref="B40:Q40" si="12">IF(B$27=0,0,B$27/B$5)</f>
        <v>1.8818168829182223E-2</v>
      </c>
      <c r="C40" s="189">
        <f t="shared" si="12"/>
        <v>1.85137143449805E-2</v>
      </c>
      <c r="D40" s="189">
        <f t="shared" si="12"/>
        <v>1.8659293103801017E-2</v>
      </c>
      <c r="E40" s="189">
        <f t="shared" si="12"/>
        <v>6.5921266904104079E-3</v>
      </c>
      <c r="F40" s="189">
        <f t="shared" si="12"/>
        <v>6.2996178270074872E-3</v>
      </c>
      <c r="G40" s="189">
        <f t="shared" si="12"/>
        <v>6.2732681469254807E-3</v>
      </c>
      <c r="H40" s="189">
        <f t="shared" si="12"/>
        <v>7.4149077483792241E-3</v>
      </c>
      <c r="I40" s="189">
        <f t="shared" si="12"/>
        <v>7.9665508671533138E-3</v>
      </c>
      <c r="J40" s="189">
        <f t="shared" si="12"/>
        <v>8.2996497179758915E-3</v>
      </c>
      <c r="K40" s="189">
        <f t="shared" si="12"/>
        <v>8.3489777274261458E-3</v>
      </c>
      <c r="L40" s="189">
        <f t="shared" si="12"/>
        <v>8.0280283107673125E-3</v>
      </c>
      <c r="M40" s="189">
        <f t="shared" si="12"/>
        <v>8.0309086496412364E-3</v>
      </c>
      <c r="N40" s="189">
        <f t="shared" si="12"/>
        <v>7.8772322777855095E-3</v>
      </c>
      <c r="O40" s="189">
        <f t="shared" si="12"/>
        <v>7.9623235754078172E-3</v>
      </c>
      <c r="P40" s="189">
        <f t="shared" si="12"/>
        <v>8.0950893116446872E-3</v>
      </c>
      <c r="Q40" s="189">
        <f t="shared" si="12"/>
        <v>8.450544328388437E-3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155.8822019337286</v>
      </c>
      <c r="C44" s="186">
        <f t="shared" si="13"/>
        <v>156.0456989893153</v>
      </c>
      <c r="D44" s="186">
        <f t="shared" si="13"/>
        <v>155.66990909017292</v>
      </c>
      <c r="E44" s="186">
        <f t="shared" si="13"/>
        <v>157.18679264562007</v>
      </c>
      <c r="F44" s="186">
        <f t="shared" si="13"/>
        <v>156.59210650089477</v>
      </c>
      <c r="G44" s="186">
        <f t="shared" si="13"/>
        <v>156.87791918817356</v>
      </c>
      <c r="H44" s="186">
        <f t="shared" si="13"/>
        <v>157.84673441130576</v>
      </c>
      <c r="I44" s="186">
        <f t="shared" si="13"/>
        <v>157.47280285901627</v>
      </c>
      <c r="J44" s="186">
        <f t="shared" si="13"/>
        <v>155.88821202990587</v>
      </c>
      <c r="K44" s="186">
        <f t="shared" si="13"/>
        <v>155.89446010041686</v>
      </c>
      <c r="L44" s="186">
        <f t="shared" si="13"/>
        <v>153.07127985213242</v>
      </c>
      <c r="M44" s="186">
        <f t="shared" si="13"/>
        <v>148.93654542217922</v>
      </c>
      <c r="N44" s="186">
        <f t="shared" si="13"/>
        <v>147.35356458042503</v>
      </c>
      <c r="O44" s="186">
        <f t="shared" si="13"/>
        <v>145.99902108117448</v>
      </c>
      <c r="P44" s="186">
        <f t="shared" si="13"/>
        <v>144.71401528957995</v>
      </c>
      <c r="Q44" s="186">
        <f t="shared" si="13"/>
        <v>144.44824301771715</v>
      </c>
    </row>
    <row r="45" spans="1:17" x14ac:dyDescent="0.25">
      <c r="A45" s="185" t="s">
        <v>162</v>
      </c>
      <c r="B45" s="184">
        <f>IF(B$6=0,0,B$6/AGR!B$5*1000)</f>
        <v>6.0001723502459612</v>
      </c>
      <c r="C45" s="184">
        <f>IF(C$6=0,0,C$6/AGR!C$5*1000)</f>
        <v>5.909288514240675</v>
      </c>
      <c r="D45" s="184">
        <f>IF(D$6=0,0,D$6/AGR!D$5*1000)</f>
        <v>5.9414123069091715</v>
      </c>
      <c r="E45" s="184">
        <f>IF(E$6=0,0,E$6/AGR!E$5*1000)</f>
        <v>2.1194902865029062</v>
      </c>
      <c r="F45" s="184">
        <f>IF(F$6=0,0,F$6/AGR!F$5*1000)</f>
        <v>2.0177804161670974</v>
      </c>
      <c r="G45" s="184">
        <f>IF(G$6=0,0,G$6/AGR!G$5*1000)</f>
        <v>2.0130080183163797</v>
      </c>
      <c r="H45" s="184">
        <f>IF(H$6=0,0,H$6/AGR!H$5*1000)</f>
        <v>2.3940388105419861</v>
      </c>
      <c r="I45" s="184">
        <f>IF(I$6=0,0,I$6/AGR!I$5*1000)</f>
        <v>2.5660536017104612</v>
      </c>
      <c r="J45" s="184">
        <f>IF(J$6=0,0,J$6/AGR!J$5*1000)</f>
        <v>2.6464449988836289</v>
      </c>
      <c r="K45" s="184">
        <f>IF(K$6=0,0,K$6/AGR!K$5*1000)</f>
        <v>2.6622805401971692</v>
      </c>
      <c r="L45" s="184">
        <f>IF(L$6=0,0,L$6/AGR!L$5*1000)</f>
        <v>2.513578434991989</v>
      </c>
      <c r="M45" s="184">
        <f>IF(M$6=0,0,M$6/AGR!M$5*1000)</f>
        <v>2.4465595722518145</v>
      </c>
      <c r="N45" s="184">
        <f>IF(N$6=0,0,N$6/AGR!N$5*1000)</f>
        <v>2.3742373400993375</v>
      </c>
      <c r="O45" s="184">
        <f>IF(O$6=0,0,O$6/AGR!O$5*1000)</f>
        <v>2.3778234154249733</v>
      </c>
      <c r="P45" s="184">
        <f>IF(P$6=0,0,P$6/AGR!P$5*1000)</f>
        <v>2.3961945240324516</v>
      </c>
      <c r="Q45" s="184">
        <f>IF(Q$6=0,0,Q$6/AGR!Q$5*1000)</f>
        <v>2.4968173925025905</v>
      </c>
    </row>
    <row r="46" spans="1:17" x14ac:dyDescent="0.25">
      <c r="A46" s="183" t="s">
        <v>161</v>
      </c>
      <c r="B46" s="182">
        <f>IF(B$7=0,0,B$7/AGR!B$5*1000)</f>
        <v>2.0000574500819863</v>
      </c>
      <c r="C46" s="182">
        <f>IF(C$7=0,0,C$7/AGR!C$5*1000)</f>
        <v>1.9697628380802255</v>
      </c>
      <c r="D46" s="182">
        <f>IF(D$7=0,0,D$7/AGR!D$5*1000)</f>
        <v>1.9804707689697232</v>
      </c>
      <c r="E46" s="182">
        <f>IF(E$7=0,0,E$7/AGR!E$5*1000)</f>
        <v>0.70649676216763524</v>
      </c>
      <c r="F46" s="182">
        <f>IF(F$7=0,0,F$7/AGR!F$5*1000)</f>
        <v>0.67259347205569908</v>
      </c>
      <c r="G46" s="182">
        <f>IF(G$7=0,0,G$7/AGR!G$5*1000)</f>
        <v>0.67100267277212644</v>
      </c>
      <c r="H46" s="182">
        <f>IF(H$7=0,0,H$7/AGR!H$5*1000)</f>
        <v>0.79801293684732866</v>
      </c>
      <c r="I46" s="182">
        <f>IF(I$7=0,0,I$7/AGR!I$5*1000)</f>
        <v>0.8553512005701539</v>
      </c>
      <c r="J46" s="182">
        <f>IF(J$7=0,0,J$7/AGR!J$5*1000)</f>
        <v>0.88214833296120954</v>
      </c>
      <c r="K46" s="182">
        <f>IF(K$7=0,0,K$7/AGR!K$5*1000)</f>
        <v>0.8874268467323897</v>
      </c>
      <c r="L46" s="182">
        <f>IF(L$7=0,0,L$7/AGR!L$5*1000)</f>
        <v>0.83785947833066332</v>
      </c>
      <c r="M46" s="182">
        <f>IF(M$7=0,0,M$7/AGR!M$5*1000)</f>
        <v>0.81551985741727118</v>
      </c>
      <c r="N46" s="182">
        <f>IF(N$7=0,0,N$7/AGR!N$5*1000)</f>
        <v>0.79141244669977895</v>
      </c>
      <c r="O46" s="182">
        <f>IF(O$7=0,0,O$7/AGR!O$5*1000)</f>
        <v>0.79260780514165774</v>
      </c>
      <c r="P46" s="182">
        <f>IF(P$7=0,0,P$7/AGR!P$5*1000)</f>
        <v>0.79873150801081672</v>
      </c>
      <c r="Q46" s="182">
        <f>IF(Q$7=0,0,Q$7/AGR!Q$5*1000)</f>
        <v>0.83227246416753031</v>
      </c>
    </row>
    <row r="47" spans="1:17" x14ac:dyDescent="0.25">
      <c r="A47" s="183" t="s">
        <v>160</v>
      </c>
      <c r="B47" s="182">
        <f>IF(B$8=0,0,B$8/AGR!B$5*1000)</f>
        <v>1.4667087967267902</v>
      </c>
      <c r="C47" s="182">
        <f>IF(C$8=0,0,C$8/AGR!C$5*1000)</f>
        <v>1.4444927479254985</v>
      </c>
      <c r="D47" s="182">
        <f>IF(D$8=0,0,D$8/AGR!D$5*1000)</f>
        <v>1.4523452305777975</v>
      </c>
      <c r="E47" s="182">
        <f>IF(E$8=0,0,E$8/AGR!E$5*1000)</f>
        <v>0.51809762558959915</v>
      </c>
      <c r="F47" s="182">
        <f>IF(F$8=0,0,F$8/AGR!F$5*1000)</f>
        <v>0.49323521284084593</v>
      </c>
      <c r="G47" s="182">
        <f>IF(G$8=0,0,G$8/AGR!G$5*1000)</f>
        <v>0.49206862669955947</v>
      </c>
      <c r="H47" s="182">
        <f>IF(H$8=0,0,H$8/AGR!H$5*1000)</f>
        <v>0.58520948702137443</v>
      </c>
      <c r="I47" s="182">
        <f>IF(I$8=0,0,I$8/AGR!I$5*1000)</f>
        <v>0.62725754708477943</v>
      </c>
      <c r="J47" s="182">
        <f>IF(J$8=0,0,J$8/AGR!J$5*1000)</f>
        <v>0.64690877750488718</v>
      </c>
      <c r="K47" s="182">
        <f>IF(K$8=0,0,K$8/AGR!K$5*1000)</f>
        <v>0.65077968760375227</v>
      </c>
      <c r="L47" s="182">
        <f>IF(L$8=0,0,L$8/AGR!L$5*1000)</f>
        <v>0.61443028410915312</v>
      </c>
      <c r="M47" s="182">
        <f>IF(M$8=0,0,M$8/AGR!M$5*1000)</f>
        <v>0.59804789543933212</v>
      </c>
      <c r="N47" s="182">
        <f>IF(N$8=0,0,N$8/AGR!N$5*1000)</f>
        <v>0.58036912757983783</v>
      </c>
      <c r="O47" s="182">
        <f>IF(O$8=0,0,O$8/AGR!O$5*1000)</f>
        <v>0.58124572377054906</v>
      </c>
      <c r="P47" s="182">
        <f>IF(P$8=0,0,P$8/AGR!P$5*1000)</f>
        <v>0.58573643920793228</v>
      </c>
      <c r="Q47" s="182">
        <f>IF(Q$8=0,0,Q$8/AGR!Q$5*1000)</f>
        <v>0.61033314038952202</v>
      </c>
    </row>
    <row r="48" spans="1:17" x14ac:dyDescent="0.25">
      <c r="A48" s="181" t="s">
        <v>159</v>
      </c>
      <c r="B48" s="180">
        <f>IF(B$9=0,0,B$9/AGR!B$5*1000)</f>
        <v>43.239873014274039</v>
      </c>
      <c r="C48" s="180">
        <f>IF(C$9=0,0,C$9/AGR!C$5*1000)</f>
        <v>43.472885991304032</v>
      </c>
      <c r="D48" s="180">
        <f>IF(D$9=0,0,D$9/AGR!D$5*1000)</f>
        <v>43.253748226588279</v>
      </c>
      <c r="E48" s="180">
        <f>IF(E$9=0,0,E$9/AGR!E$5*1000)</f>
        <v>46.340919154369004</v>
      </c>
      <c r="F48" s="180">
        <f>IF(F$9=0,0,F$9/AGR!F$5*1000)</f>
        <v>46.214449029073485</v>
      </c>
      <c r="G48" s="180">
        <f>IF(G$9=0,0,G$9/AGR!G$5*1000)</f>
        <v>46.196938523084661</v>
      </c>
      <c r="H48" s="180">
        <f>IF(H$9=0,0,H$9/AGR!H$5*1000)</f>
        <v>46.333211513941947</v>
      </c>
      <c r="I48" s="180">
        <f>IF(I$9=0,0,I$9/AGR!I$5*1000)</f>
        <v>46.204768148812782</v>
      </c>
      <c r="J48" s="180">
        <f>IF(J$9=0,0,J$9/AGR!J$5*1000)</f>
        <v>45.683298801078095</v>
      </c>
      <c r="K48" s="180">
        <f>IF(K$9=0,0,K$9/AGR!K$5*1000)</f>
        <v>45.72489436303055</v>
      </c>
      <c r="L48" s="180">
        <f>IF(L$9=0,0,L$9/AGR!L$5*1000)</f>
        <v>44.760591339063389</v>
      </c>
      <c r="M48" s="180">
        <f>IF(M$9=0,0,M$9/AGR!M$5*1000)</f>
        <v>43.692956660739505</v>
      </c>
      <c r="N48" s="180">
        <f>IF(N$9=0,0,N$9/AGR!N$5*1000)</f>
        <v>43.262471564960109</v>
      </c>
      <c r="O48" s="180">
        <f>IF(O$9=0,0,O$9/AGR!O$5*1000)</f>
        <v>42.863303343391038</v>
      </c>
      <c r="P48" s="180">
        <f>IF(P$9=0,0,P$9/AGR!P$5*1000)</f>
        <v>42.418054274497649</v>
      </c>
      <c r="Q48" s="180">
        <f>IF(Q$9=0,0,Q$9/AGR!Q$5*1000)</f>
        <v>42.286142732947191</v>
      </c>
    </row>
    <row r="49" spans="1:17" x14ac:dyDescent="0.25">
      <c r="A49" s="179" t="s">
        <v>158</v>
      </c>
      <c r="B49" s="178">
        <f>IF(B$16=0,0,B$16/AGR!B$5*1000)</f>
        <v>17.817874743623999</v>
      </c>
      <c r="C49" s="178">
        <f>IF(C$16=0,0,C$16/AGR!C$5*1000)</f>
        <v>16.888963044444719</v>
      </c>
      <c r="D49" s="178">
        <f>IF(D$16=0,0,D$16/AGR!D$5*1000)</f>
        <v>17.696934225292711</v>
      </c>
      <c r="E49" s="178">
        <f>IF(E$16=0,0,E$16/AGR!E$5*1000)</f>
        <v>18.830512419661069</v>
      </c>
      <c r="F49" s="178">
        <f>IF(F$16=0,0,F$16/AGR!F$5*1000)</f>
        <v>18.663172066003433</v>
      </c>
      <c r="G49" s="178">
        <f>IF(G$16=0,0,G$16/AGR!G$5*1000)</f>
        <v>18.494431835816375</v>
      </c>
      <c r="H49" s="178">
        <f>IF(H$16=0,0,H$16/AGR!H$5*1000)</f>
        <v>16.09969915477296</v>
      </c>
      <c r="I49" s="178">
        <f>IF(I$16=0,0,I$16/AGR!I$5*1000)</f>
        <v>16.106329355168633</v>
      </c>
      <c r="J49" s="178">
        <f>IF(J$16=0,0,J$16/AGR!J$5*1000)</f>
        <v>15.372117736985006</v>
      </c>
      <c r="K49" s="178">
        <f>IF(K$16=0,0,K$16/AGR!K$5*1000)</f>
        <v>15.331944897778257</v>
      </c>
      <c r="L49" s="178">
        <f>IF(L$16=0,0,L$16/AGR!L$5*1000)</f>
        <v>14.397370913315646</v>
      </c>
      <c r="M49" s="178">
        <f>IF(M$16=0,0,M$16/AGR!M$5*1000)</f>
        <v>14.324313374332281</v>
      </c>
      <c r="N49" s="178">
        <f>IF(N$16=0,0,N$16/AGR!N$5*1000)</f>
        <v>14.330956481227396</v>
      </c>
      <c r="O49" s="178">
        <f>IF(O$16=0,0,O$16/AGR!O$5*1000)</f>
        <v>14.241606362499597</v>
      </c>
      <c r="P49" s="178">
        <f>IF(P$16=0,0,P$16/AGR!P$5*1000)</f>
        <v>14.203422098537603</v>
      </c>
      <c r="Q49" s="178">
        <f>IF(Q$16=0,0,Q$16/AGR!Q$5*1000)</f>
        <v>14.575840143136073</v>
      </c>
    </row>
    <row r="50" spans="1:17" x14ac:dyDescent="0.25">
      <c r="A50" s="179" t="s">
        <v>157</v>
      </c>
      <c r="B50" s="178">
        <f>IF(B$17=0,0,B$17/AGR!B$5*1000)</f>
        <v>73.696627745264195</v>
      </c>
      <c r="C50" s="178">
        <f>IF(C$17=0,0,C$17/AGR!C$5*1000)</f>
        <v>74.749812750232635</v>
      </c>
      <c r="D50" s="178">
        <f>IF(D$17=0,0,D$17/AGR!D$5*1000)</f>
        <v>73.732592723985135</v>
      </c>
      <c r="E50" s="178">
        <f>IF(E$17=0,0,E$17/AGR!E$5*1000)</f>
        <v>79.446043024858056</v>
      </c>
      <c r="F50" s="178">
        <f>IF(F$17=0,0,F$17/AGR!F$5*1000)</f>
        <v>79.400923600401782</v>
      </c>
      <c r="G50" s="178">
        <f>IF(G$17=0,0,G$17/AGR!G$5*1000)</f>
        <v>79.86930171804967</v>
      </c>
      <c r="H50" s="178">
        <f>IF(H$17=0,0,H$17/AGR!H$5*1000)</f>
        <v>82.201400776376715</v>
      </c>
      <c r="I50" s="178">
        <f>IF(I$17=0,0,I$17/AGR!I$5*1000)</f>
        <v>81.585723874949664</v>
      </c>
      <c r="J50" s="178">
        <f>IF(J$17=0,0,J$17/AGR!J$5*1000)</f>
        <v>81.157396003939425</v>
      </c>
      <c r="K50" s="178">
        <f>IF(K$17=0,0,K$17/AGR!K$5*1000)</f>
        <v>81.126718856371269</v>
      </c>
      <c r="L50" s="178">
        <f>IF(L$17=0,0,L$17/AGR!L$5*1000)</f>
        <v>80.674023751609027</v>
      </c>
      <c r="M50" s="178">
        <f>IF(M$17=0,0,M$17/AGR!M$5*1000)</f>
        <v>78.035649066549993</v>
      </c>
      <c r="N50" s="178">
        <f>IF(N$17=0,0,N$17/AGR!N$5*1000)</f>
        <v>77.116375327217725</v>
      </c>
      <c r="O50" s="178">
        <f>IF(O$17=0,0,O$17/AGR!O$5*1000)</f>
        <v>76.310108286947397</v>
      </c>
      <c r="P50" s="178">
        <f>IF(P$17=0,0,P$17/AGR!P$5*1000)</f>
        <v>75.531961431993608</v>
      </c>
      <c r="Q50" s="178">
        <f>IF(Q$17=0,0,Q$17/AGR!Q$5*1000)</f>
        <v>74.815364896297808</v>
      </c>
    </row>
    <row r="51" spans="1:17" x14ac:dyDescent="0.25">
      <c r="A51" s="179" t="s">
        <v>156</v>
      </c>
      <c r="B51" s="178">
        <f>IF(B$25=0,0,B$25/AGR!B$5*1000)</f>
        <v>7.7941100966864285</v>
      </c>
      <c r="C51" s="178">
        <f>IF(C$25=0,0,C$25/AGR!C$5*1000)</f>
        <v>7.8022849494657676</v>
      </c>
      <c r="D51" s="178">
        <f>IF(D$25=0,0,D$25/AGR!D$5*1000)</f>
        <v>7.7834954545086443</v>
      </c>
      <c r="E51" s="178">
        <f>IF(E$25=0,0,E$25/AGR!E$5*1000)</f>
        <v>7.8593396322810021</v>
      </c>
      <c r="F51" s="178">
        <f>IF(F$25=0,0,F$25/AGR!F$5*1000)</f>
        <v>7.8296053250447395</v>
      </c>
      <c r="G51" s="178">
        <f>IF(G$25=0,0,G$25/AGR!G$5*1000)</f>
        <v>7.8438959594086812</v>
      </c>
      <c r="H51" s="178">
        <f>IF(H$25=0,0,H$25/AGR!H$5*1000)</f>
        <v>7.8923367205652877</v>
      </c>
      <c r="I51" s="178">
        <f>IF(I$25=0,0,I$25/AGR!I$5*1000)</f>
        <v>7.8736401429508103</v>
      </c>
      <c r="J51" s="178">
        <f>IF(J$25=0,0,J$25/AGR!J$5*1000)</f>
        <v>7.7944106014952919</v>
      </c>
      <c r="K51" s="178">
        <f>IF(K$25=0,0,K$25/AGR!K$5*1000)</f>
        <v>7.7947230050208427</v>
      </c>
      <c r="L51" s="178">
        <f>IF(L$25=0,0,L$25/AGR!L$5*1000)</f>
        <v>7.653563992606621</v>
      </c>
      <c r="M51" s="178">
        <f>IF(M$25=0,0,M$25/AGR!M$5*1000)</f>
        <v>7.4468272711089618</v>
      </c>
      <c r="N51" s="178">
        <f>IF(N$25=0,0,N$25/AGR!N$5*1000)</f>
        <v>7.3676782290212497</v>
      </c>
      <c r="O51" s="178">
        <f>IF(O$25=0,0,O$25/AGR!O$5*1000)</f>
        <v>7.2999510540587256</v>
      </c>
      <c r="P51" s="178">
        <f>IF(P$25=0,0,P$25/AGR!P$5*1000)</f>
        <v>7.235700764478997</v>
      </c>
      <c r="Q51" s="178">
        <f>IF(Q$25=0,0,Q$25/AGR!Q$5*1000)</f>
        <v>7.2224121508858561</v>
      </c>
    </row>
    <row r="52" spans="1:17" x14ac:dyDescent="0.25">
      <c r="A52" s="179" t="s">
        <v>155</v>
      </c>
      <c r="B52" s="178">
        <f>IF(B$26=0,0,B$26/AGR!B$5*1000)</f>
        <v>0.93336014337159379</v>
      </c>
      <c r="C52" s="178">
        <f>IF(C$26=0,0,C$26/AGR!C$5*1000)</f>
        <v>0.91922265777077194</v>
      </c>
      <c r="D52" s="178">
        <f>IF(D$26=0,0,D$26/AGR!D$5*1000)</f>
        <v>0.9242196921858713</v>
      </c>
      <c r="E52" s="178">
        <f>IF(E$26=0,0,E$26/AGR!E$5*1000)</f>
        <v>0.32969848901156312</v>
      </c>
      <c r="F52" s="178">
        <f>IF(F$26=0,0,F$26/AGR!F$5*1000)</f>
        <v>0.31387695362599288</v>
      </c>
      <c r="G52" s="178">
        <f>IF(G$26=0,0,G$26/AGR!G$5*1000)</f>
        <v>0.31313458062699234</v>
      </c>
      <c r="H52" s="178">
        <f>IF(H$26=0,0,H$26/AGR!H$5*1000)</f>
        <v>0.37240603719541998</v>
      </c>
      <c r="I52" s="178">
        <f>IF(I$26=0,0,I$26/AGR!I$5*1000)</f>
        <v>0.39916389359940524</v>
      </c>
      <c r="J52" s="178">
        <f>IF(J$26=0,0,J$26/AGR!J$5*1000)</f>
        <v>0.41166922204856465</v>
      </c>
      <c r="K52" s="178">
        <f>IF(K$26=0,0,K$26/AGR!K$5*1000)</f>
        <v>0.41413252847511517</v>
      </c>
      <c r="L52" s="178">
        <f>IF(L$26=0,0,L$26/AGR!L$5*1000)</f>
        <v>0.39100108988764293</v>
      </c>
      <c r="M52" s="178">
        <f>IF(M$26=0,0,M$26/AGR!M$5*1000)</f>
        <v>0.38057593346139329</v>
      </c>
      <c r="N52" s="178">
        <f>IF(N$26=0,0,N$26/AGR!N$5*1000)</f>
        <v>0.36932580845989688</v>
      </c>
      <c r="O52" s="178">
        <f>IF(O$26=0,0,O$26/AGR!O$5*1000)</f>
        <v>0.36988364239944022</v>
      </c>
      <c r="P52" s="178">
        <f>IF(P$26=0,0,P$26/AGR!P$5*1000)</f>
        <v>0.37274137040504784</v>
      </c>
      <c r="Q52" s="178">
        <f>IF(Q$26=0,0,Q$26/AGR!Q$5*1000)</f>
        <v>0.38839381661151434</v>
      </c>
    </row>
    <row r="53" spans="1:17" x14ac:dyDescent="0.25">
      <c r="A53" s="177" t="s">
        <v>45</v>
      </c>
      <c r="B53" s="176">
        <f>IF(B$27=0,0,B$27/AGR!B$5*1000)</f>
        <v>2.9334175934535804</v>
      </c>
      <c r="C53" s="176">
        <f>IF(C$27=0,0,C$27/AGR!C$5*1000)</f>
        <v>2.8889854958509966</v>
      </c>
      <c r="D53" s="176">
        <f>IF(D$27=0,0,D$27/AGR!D$5*1000)</f>
        <v>2.9046904611555942</v>
      </c>
      <c r="E53" s="176">
        <f>IF(E$27=0,0,E$27/AGR!E$5*1000)</f>
        <v>1.0361952511791983</v>
      </c>
      <c r="F53" s="176">
        <f>IF(F$27=0,0,F$27/AGR!F$5*1000)</f>
        <v>0.98647042568169163</v>
      </c>
      <c r="G53" s="176">
        <f>IF(G$27=0,0,G$27/AGR!G$5*1000)</f>
        <v>0.98413725339911895</v>
      </c>
      <c r="H53" s="176">
        <f>IF(H$27=0,0,H$27/AGR!H$5*1000)</f>
        <v>1.1704189740427486</v>
      </c>
      <c r="I53" s="176">
        <f>IF(I$27=0,0,I$27/AGR!I$5*1000)</f>
        <v>1.2545150941695589</v>
      </c>
      <c r="J53" s="176">
        <f>IF(J$27=0,0,J$27/AGR!J$5*1000)</f>
        <v>1.2938175550097741</v>
      </c>
      <c r="K53" s="176">
        <f>IF(K$27=0,0,K$27/AGR!K$5*1000)</f>
        <v>1.3015593752075043</v>
      </c>
      <c r="L53" s="176">
        <f>IF(L$27=0,0,L$27/AGR!L$5*1000)</f>
        <v>1.2288605682183054</v>
      </c>
      <c r="M53" s="176">
        <f>IF(M$27=0,0,M$27/AGR!M$5*1000)</f>
        <v>1.1960957908786638</v>
      </c>
      <c r="N53" s="176">
        <f>IF(N$27=0,0,N$27/AGR!N$5*1000)</f>
        <v>1.1607382551596757</v>
      </c>
      <c r="O53" s="176">
        <f>IF(O$27=0,0,O$27/AGR!O$5*1000)</f>
        <v>1.1624914475410983</v>
      </c>
      <c r="P53" s="176">
        <f>IF(P$27=0,0,P$27/AGR!P$5*1000)</f>
        <v>1.1714728784158648</v>
      </c>
      <c r="Q53" s="176">
        <f>IF(Q$27=0,0,Q$27/AGR!Q$5*1000)</f>
        <v>1.220666280779044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1645.968075226325</v>
      </c>
      <c r="C5" s="55">
        <f t="shared" ref="C5:Q5" si="0">SUM(C6:C9,C16:C17,C25:C27)</f>
        <v>1622.0402557878995</v>
      </c>
      <c r="D5" s="55">
        <f t="shared" si="0"/>
        <v>1542.9413542602238</v>
      </c>
      <c r="E5" s="55">
        <f t="shared" si="0"/>
        <v>1463.7507314716909</v>
      </c>
      <c r="F5" s="55">
        <f t="shared" si="0"/>
        <v>1505.1754157606056</v>
      </c>
      <c r="G5" s="55">
        <f t="shared" si="0"/>
        <v>1549.3055833079852</v>
      </c>
      <c r="H5" s="55">
        <f t="shared" si="0"/>
        <v>1326.1262209535582</v>
      </c>
      <c r="I5" s="55">
        <f t="shared" si="0"/>
        <v>1220.8638778949567</v>
      </c>
      <c r="J5" s="55">
        <f t="shared" si="0"/>
        <v>1279.1705834899392</v>
      </c>
      <c r="K5" s="55">
        <f t="shared" si="0"/>
        <v>1257.5102205005894</v>
      </c>
      <c r="L5" s="55">
        <f t="shared" si="0"/>
        <v>1336.8077902746238</v>
      </c>
      <c r="M5" s="55">
        <f t="shared" si="0"/>
        <v>1355.4887550708249</v>
      </c>
      <c r="N5" s="55">
        <f t="shared" si="0"/>
        <v>1365.1649684965691</v>
      </c>
      <c r="O5" s="55">
        <f t="shared" si="0"/>
        <v>1345.8479070993976</v>
      </c>
      <c r="P5" s="55">
        <f t="shared" si="0"/>
        <v>1301.555698172672</v>
      </c>
      <c r="Q5" s="55">
        <f t="shared" si="0"/>
        <v>1254.8765420942186</v>
      </c>
    </row>
    <row r="6" spans="1:17" x14ac:dyDescent="0.25">
      <c r="A6" s="185" t="s">
        <v>162</v>
      </c>
      <c r="B6" s="206">
        <v>77.448106563303824</v>
      </c>
      <c r="C6" s="206">
        <v>75.24441003277316</v>
      </c>
      <c r="D6" s="206">
        <v>71.964204556522049</v>
      </c>
      <c r="E6" s="206">
        <v>24.354318105130726</v>
      </c>
      <c r="F6" s="206">
        <v>23.954155721643218</v>
      </c>
      <c r="G6" s="206">
        <v>24.598149706304085</v>
      </c>
      <c r="H6" s="206">
        <v>25.04009074704722</v>
      </c>
      <c r="I6" s="206">
        <v>24.708866212818798</v>
      </c>
      <c r="J6" s="206">
        <v>27.007534622065652</v>
      </c>
      <c r="K6" s="206">
        <v>26.709081092404105</v>
      </c>
      <c r="L6" s="206">
        <v>27.410874924905844</v>
      </c>
      <c r="M6" s="206">
        <v>27.742065650806765</v>
      </c>
      <c r="N6" s="206">
        <v>27.389154599153986</v>
      </c>
      <c r="O6" s="206">
        <v>27.290301219426702</v>
      </c>
      <c r="P6" s="206">
        <v>26.823059625189295</v>
      </c>
      <c r="Q6" s="206">
        <v>26.947052448366467</v>
      </c>
    </row>
    <row r="7" spans="1:17" x14ac:dyDescent="0.25">
      <c r="A7" s="183" t="s">
        <v>161</v>
      </c>
      <c r="B7" s="205">
        <v>6.7591682676151761</v>
      </c>
      <c r="C7" s="205">
        <v>6.5668439317265843</v>
      </c>
      <c r="D7" s="205">
        <v>6.2805688793053616</v>
      </c>
      <c r="E7" s="205">
        <v>2.1254868765713972</v>
      </c>
      <c r="F7" s="205">
        <v>2.0905632999420418</v>
      </c>
      <c r="G7" s="205">
        <v>2.1467669167741321</v>
      </c>
      <c r="H7" s="205">
        <v>2.1853366635542697</v>
      </c>
      <c r="I7" s="205">
        <v>2.1564295351484599</v>
      </c>
      <c r="J7" s="205">
        <v>2.3570424004462214</v>
      </c>
      <c r="K7" s="205">
        <v>2.3309953127049972</v>
      </c>
      <c r="L7" s="205">
        <v>2.3922433252587521</v>
      </c>
      <c r="M7" s="205">
        <v>2.421147503093084</v>
      </c>
      <c r="N7" s="205">
        <v>2.390347716145774</v>
      </c>
      <c r="O7" s="205">
        <v>2.381720434511033</v>
      </c>
      <c r="P7" s="205">
        <v>2.3409426195686094</v>
      </c>
      <c r="Q7" s="205">
        <v>2.3517639087262223</v>
      </c>
    </row>
    <row r="8" spans="1:17" x14ac:dyDescent="0.25">
      <c r="A8" s="183" t="s">
        <v>160</v>
      </c>
      <c r="B8" s="205">
        <v>27.181210355793791</v>
      </c>
      <c r="C8" s="205">
        <v>26.407800370519002</v>
      </c>
      <c r="D8" s="205">
        <v>25.256578487678862</v>
      </c>
      <c r="E8" s="205">
        <v>8.5473986758655283</v>
      </c>
      <c r="F8" s="205">
        <v>8.4069575675582602</v>
      </c>
      <c r="G8" s="205">
        <v>8.6329738866354155</v>
      </c>
      <c r="H8" s="205">
        <v>8.7880776448335425</v>
      </c>
      <c r="I8" s="205">
        <v>8.6718309844648509</v>
      </c>
      <c r="J8" s="205">
        <v>9.4785723283463454</v>
      </c>
      <c r="K8" s="205">
        <v>9.3738269894202233</v>
      </c>
      <c r="L8" s="205">
        <v>9.6201287601683134</v>
      </c>
      <c r="M8" s="205">
        <v>9.7363635551563945</v>
      </c>
      <c r="N8" s="205">
        <v>9.6125057882267644</v>
      </c>
      <c r="O8" s="205">
        <v>9.5778121768787319</v>
      </c>
      <c r="P8" s="205">
        <v>9.4138289289530626</v>
      </c>
      <c r="Q8" s="205">
        <v>9.4573454867998716</v>
      </c>
    </row>
    <row r="9" spans="1:17" x14ac:dyDescent="0.25">
      <c r="A9" s="181" t="s">
        <v>159</v>
      </c>
      <c r="B9" s="204">
        <f>SUM(B10:B15)</f>
        <v>722.91644449055855</v>
      </c>
      <c r="C9" s="204">
        <f t="shared" ref="C9:Q9" si="1">SUM(C10:C15)</f>
        <v>717.73100556649854</v>
      </c>
      <c r="D9" s="204">
        <f t="shared" si="1"/>
        <v>678.96403302513704</v>
      </c>
      <c r="E9" s="204">
        <f t="shared" si="1"/>
        <v>689.08015273416243</v>
      </c>
      <c r="F9" s="204">
        <f t="shared" si="1"/>
        <v>709.85091907919445</v>
      </c>
      <c r="G9" s="204">
        <f t="shared" si="1"/>
        <v>729.76070912059413</v>
      </c>
      <c r="H9" s="204">
        <f t="shared" si="1"/>
        <v>627.3014793355469</v>
      </c>
      <c r="I9" s="204">
        <f t="shared" si="1"/>
        <v>576.5963275853095</v>
      </c>
      <c r="J9" s="204">
        <f t="shared" si="1"/>
        <v>604.3337883134493</v>
      </c>
      <c r="K9" s="204">
        <f t="shared" si="1"/>
        <v>594.72476524093179</v>
      </c>
      <c r="L9" s="204">
        <f t="shared" si="1"/>
        <v>632.7112408876319</v>
      </c>
      <c r="M9" s="204">
        <f t="shared" si="1"/>
        <v>642.03099454733251</v>
      </c>
      <c r="N9" s="204">
        <f t="shared" si="1"/>
        <v>646.88393477493219</v>
      </c>
      <c r="O9" s="204">
        <f t="shared" si="1"/>
        <v>637.61586117837567</v>
      </c>
      <c r="P9" s="204">
        <f t="shared" si="1"/>
        <v>615.27902988628898</v>
      </c>
      <c r="Q9" s="204">
        <f t="shared" si="1"/>
        <v>591.39256234441757</v>
      </c>
    </row>
    <row r="10" spans="1:17" x14ac:dyDescent="0.25">
      <c r="A10" s="202" t="s">
        <v>35</v>
      </c>
      <c r="B10" s="203">
        <v>697.75902561494433</v>
      </c>
      <c r="C10" s="203">
        <v>688.26874802226371</v>
      </c>
      <c r="D10" s="203">
        <v>652.40558415559588</v>
      </c>
      <c r="E10" s="203">
        <v>664.97123188756677</v>
      </c>
      <c r="F10" s="203">
        <v>685.74954147359801</v>
      </c>
      <c r="G10" s="203">
        <v>708.54604959203937</v>
      </c>
      <c r="H10" s="203">
        <v>603.6241242926634</v>
      </c>
      <c r="I10" s="203">
        <v>550.21888762145784</v>
      </c>
      <c r="J10" s="203">
        <v>575.81297067836624</v>
      </c>
      <c r="K10" s="203">
        <v>566.89547001501944</v>
      </c>
      <c r="L10" s="203">
        <v>604.18493979749883</v>
      </c>
      <c r="M10" s="203">
        <v>613.38783436805818</v>
      </c>
      <c r="N10" s="203">
        <v>616.50099762195509</v>
      </c>
      <c r="O10" s="203">
        <v>608.32971140463894</v>
      </c>
      <c r="P10" s="203">
        <v>587.70411636317124</v>
      </c>
      <c r="Q10" s="203">
        <v>565.22508016962968</v>
      </c>
    </row>
    <row r="11" spans="1:17" x14ac:dyDescent="0.25">
      <c r="A11" s="202" t="s">
        <v>166</v>
      </c>
      <c r="B11" s="201">
        <v>2.5927017266909047</v>
      </c>
      <c r="C11" s="201">
        <v>3.765199768268316</v>
      </c>
      <c r="D11" s="201">
        <v>4.4079062745819106</v>
      </c>
      <c r="E11" s="201">
        <v>5.7973258563700023</v>
      </c>
      <c r="F11" s="201">
        <v>5.7451629846300492</v>
      </c>
      <c r="G11" s="201">
        <v>5.2793002160543727</v>
      </c>
      <c r="H11" s="201">
        <v>7.227006095294116</v>
      </c>
      <c r="I11" s="201">
        <v>8.8969050191406218</v>
      </c>
      <c r="J11" s="201">
        <v>9.729182545949433</v>
      </c>
      <c r="K11" s="201">
        <v>8.1930676861122986</v>
      </c>
      <c r="L11" s="201">
        <v>7.6415487791318633</v>
      </c>
      <c r="M11" s="201">
        <v>8.9968821208133747</v>
      </c>
      <c r="N11" s="201">
        <v>10.588446881242023</v>
      </c>
      <c r="O11" s="201">
        <v>9.3385129750821783</v>
      </c>
      <c r="P11" s="201">
        <v>9.3032479661067544</v>
      </c>
      <c r="Q11" s="201">
        <v>8.0649028086218362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16.320112463192309</v>
      </c>
      <c r="C14" s="201">
        <v>19.630136112986271</v>
      </c>
      <c r="D14" s="201">
        <v>16.348102368596418</v>
      </c>
      <c r="E14" s="201">
        <v>16.347917688021088</v>
      </c>
      <c r="F14" s="201">
        <v>16.424802224979203</v>
      </c>
      <c r="G14" s="201">
        <v>13.952021982093909</v>
      </c>
      <c r="H14" s="201">
        <v>14.431378117329892</v>
      </c>
      <c r="I14" s="201">
        <v>15.488270594057758</v>
      </c>
      <c r="J14" s="201">
        <v>16.614030177473925</v>
      </c>
      <c r="K14" s="201">
        <v>17.482686796943195</v>
      </c>
      <c r="L14" s="201">
        <v>18.674626258969923</v>
      </c>
      <c r="M14" s="201">
        <v>17.409448252773206</v>
      </c>
      <c r="N14" s="201">
        <v>17.586115519431932</v>
      </c>
      <c r="O14" s="201">
        <v>17.747232548222069</v>
      </c>
      <c r="P14" s="201">
        <v>16.108934778251619</v>
      </c>
      <c r="Q14" s="201">
        <v>15.929851103943614</v>
      </c>
    </row>
    <row r="15" spans="1:17" x14ac:dyDescent="0.25">
      <c r="A15" s="202" t="s">
        <v>30</v>
      </c>
      <c r="B15" s="201">
        <v>6.2446046857308506</v>
      </c>
      <c r="C15" s="201">
        <v>6.0669216629802278</v>
      </c>
      <c r="D15" s="201">
        <v>5.8024402263628536</v>
      </c>
      <c r="E15" s="201">
        <v>1.9636773022045511</v>
      </c>
      <c r="F15" s="201">
        <v>1.9314123959871614</v>
      </c>
      <c r="G15" s="201">
        <v>1.983337330406427</v>
      </c>
      <c r="H15" s="201">
        <v>2.0189708302594616</v>
      </c>
      <c r="I15" s="201">
        <v>1.9922643506532598</v>
      </c>
      <c r="J15" s="201">
        <v>2.1776049116596372</v>
      </c>
      <c r="K15" s="201">
        <v>2.1535407428568254</v>
      </c>
      <c r="L15" s="201">
        <v>2.2101260520312387</v>
      </c>
      <c r="M15" s="201">
        <v>2.236829805687774</v>
      </c>
      <c r="N15" s="201">
        <v>2.2083747523031447</v>
      </c>
      <c r="O15" s="201">
        <v>2.2004042504324408</v>
      </c>
      <c r="P15" s="201">
        <v>2.1627307787594008</v>
      </c>
      <c r="Q15" s="201">
        <v>2.1727282622224244</v>
      </c>
    </row>
    <row r="16" spans="1:17" x14ac:dyDescent="0.25">
      <c r="A16" s="198" t="s">
        <v>158</v>
      </c>
      <c r="B16" s="197">
        <v>168.23418295332871</v>
      </c>
      <c r="C16" s="197">
        <v>157.30890017860079</v>
      </c>
      <c r="D16" s="197">
        <v>156.79641797583807</v>
      </c>
      <c r="E16" s="197">
        <v>158.27704897160768</v>
      </c>
      <c r="F16" s="197">
        <v>162.07039415323203</v>
      </c>
      <c r="G16" s="197">
        <v>165.31383156339098</v>
      </c>
      <c r="H16" s="197">
        <v>123.1781663741292</v>
      </c>
      <c r="I16" s="197">
        <v>113.44750050812672</v>
      </c>
      <c r="J16" s="197">
        <v>114.75378881684519</v>
      </c>
      <c r="K16" s="197">
        <v>112.51583333160924</v>
      </c>
      <c r="L16" s="197">
        <v>114.84839013542263</v>
      </c>
      <c r="M16" s="197">
        <v>118.81412554499241</v>
      </c>
      <c r="N16" s="197">
        <v>120.93191663815492</v>
      </c>
      <c r="O16" s="197">
        <v>119.56359641214148</v>
      </c>
      <c r="P16" s="197">
        <v>116.30288813666328</v>
      </c>
      <c r="Q16" s="197">
        <v>115.07191636793621</v>
      </c>
    </row>
    <row r="17" spans="1:17" x14ac:dyDescent="0.25">
      <c r="A17" s="198" t="s">
        <v>157</v>
      </c>
      <c r="B17" s="197">
        <f>SUM(B18:B24)</f>
        <v>539.67349182118346</v>
      </c>
      <c r="C17" s="197">
        <f t="shared" ref="C17:Q17" si="2">SUM(C18:C24)</f>
        <v>537.15503531706952</v>
      </c>
      <c r="D17" s="197">
        <f t="shared" si="2"/>
        <v>506.8631787672939</v>
      </c>
      <c r="E17" s="197">
        <f t="shared" si="2"/>
        <v>518.695942076959</v>
      </c>
      <c r="F17" s="197">
        <f t="shared" si="2"/>
        <v>535.04988116583888</v>
      </c>
      <c r="G17" s="197">
        <f t="shared" si="2"/>
        <v>553.1813694478526</v>
      </c>
      <c r="H17" s="197">
        <f t="shared" si="2"/>
        <v>480.47370064268614</v>
      </c>
      <c r="I17" s="197">
        <f t="shared" si="2"/>
        <v>439.79429079836859</v>
      </c>
      <c r="J17" s="197">
        <f t="shared" si="2"/>
        <v>462.29212823340515</v>
      </c>
      <c r="K17" s="197">
        <f t="shared" si="2"/>
        <v>453.79739186267284</v>
      </c>
      <c r="L17" s="197">
        <f t="shared" si="2"/>
        <v>488.59818632461412</v>
      </c>
      <c r="M17" s="197">
        <f t="shared" si="2"/>
        <v>492.7930761922957</v>
      </c>
      <c r="N17" s="197">
        <f t="shared" si="2"/>
        <v>495.96141937423766</v>
      </c>
      <c r="O17" s="197">
        <f t="shared" si="2"/>
        <v>488.11009783344389</v>
      </c>
      <c r="P17" s="197">
        <f t="shared" si="2"/>
        <v>471.82865437186263</v>
      </c>
      <c r="Q17" s="197">
        <f t="shared" si="2"/>
        <v>451.56584075320109</v>
      </c>
    </row>
    <row r="18" spans="1:17" x14ac:dyDescent="0.25">
      <c r="A18" s="200" t="s">
        <v>38</v>
      </c>
      <c r="B18" s="199">
        <v>210.54655377044281</v>
      </c>
      <c r="C18" s="199">
        <v>235.00690881736395</v>
      </c>
      <c r="D18" s="199">
        <v>196.60901682090369</v>
      </c>
      <c r="E18" s="199">
        <v>191.039459916856</v>
      </c>
      <c r="F18" s="199">
        <v>201.88840004977851</v>
      </c>
      <c r="G18" s="199">
        <v>219.7136818983993</v>
      </c>
      <c r="H18" s="199">
        <v>259.27901320309746</v>
      </c>
      <c r="I18" s="199">
        <v>229.43869633882559</v>
      </c>
      <c r="J18" s="199">
        <v>258.32354790822092</v>
      </c>
      <c r="K18" s="199">
        <v>256.10450468958499</v>
      </c>
      <c r="L18" s="199">
        <v>290.90498418147303</v>
      </c>
      <c r="M18" s="199">
        <v>262.1866031940732</v>
      </c>
      <c r="N18" s="199">
        <v>274.9328363976266</v>
      </c>
      <c r="O18" s="199">
        <v>271.67169347004477</v>
      </c>
      <c r="P18" s="199">
        <v>261.31151278280475</v>
      </c>
      <c r="Q18" s="199">
        <v>236.81698479107743</v>
      </c>
    </row>
    <row r="19" spans="1:17" x14ac:dyDescent="0.25">
      <c r="A19" s="200" t="s">
        <v>36</v>
      </c>
      <c r="B19" s="199">
        <v>11.434352637570679</v>
      </c>
      <c r="C19" s="199">
        <v>14.300734545371917</v>
      </c>
      <c r="D19" s="199">
        <v>17.164441316325625</v>
      </c>
      <c r="E19" s="199">
        <v>20.028075160638576</v>
      </c>
      <c r="F19" s="199">
        <v>20.122161960118838</v>
      </c>
      <c r="G19" s="199">
        <v>20.125499066590038</v>
      </c>
      <c r="H19" s="199">
        <v>14.36718184922138</v>
      </c>
      <c r="I19" s="199">
        <v>14.365891766590819</v>
      </c>
      <c r="J19" s="199">
        <v>14.822664026910873</v>
      </c>
      <c r="K19" s="199">
        <v>13.075783134032532</v>
      </c>
      <c r="L19" s="199">
        <v>14.868164577707347</v>
      </c>
      <c r="M19" s="199">
        <v>15.55194635681206</v>
      </c>
      <c r="N19" s="199">
        <v>15.401855374345642</v>
      </c>
      <c r="O19" s="199">
        <v>15.542804191832765</v>
      </c>
      <c r="P19" s="199">
        <v>18.81067096111196</v>
      </c>
      <c r="Q19" s="199">
        <v>17.870046418487622</v>
      </c>
    </row>
    <row r="20" spans="1:17" x14ac:dyDescent="0.25">
      <c r="A20" s="200" t="s">
        <v>35</v>
      </c>
      <c r="B20" s="199">
        <v>167.49959480573492</v>
      </c>
      <c r="C20" s="199">
        <v>136.57468295710433</v>
      </c>
      <c r="D20" s="199">
        <v>154.82080290495227</v>
      </c>
      <c r="E20" s="199">
        <v>156.2085888079643</v>
      </c>
      <c r="F20" s="199">
        <v>157.38655637356126</v>
      </c>
      <c r="G20" s="199">
        <v>155.63861751883229</v>
      </c>
      <c r="H20" s="199">
        <v>73.6318443010652</v>
      </c>
      <c r="I20" s="199">
        <v>70.634585554542241</v>
      </c>
      <c r="J20" s="199">
        <v>60.660157068374396</v>
      </c>
      <c r="K20" s="199">
        <v>58.263801703572199</v>
      </c>
      <c r="L20" s="199">
        <v>45.253364591208083</v>
      </c>
      <c r="M20" s="199">
        <v>53.453540030467302</v>
      </c>
      <c r="N20" s="199">
        <v>58.662049591149916</v>
      </c>
      <c r="O20" s="199">
        <v>58.7121774937062</v>
      </c>
      <c r="P20" s="199">
        <v>59.31214655670685</v>
      </c>
      <c r="Q20" s="199">
        <v>67.659373587663012</v>
      </c>
    </row>
    <row r="21" spans="1:17" x14ac:dyDescent="0.25">
      <c r="A21" s="200" t="s">
        <v>167</v>
      </c>
      <c r="B21" s="199">
        <v>50.716725220660031</v>
      </c>
      <c r="C21" s="199">
        <v>39.580260706975722</v>
      </c>
      <c r="D21" s="199">
        <v>26.296778849356304</v>
      </c>
      <c r="E21" s="199">
        <v>38.119505111530223</v>
      </c>
      <c r="F21" s="199">
        <v>36.980518435601255</v>
      </c>
      <c r="G21" s="199">
        <v>44.215988161329477</v>
      </c>
      <c r="H21" s="199">
        <v>12.540186091744182</v>
      </c>
      <c r="I21" s="199">
        <v>8.3186200986879637</v>
      </c>
      <c r="J21" s="199">
        <v>9.6122899519654759</v>
      </c>
      <c r="K21" s="199">
        <v>8.9284114789232571</v>
      </c>
      <c r="L21" s="199">
        <v>6.0742680365022759</v>
      </c>
      <c r="M21" s="199">
        <v>8.4535638152556505</v>
      </c>
      <c r="N21" s="199">
        <v>9.0387810198055227</v>
      </c>
      <c r="O21" s="199">
        <v>4.3529306343366017</v>
      </c>
      <c r="P21" s="199">
        <v>3.6023042407478267</v>
      </c>
      <c r="Q21" s="199">
        <v>2.8144907339320917</v>
      </c>
    </row>
    <row r="22" spans="1:17" x14ac:dyDescent="0.25">
      <c r="A22" s="200" t="s">
        <v>166</v>
      </c>
      <c r="B22" s="199">
        <v>2.4162571767877536</v>
      </c>
      <c r="C22" s="199">
        <v>3.5166603773833867</v>
      </c>
      <c r="D22" s="199">
        <v>4.1243279379462452</v>
      </c>
      <c r="E22" s="199">
        <v>5.4041595665139761</v>
      </c>
      <c r="F22" s="199">
        <v>5.352325407119241</v>
      </c>
      <c r="G22" s="199">
        <v>4.9121485160823095</v>
      </c>
      <c r="H22" s="199">
        <v>6.7689088469174115</v>
      </c>
      <c r="I22" s="199">
        <v>8.3817742418139147</v>
      </c>
      <c r="J22" s="199">
        <v>9.1762023859759463</v>
      </c>
      <c r="K22" s="199">
        <v>7.7026715419133618</v>
      </c>
      <c r="L22" s="199">
        <v>7.1659657835009343</v>
      </c>
      <c r="M22" s="199">
        <v>8.4594114839927848</v>
      </c>
      <c r="N22" s="199">
        <v>9.9881850178235112</v>
      </c>
      <c r="O22" s="199">
        <v>8.7882848151613473</v>
      </c>
      <c r="P22" s="199">
        <v>8.7612108558052562</v>
      </c>
      <c r="Q22" s="199">
        <v>7.5806979695117365</v>
      </c>
    </row>
    <row r="23" spans="1:17" x14ac:dyDescent="0.25">
      <c r="A23" s="200" t="s">
        <v>165</v>
      </c>
      <c r="B23" s="199">
        <v>97.060008209987302</v>
      </c>
      <c r="C23" s="199">
        <v>108.17578791287022</v>
      </c>
      <c r="D23" s="199">
        <v>107.84781093780975</v>
      </c>
      <c r="E23" s="199">
        <v>107.89615351345589</v>
      </c>
      <c r="F23" s="199">
        <v>113.31991893965977</v>
      </c>
      <c r="G23" s="199">
        <v>108.57543428661916</v>
      </c>
      <c r="H23" s="199">
        <v>113.88656635064055</v>
      </c>
      <c r="I23" s="199">
        <v>108.65472279790808</v>
      </c>
      <c r="J23" s="199">
        <v>109.69726689195753</v>
      </c>
      <c r="K23" s="199">
        <v>109.72221931464654</v>
      </c>
      <c r="L23" s="199">
        <v>124.33143915422242</v>
      </c>
      <c r="M23" s="199">
        <v>144.68801131169471</v>
      </c>
      <c r="N23" s="199">
        <v>127.93771197348644</v>
      </c>
      <c r="O23" s="199">
        <v>129.04220722836229</v>
      </c>
      <c r="P23" s="199">
        <v>120.030808974686</v>
      </c>
      <c r="Q23" s="199">
        <v>118.82424725252926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51.513894927067675</v>
      </c>
      <c r="C25" s="197">
        <v>50.871158319720116</v>
      </c>
      <c r="D25" s="197">
        <v>48.273888865896886</v>
      </c>
      <c r="E25" s="197">
        <v>46.242507186364492</v>
      </c>
      <c r="F25" s="197">
        <v>47.594592067515592</v>
      </c>
      <c r="G25" s="197">
        <v>49.079432503050406</v>
      </c>
      <c r="H25" s="197">
        <v>42.268914013187334</v>
      </c>
      <c r="I25" s="197">
        <v>38.821599780945824</v>
      </c>
      <c r="J25" s="197">
        <v>40.730160509091171</v>
      </c>
      <c r="K25" s="197">
        <v>40.042076208161681</v>
      </c>
      <c r="L25" s="197">
        <v>42.737089888340201</v>
      </c>
      <c r="M25" s="197">
        <v>43.237945811017909</v>
      </c>
      <c r="N25" s="197">
        <v>43.520704730260015</v>
      </c>
      <c r="O25" s="197">
        <v>42.900213183359384</v>
      </c>
      <c r="P25" s="197">
        <v>41.474161459241145</v>
      </c>
      <c r="Q25" s="197">
        <v>39.9132899531105</v>
      </c>
    </row>
    <row r="26" spans="1:17" x14ac:dyDescent="0.25">
      <c r="A26" s="198" t="s">
        <v>155</v>
      </c>
      <c r="B26" s="197">
        <v>12.108034684471598</v>
      </c>
      <c r="C26" s="197">
        <v>11.763514524977385</v>
      </c>
      <c r="D26" s="197">
        <v>11.250695768767006</v>
      </c>
      <c r="E26" s="197">
        <v>3.8074904787058785</v>
      </c>
      <c r="F26" s="197">
        <v>3.7449301369016887</v>
      </c>
      <c r="G26" s="197">
        <v>3.8456104743414614</v>
      </c>
      <c r="H26" s="197">
        <v>3.9147023822945042</v>
      </c>
      <c r="I26" s="197">
        <v>3.8629196037767666</v>
      </c>
      <c r="J26" s="197">
        <v>4.2222874187214874</v>
      </c>
      <c r="K26" s="197">
        <v>4.1756279734593686</v>
      </c>
      <c r="L26" s="197">
        <v>4.285344588136498</v>
      </c>
      <c r="M26" s="197">
        <v>4.3371220811486246</v>
      </c>
      <c r="N26" s="197">
        <v>4.281948889142277</v>
      </c>
      <c r="O26" s="197">
        <v>4.266494409962247</v>
      </c>
      <c r="P26" s="197">
        <v>4.1934470795613397</v>
      </c>
      <c r="Q26" s="197">
        <v>4.212831793665714</v>
      </c>
    </row>
    <row r="27" spans="1:17" x14ac:dyDescent="0.25">
      <c r="A27" s="196" t="s">
        <v>45</v>
      </c>
      <c r="B27" s="195">
        <v>40.133541163002135</v>
      </c>
      <c r="C27" s="195">
        <v>38.991587546014401</v>
      </c>
      <c r="D27" s="195">
        <v>37.291787933784676</v>
      </c>
      <c r="E27" s="195">
        <v>12.6203863663238</v>
      </c>
      <c r="F27" s="195">
        <v>12.413022568779521</v>
      </c>
      <c r="G27" s="195">
        <v>12.746739689042325</v>
      </c>
      <c r="H27" s="195">
        <v>12.975753150278939</v>
      </c>
      <c r="I27" s="195">
        <v>12.804112885997116</v>
      </c>
      <c r="J27" s="195">
        <v>13.995280847568848</v>
      </c>
      <c r="K27" s="195">
        <v>13.840622489225062</v>
      </c>
      <c r="L27" s="195">
        <v>14.204291440145484</v>
      </c>
      <c r="M27" s="195">
        <v>14.375914184981541</v>
      </c>
      <c r="N27" s="195">
        <v>14.193035986315598</v>
      </c>
      <c r="O27" s="195">
        <v>14.141810251298503</v>
      </c>
      <c r="P27" s="195">
        <v>13.899686065343538</v>
      </c>
      <c r="Q27" s="195">
        <v>13.963939037994717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0.99999999999999989</v>
      </c>
      <c r="C31" s="194">
        <f t="shared" si="3"/>
        <v>1</v>
      </c>
      <c r="D31" s="194">
        <f t="shared" si="3"/>
        <v>1.0000000000000002</v>
      </c>
      <c r="E31" s="194">
        <f t="shared" si="3"/>
        <v>1.0000000000000002</v>
      </c>
      <c r="F31" s="194">
        <f t="shared" si="3"/>
        <v>1</v>
      </c>
      <c r="G31" s="194">
        <f t="shared" si="3"/>
        <v>1</v>
      </c>
      <c r="H31" s="194">
        <f t="shared" si="3"/>
        <v>0.99999999999999989</v>
      </c>
      <c r="I31" s="194">
        <f t="shared" si="3"/>
        <v>0.99999999999999989</v>
      </c>
      <c r="J31" s="194">
        <f t="shared" si="3"/>
        <v>1.0000000000000002</v>
      </c>
      <c r="K31" s="194">
        <f t="shared" si="3"/>
        <v>0.99999999999999989</v>
      </c>
      <c r="L31" s="194">
        <f t="shared" si="3"/>
        <v>1</v>
      </c>
      <c r="M31" s="194">
        <f t="shared" si="3"/>
        <v>1</v>
      </c>
      <c r="N31" s="194">
        <f t="shared" si="3"/>
        <v>0.99999999999999989</v>
      </c>
      <c r="O31" s="194">
        <f t="shared" si="3"/>
        <v>1.0000000000000002</v>
      </c>
      <c r="P31" s="194">
        <f t="shared" si="3"/>
        <v>0.99999999999999978</v>
      </c>
      <c r="Q31" s="194">
        <f t="shared" si="3"/>
        <v>0.99999999999999967</v>
      </c>
    </row>
    <row r="32" spans="1:17" x14ac:dyDescent="0.25">
      <c r="A32" s="185" t="s">
        <v>162</v>
      </c>
      <c r="B32" s="193">
        <f t="shared" ref="B32:Q32" si="4">IF(B$6=0,0,B$6/B$5)</f>
        <v>4.7053225228961076E-2</v>
      </c>
      <c r="C32" s="193">
        <f t="shared" si="4"/>
        <v>4.6388743907113138E-2</v>
      </c>
      <c r="D32" s="193">
        <f t="shared" si="4"/>
        <v>4.6640920186513439E-2</v>
      </c>
      <c r="E32" s="193">
        <f t="shared" si="4"/>
        <v>1.6638296112511108E-2</v>
      </c>
      <c r="F32" s="193">
        <f t="shared" si="4"/>
        <v>1.5914527616396484E-2</v>
      </c>
      <c r="G32" s="193">
        <f t="shared" si="4"/>
        <v>1.5876887020431163E-2</v>
      </c>
      <c r="H32" s="193">
        <f t="shared" si="4"/>
        <v>1.8882132297363071E-2</v>
      </c>
      <c r="I32" s="193">
        <f t="shared" si="4"/>
        <v>2.0238837973830817E-2</v>
      </c>
      <c r="J32" s="193">
        <f t="shared" si="4"/>
        <v>2.111331746574523E-2</v>
      </c>
      <c r="K32" s="193">
        <f t="shared" si="4"/>
        <v>2.1239653290270482E-2</v>
      </c>
      <c r="L32" s="193">
        <f t="shared" si="4"/>
        <v>2.0504724107924865E-2</v>
      </c>
      <c r="M32" s="193">
        <f t="shared" si="4"/>
        <v>2.046646683495152E-2</v>
      </c>
      <c r="N32" s="193">
        <f t="shared" si="4"/>
        <v>2.0062890003189251E-2</v>
      </c>
      <c r="O32" s="193">
        <f t="shared" si="4"/>
        <v>2.0277403617057582E-2</v>
      </c>
      <c r="P32" s="193">
        <f t="shared" si="4"/>
        <v>2.0608460831025296E-2</v>
      </c>
      <c r="Q32" s="193">
        <f t="shared" si="4"/>
        <v>2.1473867384113735E-2</v>
      </c>
    </row>
    <row r="33" spans="1:17" x14ac:dyDescent="0.25">
      <c r="A33" s="183" t="s">
        <v>161</v>
      </c>
      <c r="B33" s="192">
        <f t="shared" ref="B33:Q33" si="5">IF(B$7=0,0,B$7/B$5)</f>
        <v>4.1065002227857741E-3</v>
      </c>
      <c r="C33" s="192">
        <f t="shared" si="5"/>
        <v>4.0485086040831742E-3</v>
      </c>
      <c r="D33" s="192">
        <f t="shared" si="5"/>
        <v>4.0705169136623686E-3</v>
      </c>
      <c r="E33" s="192">
        <f t="shared" si="5"/>
        <v>1.452082537601454E-3</v>
      </c>
      <c r="F33" s="192">
        <f t="shared" si="5"/>
        <v>1.3889167189763221E-3</v>
      </c>
      <c r="G33" s="192">
        <f t="shared" si="5"/>
        <v>1.3856316919677544E-3</v>
      </c>
      <c r="H33" s="192">
        <f t="shared" si="5"/>
        <v>1.647910002098361E-3</v>
      </c>
      <c r="I33" s="192">
        <f t="shared" si="5"/>
        <v>1.7663144714107099E-3</v>
      </c>
      <c r="J33" s="192">
        <f t="shared" si="5"/>
        <v>1.842633367955932E-3</v>
      </c>
      <c r="K33" s="192">
        <f t="shared" si="5"/>
        <v>1.8536591390701182E-3</v>
      </c>
      <c r="L33" s="192">
        <f t="shared" si="5"/>
        <v>1.789519288159824E-3</v>
      </c>
      <c r="M33" s="192">
        <f t="shared" si="5"/>
        <v>1.7861804415829166E-3</v>
      </c>
      <c r="N33" s="192">
        <f t="shared" si="5"/>
        <v>1.7509588740606344E-3</v>
      </c>
      <c r="O33" s="192">
        <f t="shared" si="5"/>
        <v>1.7696802305426707E-3</v>
      </c>
      <c r="P33" s="192">
        <f t="shared" si="5"/>
        <v>1.7985727563216785E-3</v>
      </c>
      <c r="Q33" s="192">
        <f t="shared" si="5"/>
        <v>1.874099825630215E-3</v>
      </c>
    </row>
    <row r="34" spans="1:17" x14ac:dyDescent="0.25">
      <c r="A34" s="183" t="s">
        <v>160</v>
      </c>
      <c r="B34" s="192">
        <f t="shared" ref="B34:Q34" si="6">IF(B$8=0,0,B$8/B$5)</f>
        <v>1.6513813824764675E-2</v>
      </c>
      <c r="C34" s="192">
        <f t="shared" si="6"/>
        <v>1.6280607263776892E-2</v>
      </c>
      <c r="D34" s="192">
        <f t="shared" si="6"/>
        <v>1.6369111125282103E-2</v>
      </c>
      <c r="E34" s="192">
        <f t="shared" si="6"/>
        <v>5.8393813182055689E-3</v>
      </c>
      <c r="F34" s="192">
        <f t="shared" si="6"/>
        <v>5.5853673130251058E-3</v>
      </c>
      <c r="G34" s="192">
        <f t="shared" si="6"/>
        <v>5.572156958346979E-3</v>
      </c>
      <c r="H34" s="192">
        <f t="shared" si="6"/>
        <v>6.6268787284172901E-3</v>
      </c>
      <c r="I34" s="192">
        <f t="shared" si="6"/>
        <v>7.1030285533691387E-3</v>
      </c>
      <c r="J34" s="192">
        <f t="shared" si="6"/>
        <v>7.4099361341519584E-3</v>
      </c>
      <c r="K34" s="192">
        <f t="shared" si="6"/>
        <v>7.454274992443952E-3</v>
      </c>
      <c r="L34" s="192">
        <f t="shared" si="6"/>
        <v>7.196344029527256E-3</v>
      </c>
      <c r="M34" s="192">
        <f t="shared" si="6"/>
        <v>7.1829172457042369E-3</v>
      </c>
      <c r="N34" s="192">
        <f t="shared" si="6"/>
        <v>7.0412778016219089E-3</v>
      </c>
      <c r="O34" s="192">
        <f t="shared" si="6"/>
        <v>7.1165635629073815E-3</v>
      </c>
      <c r="P34" s="192">
        <f t="shared" si="6"/>
        <v>7.2327515005079475E-3</v>
      </c>
      <c r="Q34" s="192">
        <f t="shared" si="6"/>
        <v>7.5364748400004716E-3</v>
      </c>
    </row>
    <row r="35" spans="1:17" x14ac:dyDescent="0.25">
      <c r="A35" s="181" t="s">
        <v>159</v>
      </c>
      <c r="B35" s="191">
        <f t="shared" ref="B35:Q35" si="7">IF(B$9=0,0,B$9/B$5)</f>
        <v>0.43920441433297885</v>
      </c>
      <c r="C35" s="191">
        <f t="shared" si="7"/>
        <v>0.44248655543870186</v>
      </c>
      <c r="D35" s="191">
        <f t="shared" si="7"/>
        <v>0.44004526234937302</v>
      </c>
      <c r="E35" s="191">
        <f t="shared" si="7"/>
        <v>0.4707633191351811</v>
      </c>
      <c r="F35" s="191">
        <f t="shared" si="7"/>
        <v>0.47160677197247985</v>
      </c>
      <c r="G35" s="191">
        <f t="shared" si="7"/>
        <v>0.47102438471979968</v>
      </c>
      <c r="H35" s="191">
        <f t="shared" si="7"/>
        <v>0.47303301105416828</v>
      </c>
      <c r="I35" s="191">
        <f t="shared" si="7"/>
        <v>0.4722855168583503</v>
      </c>
      <c r="J35" s="191">
        <f t="shared" si="7"/>
        <v>0.4724419058048191</v>
      </c>
      <c r="K35" s="191">
        <f t="shared" si="7"/>
        <v>0.47293831536747583</v>
      </c>
      <c r="L35" s="191">
        <f t="shared" si="7"/>
        <v>0.47330008509125493</v>
      </c>
      <c r="M35" s="191">
        <f t="shared" si="7"/>
        <v>0.47365276336341577</v>
      </c>
      <c r="N35" s="191">
        <f t="shared" si="7"/>
        <v>0.47385037684297854</v>
      </c>
      <c r="O35" s="191">
        <f t="shared" si="7"/>
        <v>0.47376516901718863</v>
      </c>
      <c r="P35" s="191">
        <f t="shared" si="7"/>
        <v>0.47272585472147999</v>
      </c>
      <c r="Q35" s="191">
        <f t="shared" si="7"/>
        <v>0.47127549404777591</v>
      </c>
    </row>
    <row r="36" spans="1:17" x14ac:dyDescent="0.25">
      <c r="A36" s="179" t="s">
        <v>158</v>
      </c>
      <c r="B36" s="190">
        <f t="shared" ref="B36:Q36" si="8">IF(B$16=0,0,B$16/B$5)</f>
        <v>0.10220986997587792</v>
      </c>
      <c r="C36" s="190">
        <f t="shared" si="8"/>
        <v>9.6982118426024291E-2</v>
      </c>
      <c r="D36" s="190">
        <f t="shared" si="8"/>
        <v>0.10162176128269984</v>
      </c>
      <c r="E36" s="190">
        <f t="shared" si="8"/>
        <v>0.10813114936070574</v>
      </c>
      <c r="F36" s="190">
        <f t="shared" si="8"/>
        <v>0.1076754193937811</v>
      </c>
      <c r="G36" s="190">
        <f t="shared" si="8"/>
        <v>0.10670188847472085</v>
      </c>
      <c r="H36" s="190">
        <f t="shared" si="8"/>
        <v>9.2885703055895594E-2</v>
      </c>
      <c r="I36" s="190">
        <f t="shared" si="8"/>
        <v>9.2923955374726683E-2</v>
      </c>
      <c r="J36" s="190">
        <f t="shared" si="8"/>
        <v>8.9709527640765771E-2</v>
      </c>
      <c r="K36" s="190">
        <f t="shared" si="8"/>
        <v>8.9475084573721372E-2</v>
      </c>
      <c r="L36" s="190">
        <f t="shared" si="8"/>
        <v>8.5912418352850142E-2</v>
      </c>
      <c r="M36" s="190">
        <f t="shared" si="8"/>
        <v>8.7654084255965894E-2</v>
      </c>
      <c r="N36" s="190">
        <f t="shared" si="8"/>
        <v>8.8584104799682192E-2</v>
      </c>
      <c r="O36" s="190">
        <f t="shared" si="8"/>
        <v>8.8838861940817443E-2</v>
      </c>
      <c r="P36" s="190">
        <f t="shared" si="8"/>
        <v>8.9356827602497163E-2</v>
      </c>
      <c r="Q36" s="190">
        <f t="shared" si="8"/>
        <v>9.1699790782523355E-2</v>
      </c>
    </row>
    <row r="37" spans="1:17" x14ac:dyDescent="0.25">
      <c r="A37" s="179" t="s">
        <v>157</v>
      </c>
      <c r="B37" s="190">
        <f t="shared" ref="B37:Q37" si="9">IF(B$17=0,0,B$17/B$5)</f>
        <v>0.32787603838973423</v>
      </c>
      <c r="C37" s="190">
        <f t="shared" si="9"/>
        <v>0.33116011356706349</v>
      </c>
      <c r="D37" s="190">
        <f t="shared" si="9"/>
        <v>0.32850450042562618</v>
      </c>
      <c r="E37" s="190">
        <f t="shared" si="9"/>
        <v>0.35436084226953685</v>
      </c>
      <c r="F37" s="190">
        <f t="shared" si="9"/>
        <v>0.35547343888517058</v>
      </c>
      <c r="G37" s="190">
        <f t="shared" si="9"/>
        <v>0.35705116886413885</v>
      </c>
      <c r="H37" s="190">
        <f t="shared" si="9"/>
        <v>0.36231370215815423</v>
      </c>
      <c r="I37" s="190">
        <f t="shared" si="9"/>
        <v>0.36023204450661006</v>
      </c>
      <c r="J37" s="190">
        <f t="shared" si="9"/>
        <v>0.36139990568899844</v>
      </c>
      <c r="K37" s="190">
        <f t="shared" si="9"/>
        <v>0.36086974440814107</v>
      </c>
      <c r="L37" s="190">
        <f t="shared" si="9"/>
        <v>0.36549621409988953</v>
      </c>
      <c r="M37" s="190">
        <f t="shared" si="9"/>
        <v>0.36355379146361638</v>
      </c>
      <c r="N37" s="190">
        <f t="shared" si="9"/>
        <v>0.36329779244220628</v>
      </c>
      <c r="O37" s="190">
        <f t="shared" si="9"/>
        <v>0.36267849826020088</v>
      </c>
      <c r="P37" s="190">
        <f t="shared" si="9"/>
        <v>0.36251130476727939</v>
      </c>
      <c r="Q37" s="190">
        <f t="shared" si="9"/>
        <v>0.35984881827466386</v>
      </c>
    </row>
    <row r="38" spans="1:17" x14ac:dyDescent="0.25">
      <c r="A38" s="179" t="s">
        <v>156</v>
      </c>
      <c r="B38" s="190">
        <f t="shared" ref="B38:Q38" si="10">IF(B$25=0,0,B$25/B$5)</f>
        <v>3.1297019488050748E-2</v>
      </c>
      <c r="C38" s="190">
        <f t="shared" si="10"/>
        <v>3.1362451171108363E-2</v>
      </c>
      <c r="D38" s="190">
        <f t="shared" si="10"/>
        <v>3.1286923986195321E-2</v>
      </c>
      <c r="E38" s="190">
        <f t="shared" si="10"/>
        <v>3.1591791001102452E-2</v>
      </c>
      <c r="F38" s="190">
        <f t="shared" si="10"/>
        <v>3.1620628113610778E-2</v>
      </c>
      <c r="G38" s="190">
        <f t="shared" si="10"/>
        <v>3.1678342240437113E-2</v>
      </c>
      <c r="H38" s="190">
        <f t="shared" si="10"/>
        <v>3.1873974999750511E-2</v>
      </c>
      <c r="I38" s="190">
        <f t="shared" si="10"/>
        <v>3.1798467039489263E-2</v>
      </c>
      <c r="J38" s="190">
        <f t="shared" si="10"/>
        <v>3.1841070326967473E-2</v>
      </c>
      <c r="K38" s="190">
        <f t="shared" si="10"/>
        <v>3.1842346531562774E-2</v>
      </c>
      <c r="L38" s="190">
        <f t="shared" si="10"/>
        <v>3.1969509902063493E-2</v>
      </c>
      <c r="M38" s="190">
        <f t="shared" si="10"/>
        <v>3.1898417193994874E-2</v>
      </c>
      <c r="N38" s="190">
        <f t="shared" si="10"/>
        <v>3.1879447344879172E-2</v>
      </c>
      <c r="O38" s="190">
        <f t="shared" si="10"/>
        <v>3.1875974214515004E-2</v>
      </c>
      <c r="P38" s="190">
        <f t="shared" si="10"/>
        <v>3.1865068484943887E-2</v>
      </c>
      <c r="Q38" s="190">
        <f t="shared" si="10"/>
        <v>3.1806547189495341E-2</v>
      </c>
    </row>
    <row r="39" spans="1:17" x14ac:dyDescent="0.25">
      <c r="A39" s="179" t="s">
        <v>155</v>
      </c>
      <c r="B39" s="190">
        <f t="shared" ref="B39:Q39" si="11">IF(B$26=0,0,B$26/B$5)</f>
        <v>7.3561783285539788E-3</v>
      </c>
      <c r="C39" s="190">
        <f t="shared" si="11"/>
        <v>7.2522950543316232E-3</v>
      </c>
      <c r="D39" s="190">
        <f t="shared" si="11"/>
        <v>7.291719635164777E-3</v>
      </c>
      <c r="E39" s="190">
        <f t="shared" si="11"/>
        <v>2.6011877547468306E-3</v>
      </c>
      <c r="F39" s="190">
        <f t="shared" si="11"/>
        <v>2.4880356785586181E-3</v>
      </c>
      <c r="G39" s="190">
        <f t="shared" si="11"/>
        <v>2.4821510461032112E-3</v>
      </c>
      <c r="H39" s="190">
        <f t="shared" si="11"/>
        <v>2.9519832429522556E-3</v>
      </c>
      <c r="I39" s="190">
        <f t="shared" si="11"/>
        <v>3.1640870646753075E-3</v>
      </c>
      <c r="J39" s="190">
        <f t="shared" si="11"/>
        <v>3.3008009042874431E-3</v>
      </c>
      <c r="K39" s="190">
        <f t="shared" si="11"/>
        <v>3.3205519171026184E-3</v>
      </c>
      <c r="L39" s="190">
        <f t="shared" si="11"/>
        <v>3.2056550083809348E-3</v>
      </c>
      <c r="M39" s="190">
        <f t="shared" si="11"/>
        <v>3.1996739662528651E-3</v>
      </c>
      <c r="N39" s="190">
        <f t="shared" si="11"/>
        <v>3.1365798185239899E-3</v>
      </c>
      <c r="O39" s="190">
        <f t="shared" si="11"/>
        <v>3.1701163166033331E-3</v>
      </c>
      <c r="P39" s="190">
        <f t="shared" si="11"/>
        <v>3.2218729367085542E-3</v>
      </c>
      <c r="Q39" s="190">
        <f t="shared" si="11"/>
        <v>3.357168336763288E-3</v>
      </c>
    </row>
    <row r="40" spans="1:17" x14ac:dyDescent="0.25">
      <c r="A40" s="177" t="s">
        <v>45</v>
      </c>
      <c r="B40" s="189">
        <f t="shared" ref="B40:Q40" si="12">IF(B$27=0,0,B$27/B$5)</f>
        <v>2.4382940208292719E-2</v>
      </c>
      <c r="C40" s="189">
        <f t="shared" si="12"/>
        <v>2.4038606567797171E-2</v>
      </c>
      <c r="D40" s="189">
        <f t="shared" si="12"/>
        <v>2.416928409548303E-2</v>
      </c>
      <c r="E40" s="189">
        <f t="shared" si="12"/>
        <v>8.6219505104089371E-3</v>
      </c>
      <c r="F40" s="189">
        <f t="shared" si="12"/>
        <v>8.2468943080012281E-3</v>
      </c>
      <c r="G40" s="189">
        <f t="shared" si="12"/>
        <v>8.2273889840545501E-3</v>
      </c>
      <c r="H40" s="189">
        <f t="shared" si="12"/>
        <v>9.7847044612002724E-3</v>
      </c>
      <c r="I40" s="189">
        <f t="shared" si="12"/>
        <v>1.0487748157537662E-2</v>
      </c>
      <c r="J40" s="189">
        <f t="shared" si="12"/>
        <v>1.0940902666308792E-2</v>
      </c>
      <c r="K40" s="189">
        <f t="shared" si="12"/>
        <v>1.1006369780211718E-2</v>
      </c>
      <c r="L40" s="189">
        <f t="shared" si="12"/>
        <v>1.0625530119949001E-2</v>
      </c>
      <c r="M40" s="189">
        <f t="shared" si="12"/>
        <v>1.0605705234515496E-2</v>
      </c>
      <c r="N40" s="189">
        <f t="shared" si="12"/>
        <v>1.039657207285807E-2</v>
      </c>
      <c r="O40" s="189">
        <f t="shared" si="12"/>
        <v>1.0507732840167101E-2</v>
      </c>
      <c r="P40" s="189">
        <f t="shared" si="12"/>
        <v>1.0679286399236003E-2</v>
      </c>
      <c r="Q40" s="189">
        <f t="shared" si="12"/>
        <v>1.1127739319033566E-2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0.35175090290174743</v>
      </c>
      <c r="C44" s="213">
        <f>IF(C$5=0,0,C$5/AGR_fec!C$5)</f>
        <v>0.35138235549994845</v>
      </c>
      <c r="D44" s="213">
        <f>IF(D$5=0,0,D$5/AGR_fec!D$5)</f>
        <v>0.35223059868776491</v>
      </c>
      <c r="E44" s="213">
        <f>IF(E$5=0,0,E$5/AGR_fec!E$5)</f>
        <v>0.34883150392997986</v>
      </c>
      <c r="F44" s="213">
        <f>IF(F$5=0,0,F$5/AGR_fec!F$5)</f>
        <v>0.35015625309432979</v>
      </c>
      <c r="G44" s="213">
        <f>IF(G$5=0,0,G$5/AGR_fec!G$5)</f>
        <v>0.34951831054522997</v>
      </c>
      <c r="H44" s="213">
        <f>IF(H$5=0,0,H$5/AGR_fec!H$5)</f>
        <v>0.34737307351335489</v>
      </c>
      <c r="I44" s="213">
        <f>IF(I$5=0,0,I$5/AGR_fec!I$5)</f>
        <v>0.3481979381899476</v>
      </c>
      <c r="J44" s="213">
        <f>IF(J$5=0,0,J$5/AGR_fec!J$5)</f>
        <v>0.35173734153793829</v>
      </c>
      <c r="K44" s="213">
        <f>IF(K$5=0,0,K$5/AGR_fec!K$5)</f>
        <v>0.35172324431017371</v>
      </c>
      <c r="L44" s="213">
        <f>IF(L$5=0,0,L$5/AGR_fec!L$5)</f>
        <v>0.35821027517029469</v>
      </c>
      <c r="M44" s="213">
        <f>IF(M$5=0,0,M$5/AGR_fec!M$5)</f>
        <v>0.36815480794907807</v>
      </c>
      <c r="N44" s="213">
        <f>IF(N$5=0,0,N$5/AGR_fec!N$5)</f>
        <v>0.37210979885440509</v>
      </c>
      <c r="O44" s="213">
        <f>IF(O$5=0,0,O$5/AGR_fec!O$5)</f>
        <v>0.37556214329694365</v>
      </c>
      <c r="P44" s="213">
        <f>IF(P$5=0,0,P$5/AGR_fec!P$5)</f>
        <v>0.37889699326482346</v>
      </c>
      <c r="Q44" s="213">
        <f>IF(Q$5=0,0,Q$5/AGR_fec!Q$5)</f>
        <v>0.37959413095648548</v>
      </c>
    </row>
    <row r="45" spans="1:17" x14ac:dyDescent="0.25">
      <c r="A45" s="185" t="s">
        <v>162</v>
      </c>
      <c r="B45" s="212">
        <f>IF(B$6=0,0,B$6/AGR_fec!B$6)</f>
        <v>0.42998907822330812</v>
      </c>
      <c r="C45" s="212">
        <f>IF(C$6=0,0,C$6/AGR_fec!C$6)</f>
        <v>0.43043657928229895</v>
      </c>
      <c r="D45" s="212">
        <f>IF(D$6=0,0,D$6/AGR_fec!D$6)</f>
        <v>0.43043657928229889</v>
      </c>
      <c r="E45" s="212">
        <f>IF(E$6=0,0,E$6/AGR_fec!E$6)</f>
        <v>0.43043657928229884</v>
      </c>
      <c r="F45" s="212">
        <f>IF(F$6=0,0,F$6/AGR_fec!F$6)</f>
        <v>0.43246563445917235</v>
      </c>
      <c r="G45" s="212">
        <f>IF(G$6=0,0,G$6/AGR_fec!G$6)</f>
        <v>0.43246563445917235</v>
      </c>
      <c r="H45" s="212">
        <f>IF(H$6=0,0,H$6/AGR_fec!H$6)</f>
        <v>0.43246563445917252</v>
      </c>
      <c r="I45" s="212">
        <f>IF(I$6=0,0,I$6/AGR_fec!I$6)</f>
        <v>0.43246563445917241</v>
      </c>
      <c r="J45" s="212">
        <f>IF(J$6=0,0,J$6/AGR_fec!J$6)</f>
        <v>0.43744691508015776</v>
      </c>
      <c r="K45" s="212">
        <f>IF(K$6=0,0,K$6/AGR_fec!K$6)</f>
        <v>0.43744691508015776</v>
      </c>
      <c r="L45" s="212">
        <f>IF(L$6=0,0,L$6/AGR_fec!L$6)</f>
        <v>0.44729417368083663</v>
      </c>
      <c r="M45" s="212">
        <f>IF(M$6=0,0,M$6/AGR_fec!M$6)</f>
        <v>0.45868953704342919</v>
      </c>
      <c r="N45" s="212">
        <f>IF(N$6=0,0,N$6/AGR_fec!N$6)</f>
        <v>0.46334140781549454</v>
      </c>
      <c r="O45" s="212">
        <f>IF(O$6=0,0,O$6/AGR_fec!O$6)</f>
        <v>0.46758922958307847</v>
      </c>
      <c r="P45" s="212">
        <f>IF(P$6=0,0,P$6/AGR_fec!P$6)</f>
        <v>0.47157984844547696</v>
      </c>
      <c r="Q45" s="212">
        <f>IF(Q$6=0,0,Q$6/AGR_fec!Q$6)</f>
        <v>0.47157984844547735</v>
      </c>
    </row>
    <row r="46" spans="1:17" x14ac:dyDescent="0.25">
      <c r="A46" s="183" t="s">
        <v>161</v>
      </c>
      <c r="B46" s="211">
        <f>IF(B$7=0,0,B$7/AGR_fec!B$7)</f>
        <v>0.11257997110255386</v>
      </c>
      <c r="C46" s="211">
        <f>IF(C$7=0,0,C$7/AGR_fec!C$7)</f>
        <v>0.1126971360698542</v>
      </c>
      <c r="D46" s="211">
        <f>IF(D$7=0,0,D$7/AGR_fec!D$7)</f>
        <v>0.1126971360698542</v>
      </c>
      <c r="E46" s="211">
        <f>IF(E$7=0,0,E$7/AGR_fec!E$7)</f>
        <v>0.11269713606985415</v>
      </c>
      <c r="F46" s="211">
        <f>IF(F$7=0,0,F$7/AGR_fec!F$7)</f>
        <v>0.11322838438462944</v>
      </c>
      <c r="G46" s="211">
        <f>IF(G$7=0,0,G$7/AGR_fec!G$7)</f>
        <v>0.11322838438462947</v>
      </c>
      <c r="H46" s="211">
        <f>IF(H$7=0,0,H$7/AGR_fec!H$7)</f>
        <v>0.11322838438462945</v>
      </c>
      <c r="I46" s="211">
        <f>IF(I$7=0,0,I$7/AGR_fec!I$7)</f>
        <v>0.11322838438462944</v>
      </c>
      <c r="J46" s="211">
        <f>IF(J$7=0,0,J$7/AGR_fec!J$7)</f>
        <v>0.11453258594872827</v>
      </c>
      <c r="K46" s="211">
        <f>IF(K$7=0,0,K$7/AGR_fec!K$7)</f>
        <v>0.11453258594872825</v>
      </c>
      <c r="L46" s="211">
        <f>IF(L$7=0,0,L$7/AGR_fec!L$7)</f>
        <v>0.11711080047753554</v>
      </c>
      <c r="M46" s="211">
        <f>IF(M$7=0,0,M$7/AGR_fec!M$7)</f>
        <v>0.12009434062549616</v>
      </c>
      <c r="N46" s="211">
        <f>IF(N$7=0,0,N$7/AGR_fec!N$7)</f>
        <v>0.12131229592625828</v>
      </c>
      <c r="O46" s="211">
        <f>IF(O$7=0,0,O$7/AGR_fec!O$7)</f>
        <v>0.12242446289993907</v>
      </c>
      <c r="P46" s="211">
        <f>IF(P$7=0,0,P$7/AGR_fec!P$7)</f>
        <v>0.12346928887102294</v>
      </c>
      <c r="Q46" s="211">
        <f>IF(Q$7=0,0,Q$7/AGR_fec!Q$7)</f>
        <v>0.12346928887102296</v>
      </c>
    </row>
    <row r="47" spans="1:17" x14ac:dyDescent="0.25">
      <c r="A47" s="183" t="s">
        <v>160</v>
      </c>
      <c r="B47" s="211">
        <f>IF(B$8=0,0,B$8/AGR_fec!B$8)</f>
        <v>0.61735538414390601</v>
      </c>
      <c r="C47" s="211">
        <f>IF(C$8=0,0,C$8/AGR_fec!C$8)</f>
        <v>0.61799788229599784</v>
      </c>
      <c r="D47" s="211">
        <f>IF(D$8=0,0,D$8/AGR_fec!D$8)</f>
        <v>0.61799788229599717</v>
      </c>
      <c r="E47" s="211">
        <f>IF(E$8=0,0,E$8/AGR_fec!E$8)</f>
        <v>0.61799788229599728</v>
      </c>
      <c r="F47" s="211">
        <f>IF(F$8=0,0,F$8/AGR_fec!F$8)</f>
        <v>0.62091109149503987</v>
      </c>
      <c r="G47" s="211">
        <f>IF(G$8=0,0,G$8/AGR_fec!G$8)</f>
        <v>0.62091109149503998</v>
      </c>
      <c r="H47" s="211">
        <f>IF(H$8=0,0,H$8/AGR_fec!H$8)</f>
        <v>0.62091109149504009</v>
      </c>
      <c r="I47" s="211">
        <f>IF(I$8=0,0,I$8/AGR_fec!I$8)</f>
        <v>0.62091109149503987</v>
      </c>
      <c r="J47" s="211">
        <f>IF(J$8=0,0,J$8/AGR_fec!J$8)</f>
        <v>0.62806294852360378</v>
      </c>
      <c r="K47" s="211">
        <f>IF(K$8=0,0,K$8/AGR_fec!K$8)</f>
        <v>0.628062948523604</v>
      </c>
      <c r="L47" s="211">
        <f>IF(L$8=0,0,L$8/AGR_fec!L$8)</f>
        <v>0.64220111719827244</v>
      </c>
      <c r="M47" s="211">
        <f>IF(M$8=0,0,M$8/AGR_fec!M$8)</f>
        <v>0.6585619721186835</v>
      </c>
      <c r="N47" s="211">
        <f>IF(N$8=0,0,N$8/AGR_fec!N$8)</f>
        <v>0.66524088005593263</v>
      </c>
      <c r="O47" s="211">
        <f>IF(O$8=0,0,O$8/AGR_fec!O$8)</f>
        <v>0.67133967598334854</v>
      </c>
      <c r="P47" s="211">
        <f>IF(P$8=0,0,P$8/AGR_fec!P$8)</f>
        <v>0.67706919369795515</v>
      </c>
      <c r="Q47" s="211">
        <f>IF(Q$8=0,0,Q$8/AGR_fec!Q$8)</f>
        <v>0.67706919369795593</v>
      </c>
    </row>
    <row r="48" spans="1:17" x14ac:dyDescent="0.25">
      <c r="A48" s="181" t="s">
        <v>159</v>
      </c>
      <c r="B48" s="210">
        <f>IF(B$9=0,0,B$9/AGR_fec!B$9)</f>
        <v>0.55694721848268347</v>
      </c>
      <c r="C48" s="210">
        <f>IF(C$9=0,0,C$9/AGR_fec!C$9)</f>
        <v>0.55810171888478943</v>
      </c>
      <c r="D48" s="210">
        <f>IF(D$9=0,0,D$9/AGR_fec!D$9)</f>
        <v>0.55783447961695398</v>
      </c>
      <c r="E48" s="210">
        <f>IF(E$9=0,0,E$9/AGR_fec!E$9)</f>
        <v>0.55701863581560551</v>
      </c>
      <c r="F48" s="210">
        <f>IF(F$9=0,0,F$9/AGR_fec!F$9)</f>
        <v>0.55954369402801707</v>
      </c>
      <c r="G48" s="210">
        <f>IF(G$9=0,0,G$9/AGR_fec!G$9)</f>
        <v>0.55906454121620464</v>
      </c>
      <c r="H48" s="210">
        <f>IF(H$9=0,0,H$9/AGR_fec!H$9)</f>
        <v>0.55979729875563622</v>
      </c>
      <c r="I48" s="210">
        <f>IF(I$9=0,0,I$9/AGR_fec!I$9)</f>
        <v>0.56046640431854788</v>
      </c>
      <c r="J48" s="210">
        <f>IF(J$9=0,0,J$9/AGR_fec!J$9)</f>
        <v>0.56705176769649579</v>
      </c>
      <c r="K48" s="210">
        <f>IF(K$9=0,0,K$9/AGR_fec!K$9)</f>
        <v>0.56713120245415161</v>
      </c>
      <c r="L48" s="210">
        <f>IF(L$9=0,0,L$9/AGR_fec!L$9)</f>
        <v>0.57979240212624572</v>
      </c>
      <c r="M48" s="210">
        <f>IF(M$9=0,0,M$9/AGR_fec!M$9)</f>
        <v>0.59440218078626528</v>
      </c>
      <c r="N48" s="210">
        <f>IF(N$9=0,0,N$9/AGR_fec!N$9)</f>
        <v>0.60056726461410037</v>
      </c>
      <c r="O48" s="210">
        <f>IF(O$9=0,0,O$9/AGR_fec!O$9)</f>
        <v>0.60605109946169822</v>
      </c>
      <c r="P48" s="210">
        <f>IF(P$9=0,0,P$9/AGR_fec!P$9)</f>
        <v>0.61106915878162227</v>
      </c>
      <c r="Q48" s="210">
        <f>IF(Q$9=0,0,Q$9/AGR_fec!Q$9)</f>
        <v>0.61109473041463902</v>
      </c>
    </row>
    <row r="49" spans="1:17" x14ac:dyDescent="0.25">
      <c r="A49" s="179" t="s">
        <v>158</v>
      </c>
      <c r="B49" s="209">
        <f>IF(B$16=0,0,B$16/AGR_fec!B$16)</f>
        <v>0.31453478866060369</v>
      </c>
      <c r="C49" s="209">
        <f>IF(C$16=0,0,C$16/AGR_fec!C$16)</f>
        <v>0.3148621333726988</v>
      </c>
      <c r="D49" s="209">
        <f>IF(D$16=0,0,D$16/AGR_fec!D$16)</f>
        <v>0.3148621333726988</v>
      </c>
      <c r="E49" s="209">
        <f>IF(E$16=0,0,E$16/AGR_fec!E$16)</f>
        <v>0.31486213337269875</v>
      </c>
      <c r="F49" s="209">
        <f>IF(F$16=0,0,F$16/AGR_fec!F$16)</f>
        <v>0.31634637674900906</v>
      </c>
      <c r="G49" s="209">
        <f>IF(G$16=0,0,G$16/AGR_fec!G$16)</f>
        <v>0.31634637674900884</v>
      </c>
      <c r="H49" s="209">
        <f>IF(H$16=0,0,H$16/AGR_fec!H$16)</f>
        <v>0.31634637674900878</v>
      </c>
      <c r="I49" s="209">
        <f>IF(I$16=0,0,I$16/AGR_fec!I$16)</f>
        <v>0.31634637674900873</v>
      </c>
      <c r="J49" s="209">
        <f>IF(J$16=0,0,J$16/AGR_fec!J$16)</f>
        <v>0.31999015778143569</v>
      </c>
      <c r="K49" s="209">
        <f>IF(K$16=0,0,K$16/AGR_fec!K$16)</f>
        <v>0.31999015778143552</v>
      </c>
      <c r="L49" s="209">
        <f>IF(L$16=0,0,L$16/AGR_fec!L$16)</f>
        <v>0.32719337656003505</v>
      </c>
      <c r="M49" s="209">
        <f>IF(M$16=0,0,M$16/AGR_fec!M$16)</f>
        <v>0.33552902597181516</v>
      </c>
      <c r="N49" s="209">
        <f>IF(N$16=0,0,N$16/AGR_fec!N$16)</f>
        <v>0.33893184540205201</v>
      </c>
      <c r="O49" s="209">
        <f>IF(O$16=0,0,O$16/AGR_fec!O$16)</f>
        <v>0.34203910507352003</v>
      </c>
      <c r="P49" s="209">
        <f>IF(P$16=0,0,P$16/AGR_fec!P$16)</f>
        <v>0.34495822214899524</v>
      </c>
      <c r="Q49" s="209">
        <f>IF(Q$16=0,0,Q$16/AGR_fec!Q$16)</f>
        <v>0.34495822214899508</v>
      </c>
    </row>
    <row r="50" spans="1:17" x14ac:dyDescent="0.25">
      <c r="A50" s="179" t="s">
        <v>157</v>
      </c>
      <c r="B50" s="209">
        <f>IF(B$17=0,0,B$17/AGR_fec!B$17)</f>
        <v>0.24394606448417983</v>
      </c>
      <c r="C50" s="209">
        <f>IF(C$17=0,0,C$17/AGR_fec!C$17)</f>
        <v>0.24291798304719492</v>
      </c>
      <c r="D50" s="209">
        <f>IF(D$17=0,0,D$17/AGR_fec!D$17)</f>
        <v>0.24429443321993577</v>
      </c>
      <c r="E50" s="209">
        <f>IF(E$17=0,0,E$17/AGR_fec!E$17)</f>
        <v>0.24457113941819014</v>
      </c>
      <c r="F50" s="209">
        <f>IF(F$17=0,0,F$17/AGR_fec!F$17)</f>
        <v>0.2454784396799829</v>
      </c>
      <c r="G50" s="209">
        <f>IF(G$17=0,0,G$17/AGR_fec!G$17)</f>
        <v>0.24512201858106988</v>
      </c>
      <c r="H50" s="209">
        <f>IF(H$17=0,0,H$17/AGR_fec!H$17)</f>
        <v>0.24167809729202694</v>
      </c>
      <c r="I50" s="209">
        <f>IF(I$17=0,0,I$17/AGR_fec!I$17)</f>
        <v>0.24210286257695127</v>
      </c>
      <c r="J50" s="209">
        <f>IF(J$17=0,0,J$17/AGR_fec!J$17)</f>
        <v>0.24416965170657678</v>
      </c>
      <c r="K50" s="209">
        <f>IF(K$17=0,0,K$17/AGR_fec!K$17)</f>
        <v>0.24390365772866038</v>
      </c>
      <c r="L50" s="209">
        <f>IF(L$17=0,0,L$17/AGR_fec!L$17)</f>
        <v>0.24841677356898345</v>
      </c>
      <c r="M50" s="209">
        <f>IF(M$17=0,0,M$17/AGR_fec!M$17)</f>
        <v>0.25545086872651573</v>
      </c>
      <c r="N50" s="209">
        <f>IF(N$17=0,0,N$17/AGR_fec!N$17)</f>
        <v>0.25831397544645707</v>
      </c>
      <c r="O50" s="209">
        <f>IF(O$17=0,0,O$17/AGR_fec!O$17)</f>
        <v>0.26059824803222031</v>
      </c>
      <c r="P50" s="209">
        <f>IF(P$17=0,0,P$17/AGR_fec!P$17)</f>
        <v>0.26316161589814091</v>
      </c>
      <c r="Q50" s="209">
        <f>IF(Q$17=0,0,Q$17/AGR_fec!Q$17)</f>
        <v>0.26373091109136754</v>
      </c>
    </row>
    <row r="51" spans="1:17" x14ac:dyDescent="0.25">
      <c r="A51" s="179" t="s">
        <v>156</v>
      </c>
      <c r="B51" s="209">
        <f>IF(B$25=0,0,B$25/AGR_fec!B$25)</f>
        <v>0.22017509726110876</v>
      </c>
      <c r="C51" s="209">
        <f>IF(C$25=0,0,C$25/AGR_fec!C$25)</f>
        <v>0.22040423933512343</v>
      </c>
      <c r="D51" s="209">
        <f>IF(D$25=0,0,D$25/AGR_fec!D$25)</f>
        <v>0.22040423933512343</v>
      </c>
      <c r="E51" s="209">
        <f>IF(E$25=0,0,E$25/AGR_fec!E$25)</f>
        <v>0.2204042393351234</v>
      </c>
      <c r="F51" s="209">
        <f>IF(F$25=0,0,F$25/AGR_fec!F$25)</f>
        <v>0.22144321321502344</v>
      </c>
      <c r="G51" s="209">
        <f>IF(G$25=0,0,G$25/AGR_fec!G$25)</f>
        <v>0.22144321321502344</v>
      </c>
      <c r="H51" s="209">
        <f>IF(H$25=0,0,H$25/AGR_fec!H$25)</f>
        <v>0.22144321321502344</v>
      </c>
      <c r="I51" s="209">
        <f>IF(I$25=0,0,I$25/AGR_fec!I$25)</f>
        <v>0.22144321321502342</v>
      </c>
      <c r="J51" s="209">
        <f>IF(J$25=0,0,J$25/AGR_fec!J$25)</f>
        <v>0.22399386857060147</v>
      </c>
      <c r="K51" s="209">
        <f>IF(K$25=0,0,K$25/AGR_fec!K$25)</f>
        <v>0.2239938685706013</v>
      </c>
      <c r="L51" s="209">
        <f>IF(L$25=0,0,L$25/AGR_fec!L$25)</f>
        <v>0.22903613878155249</v>
      </c>
      <c r="M51" s="209">
        <f>IF(M$25=0,0,M$25/AGR_fec!M$25)</f>
        <v>0.23487111311869502</v>
      </c>
      <c r="N51" s="209">
        <f>IF(N$25=0,0,N$25/AGR_fec!N$25)</f>
        <v>0.2372530947818518</v>
      </c>
      <c r="O51" s="209">
        <f>IF(O$25=0,0,O$25/AGR_fec!O$25)</f>
        <v>0.23942818391362719</v>
      </c>
      <c r="P51" s="209">
        <f>IF(P$25=0,0,P$25/AGR_fec!P$25)</f>
        <v>0.24147157278245848</v>
      </c>
      <c r="Q51" s="209">
        <f>IF(Q$25=0,0,Q$25/AGR_fec!Q$25)</f>
        <v>0.24147157278245857</v>
      </c>
    </row>
    <row r="52" spans="1:17" x14ac:dyDescent="0.25">
      <c r="A52" s="179" t="s">
        <v>155</v>
      </c>
      <c r="B52" s="209">
        <f>IF(B$26=0,0,B$26/AGR_fec!B$26)</f>
        <v>0.4321502315447332</v>
      </c>
      <c r="C52" s="209">
        <f>IF(C$26=0,0,C$26/AGR_fec!C$26)</f>
        <v>0.43259998177340991</v>
      </c>
      <c r="D52" s="209">
        <f>IF(D$26=0,0,D$26/AGR_fec!D$26)</f>
        <v>0.4325999817734098</v>
      </c>
      <c r="E52" s="209">
        <f>IF(E$26=0,0,E$26/AGR_fec!E$26)</f>
        <v>0.43259998177340986</v>
      </c>
      <c r="F52" s="209">
        <f>IF(F$26=0,0,F$26/AGR_fec!F$26)</f>
        <v>0.4346392351147414</v>
      </c>
      <c r="G52" s="209">
        <f>IF(G$26=0,0,G$26/AGR_fec!G$26)</f>
        <v>0.4346392351147414</v>
      </c>
      <c r="H52" s="209">
        <f>IF(H$26=0,0,H$26/AGR_fec!H$26)</f>
        <v>0.43463923511474151</v>
      </c>
      <c r="I52" s="209">
        <f>IF(I$26=0,0,I$26/AGR_fec!I$26)</f>
        <v>0.43463923511474095</v>
      </c>
      <c r="J52" s="209">
        <f>IF(J$26=0,0,J$26/AGR_fec!J$26)</f>
        <v>0.43964555197898086</v>
      </c>
      <c r="K52" s="209">
        <f>IF(K$26=0,0,K$26/AGR_fec!K$26)</f>
        <v>0.43964555197898075</v>
      </c>
      <c r="L52" s="209">
        <f>IF(L$26=0,0,L$26/AGR_fec!L$26)</f>
        <v>0.44954230354752661</v>
      </c>
      <c r="M52" s="209">
        <f>IF(M$26=0,0,M$26/AGR_fec!M$26)</f>
        <v>0.4609949407541013</v>
      </c>
      <c r="N52" s="209">
        <f>IF(N$26=0,0,N$26/AGR_fec!N$26)</f>
        <v>0.46567019213390531</v>
      </c>
      <c r="O52" s="209">
        <f>IF(O$26=0,0,O$26/AGR_fec!O$26)</f>
        <v>0.46993936373241912</v>
      </c>
      <c r="P52" s="209">
        <f>IF(P$26=0,0,P$26/AGR_fec!P$26)</f>
        <v>0.47395003970706956</v>
      </c>
      <c r="Q52" s="209">
        <f>IF(Q$26=0,0,Q$26/AGR_fec!Q$26)</f>
        <v>0.4739500397070695</v>
      </c>
    </row>
    <row r="53" spans="1:17" x14ac:dyDescent="0.25">
      <c r="A53" s="177" t="s">
        <v>45</v>
      </c>
      <c r="B53" s="208">
        <f>IF(B$27=0,0,B$27/AGR_fec!B$27)</f>
        <v>0.45576810961361763</v>
      </c>
      <c r="C53" s="208">
        <f>IF(C$27=0,0,C$27/AGR_fec!C$27)</f>
        <v>0.45624243959555361</v>
      </c>
      <c r="D53" s="208">
        <f>IF(D$27=0,0,D$27/AGR_fec!D$27)</f>
        <v>0.4562424395955535</v>
      </c>
      <c r="E53" s="208">
        <f>IF(E$27=0,0,E$27/AGR_fec!E$27)</f>
        <v>0.45624243959555355</v>
      </c>
      <c r="F53" s="208">
        <f>IF(F$27=0,0,F$27/AGR_fec!F$27)</f>
        <v>0.45839314222755212</v>
      </c>
      <c r="G53" s="208">
        <f>IF(G$27=0,0,G$27/AGR_fec!G$27)</f>
        <v>0.45839314222755179</v>
      </c>
      <c r="H53" s="208">
        <f>IF(H$27=0,0,H$27/AGR_fec!H$27)</f>
        <v>0.45839314222755184</v>
      </c>
      <c r="I53" s="208">
        <f>IF(I$27=0,0,I$27/AGR_fec!I$27)</f>
        <v>0.45839314222755179</v>
      </c>
      <c r="J53" s="208">
        <f>IF(J$27=0,0,J$27/AGR_fec!J$27)</f>
        <v>0.46367306436292832</v>
      </c>
      <c r="K53" s="208">
        <f>IF(K$27=0,0,K$27/AGR_fec!K$27)</f>
        <v>0.46367306436292843</v>
      </c>
      <c r="L53" s="208">
        <f>IF(L$27=0,0,L$27/AGR_fec!L$27)</f>
        <v>0.47411069328097516</v>
      </c>
      <c r="M53" s="208">
        <f>IF(M$27=0,0,M$27/AGR_fec!M$27)</f>
        <v>0.48618924011195319</v>
      </c>
      <c r="N53" s="208">
        <f>IF(N$27=0,0,N$27/AGR_fec!N$27)</f>
        <v>0.49112000336926998</v>
      </c>
      <c r="O53" s="208">
        <f>IF(O$27=0,0,O$27/AGR_fec!O$27)</f>
        <v>0.49562249376969264</v>
      </c>
      <c r="P53" s="208">
        <f>IF(P$27=0,0,P$27/AGR_fec!P$27)</f>
        <v>0.49985236124125526</v>
      </c>
      <c r="Q53" s="208">
        <f>IF(Q$27=0,0,Q$27/AGR_fec!Q$27)</f>
        <v>0.49985236124125548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12705.301924779535</v>
      </c>
      <c r="C5" s="55">
        <f t="shared" ref="C5:Q5" si="0">SUM(C6:C9,C16:C17,C25:C27)</f>
        <v>12475.951971606792</v>
      </c>
      <c r="D5" s="55">
        <f t="shared" si="0"/>
        <v>11658.266669503439</v>
      </c>
      <c r="E5" s="55">
        <f t="shared" si="0"/>
        <v>11841.235053708746</v>
      </c>
      <c r="F5" s="55">
        <f t="shared" si="0"/>
        <v>12134.40742789949</v>
      </c>
      <c r="G5" s="55">
        <f t="shared" si="0"/>
        <v>12673.170265531531</v>
      </c>
      <c r="H5" s="55">
        <f t="shared" si="0"/>
        <v>10820.52087258877</v>
      </c>
      <c r="I5" s="55">
        <f t="shared" si="0"/>
        <v>9797.1215870602446</v>
      </c>
      <c r="J5" s="55">
        <f t="shared" si="0"/>
        <v>10258.501725785698</v>
      </c>
      <c r="K5" s="55">
        <f t="shared" si="0"/>
        <v>10066.877261491967</v>
      </c>
      <c r="L5" s="55">
        <f t="shared" si="0"/>
        <v>10496.419737568745</v>
      </c>
      <c r="M5" s="55">
        <f t="shared" si="0"/>
        <v>10004.443374317003</v>
      </c>
      <c r="N5" s="55">
        <f t="shared" si="0"/>
        <v>10214.06463223255</v>
      </c>
      <c r="O5" s="55">
        <f t="shared" si="0"/>
        <v>9943.5932804665226</v>
      </c>
      <c r="P5" s="55">
        <f t="shared" si="0"/>
        <v>9572.9559691566938</v>
      </c>
      <c r="Q5" s="55">
        <f t="shared" si="0"/>
        <v>9098.0645474695593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3924.3068813311088</v>
      </c>
      <c r="C9" s="204">
        <f t="shared" ref="C9:Q9" si="1">SUM(C10:C15)</f>
        <v>3871.526548219711</v>
      </c>
      <c r="D9" s="204">
        <f t="shared" si="1"/>
        <v>3673.0036985634979</v>
      </c>
      <c r="E9" s="204">
        <f t="shared" si="1"/>
        <v>3748.7364498846473</v>
      </c>
      <c r="F9" s="204">
        <f t="shared" si="1"/>
        <v>3846.8468634827182</v>
      </c>
      <c r="G9" s="204">
        <f t="shared" si="1"/>
        <v>3972.2281304193157</v>
      </c>
      <c r="H9" s="204">
        <f t="shared" si="1"/>
        <v>3394.4076108360732</v>
      </c>
      <c r="I9" s="204">
        <f t="shared" si="1"/>
        <v>3102.8797934672034</v>
      </c>
      <c r="J9" s="204">
        <f t="shared" si="1"/>
        <v>3210.118929071918</v>
      </c>
      <c r="K9" s="204">
        <f t="shared" si="1"/>
        <v>3155.0849529454499</v>
      </c>
      <c r="L9" s="204">
        <f t="shared" si="1"/>
        <v>3285.7082234135974</v>
      </c>
      <c r="M9" s="204">
        <f t="shared" si="1"/>
        <v>3253.9379390968061</v>
      </c>
      <c r="N9" s="204">
        <f t="shared" si="1"/>
        <v>3242.5658656333435</v>
      </c>
      <c r="O9" s="204">
        <f t="shared" si="1"/>
        <v>3165.8792563774036</v>
      </c>
      <c r="P9" s="204">
        <f t="shared" si="1"/>
        <v>3032.6479620623736</v>
      </c>
      <c r="Q9" s="204">
        <f t="shared" si="1"/>
        <v>2912.2841748165024</v>
      </c>
    </row>
    <row r="10" spans="1:17" x14ac:dyDescent="0.25">
      <c r="A10" s="202" t="s">
        <v>35</v>
      </c>
      <c r="B10" s="203">
        <v>3914.3812140623063</v>
      </c>
      <c r="C10" s="203">
        <v>3857.1271801806629</v>
      </c>
      <c r="D10" s="203">
        <v>3656.1464084764634</v>
      </c>
      <c r="E10" s="203">
        <v>3726.5655602145475</v>
      </c>
      <c r="F10" s="203">
        <v>3824.9785479483303</v>
      </c>
      <c r="G10" s="203">
        <v>3952.1330690199616</v>
      </c>
      <c r="H10" s="203">
        <v>3366.898826475448</v>
      </c>
      <c r="I10" s="203">
        <v>3069.0147270176444</v>
      </c>
      <c r="J10" s="203">
        <v>3175.2005821869848</v>
      </c>
      <c r="K10" s="203">
        <v>3126.026883886037</v>
      </c>
      <c r="L10" s="203">
        <v>3258.3049983043438</v>
      </c>
      <c r="M10" s="203">
        <v>3225.7551893657478</v>
      </c>
      <c r="N10" s="203">
        <v>3209.5766367903616</v>
      </c>
      <c r="O10" s="203">
        <v>3138.2649721776224</v>
      </c>
      <c r="P10" s="203">
        <v>3006.2048716529471</v>
      </c>
      <c r="Q10" s="203">
        <v>2891.2208410266758</v>
      </c>
    </row>
    <row r="11" spans="1:17" x14ac:dyDescent="0.25">
      <c r="A11" s="202" t="s">
        <v>166</v>
      </c>
      <c r="B11" s="201">
        <v>9.9256672688025684</v>
      </c>
      <c r="C11" s="201">
        <v>14.399368039048216</v>
      </c>
      <c r="D11" s="201">
        <v>16.857290087034698</v>
      </c>
      <c r="E11" s="201">
        <v>22.170889670099747</v>
      </c>
      <c r="F11" s="201">
        <v>21.868315534387659</v>
      </c>
      <c r="G11" s="201">
        <v>20.095061399354218</v>
      </c>
      <c r="H11" s="201">
        <v>27.508784360625324</v>
      </c>
      <c r="I11" s="201">
        <v>33.865066449559187</v>
      </c>
      <c r="J11" s="201">
        <v>34.918346884933342</v>
      </c>
      <c r="K11" s="201">
        <v>29.058069059413064</v>
      </c>
      <c r="L11" s="201">
        <v>27.403225109253611</v>
      </c>
      <c r="M11" s="201">
        <v>28.182749731058237</v>
      </c>
      <c r="N11" s="201">
        <v>32.989228842981944</v>
      </c>
      <c r="O11" s="201">
        <v>27.614284199781288</v>
      </c>
      <c r="P11" s="201">
        <v>26.443090409426542</v>
      </c>
      <c r="Q11" s="201">
        <v>21.063333789826498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1659.3804908500417</v>
      </c>
      <c r="C16" s="197">
        <v>1550.0056615056003</v>
      </c>
      <c r="D16" s="197">
        <v>1544.9560405699676</v>
      </c>
      <c r="E16" s="197">
        <v>1559.5450843140791</v>
      </c>
      <c r="F16" s="197">
        <v>1589.429418827609</v>
      </c>
      <c r="G16" s="197">
        <v>1621.2379108397818</v>
      </c>
      <c r="H16" s="197">
        <v>1208.0121259357013</v>
      </c>
      <c r="I16" s="197">
        <v>1112.5831817845367</v>
      </c>
      <c r="J16" s="197">
        <v>1112.5789438804563</v>
      </c>
      <c r="K16" s="197">
        <v>1090.8811666141273</v>
      </c>
      <c r="L16" s="197">
        <v>1088.9823273683924</v>
      </c>
      <c r="M16" s="197">
        <v>1098.5969864416688</v>
      </c>
      <c r="N16" s="197">
        <v>1106.9524943966007</v>
      </c>
      <c r="O16" s="197">
        <v>1084.4852059383938</v>
      </c>
      <c r="P16" s="197">
        <v>1045.9825088431569</v>
      </c>
      <c r="Q16" s="197">
        <v>1034.9116321040065</v>
      </c>
    </row>
    <row r="17" spans="1:17" x14ac:dyDescent="0.25">
      <c r="A17" s="198" t="s">
        <v>157</v>
      </c>
      <c r="B17" s="197">
        <f>SUM(B18:B24)</f>
        <v>6395.7482849276612</v>
      </c>
      <c r="C17" s="197">
        <f t="shared" ref="C17:Q17" si="2">SUM(C18:C24)</f>
        <v>6338.3553230804373</v>
      </c>
      <c r="D17" s="197">
        <f t="shared" si="2"/>
        <v>5760.8017592423394</v>
      </c>
      <c r="E17" s="197">
        <f t="shared" si="2"/>
        <v>5882.0421573380027</v>
      </c>
      <c r="F17" s="197">
        <f t="shared" si="2"/>
        <v>6031.3310433651513</v>
      </c>
      <c r="G17" s="197">
        <f t="shared" si="2"/>
        <v>6392.1015116846957</v>
      </c>
      <c r="H17" s="197">
        <f t="shared" si="2"/>
        <v>5625.9137682919336</v>
      </c>
      <c r="I17" s="197">
        <f t="shared" si="2"/>
        <v>5037.7681070697881</v>
      </c>
      <c r="J17" s="197">
        <f t="shared" si="2"/>
        <v>5371.6722696931647</v>
      </c>
      <c r="K17" s="197">
        <f t="shared" si="2"/>
        <v>5266.3098449773452</v>
      </c>
      <c r="L17" s="197">
        <f t="shared" si="2"/>
        <v>5542.8321104029501</v>
      </c>
      <c r="M17" s="197">
        <f t="shared" si="2"/>
        <v>5080.7772688888454</v>
      </c>
      <c r="N17" s="197">
        <f t="shared" si="2"/>
        <v>5295.4516828630876</v>
      </c>
      <c r="O17" s="197">
        <f t="shared" si="2"/>
        <v>5137.3442696880629</v>
      </c>
      <c r="P17" s="197">
        <f t="shared" si="2"/>
        <v>4961.4668402206216</v>
      </c>
      <c r="Q17" s="197">
        <f t="shared" si="2"/>
        <v>4638.0641081299063</v>
      </c>
    </row>
    <row r="18" spans="1:17" x14ac:dyDescent="0.25">
      <c r="A18" s="200" t="s">
        <v>38</v>
      </c>
      <c r="B18" s="199">
        <v>3604.4653372001039</v>
      </c>
      <c r="C18" s="199">
        <v>4018.8990548874958</v>
      </c>
      <c r="D18" s="199">
        <v>3361.4755116022075</v>
      </c>
      <c r="E18" s="199">
        <v>3268.3609688194806</v>
      </c>
      <c r="F18" s="199">
        <v>3428.4365853147001</v>
      </c>
      <c r="G18" s="199">
        <v>3717.7725730944176</v>
      </c>
      <c r="H18" s="199">
        <v>4387.7475442437817</v>
      </c>
      <c r="I18" s="199">
        <v>3877.1500773331441</v>
      </c>
      <c r="J18" s="199">
        <v>4316.8589767235871</v>
      </c>
      <c r="K18" s="199">
        <v>4278.4697597453269</v>
      </c>
      <c r="L18" s="199">
        <v>4745.5957456854121</v>
      </c>
      <c r="M18" s="199">
        <v>4172.2556110089563</v>
      </c>
      <c r="N18" s="199">
        <v>4321.9394017812147</v>
      </c>
      <c r="O18" s="199">
        <v>4239.1855417304896</v>
      </c>
      <c r="P18" s="199">
        <v>4044.9207490101071</v>
      </c>
      <c r="Q18" s="199">
        <v>3659.9394961487405</v>
      </c>
    </row>
    <row r="19" spans="1:17" x14ac:dyDescent="0.25">
      <c r="A19" s="200" t="s">
        <v>36</v>
      </c>
      <c r="B19" s="199">
        <v>116.10387790093209</v>
      </c>
      <c r="C19" s="199">
        <v>145.05801899554808</v>
      </c>
      <c r="D19" s="199">
        <v>174.10573188475195</v>
      </c>
      <c r="E19" s="199">
        <v>203.15270505013203</v>
      </c>
      <c r="F19" s="199">
        <v>203.14942913034008</v>
      </c>
      <c r="G19" s="199">
        <v>203.18311990749987</v>
      </c>
      <c r="H19" s="199">
        <v>145.04827049229604</v>
      </c>
      <c r="I19" s="199">
        <v>145.03524606925203</v>
      </c>
      <c r="J19" s="199">
        <v>147.942677722068</v>
      </c>
      <c r="K19" s="199">
        <v>130.50733435297204</v>
      </c>
      <c r="L19" s="199">
        <v>145.12983008706985</v>
      </c>
      <c r="M19" s="199">
        <v>148.03298077659878</v>
      </c>
      <c r="N19" s="199">
        <v>145.13243953994296</v>
      </c>
      <c r="O19" s="199">
        <v>145.13008346150465</v>
      </c>
      <c r="P19" s="199">
        <v>174.15727329285247</v>
      </c>
      <c r="Q19" s="199">
        <v>165.44856716139876</v>
      </c>
    </row>
    <row r="20" spans="1:17" x14ac:dyDescent="0.25">
      <c r="A20" s="200" t="s">
        <v>35</v>
      </c>
      <c r="B20" s="199">
        <v>1997.2744816671391</v>
      </c>
      <c r="C20" s="199">
        <v>1626.8310270406935</v>
      </c>
      <c r="D20" s="199">
        <v>1844.1725826757743</v>
      </c>
      <c r="E20" s="199">
        <v>1860.7034148697533</v>
      </c>
      <c r="F20" s="199">
        <v>1865.9390251380946</v>
      </c>
      <c r="G20" s="199">
        <v>1845.2158617514285</v>
      </c>
      <c r="H20" s="199">
        <v>872.96230974229229</v>
      </c>
      <c r="I20" s="199">
        <v>837.42749538178703</v>
      </c>
      <c r="J20" s="199">
        <v>710.98361019467973</v>
      </c>
      <c r="K20" s="199">
        <v>682.8964856154272</v>
      </c>
      <c r="L20" s="199">
        <v>518.72723478541877</v>
      </c>
      <c r="M20" s="199">
        <v>597.50157651124664</v>
      </c>
      <c r="N20" s="199">
        <v>649.13875145652469</v>
      </c>
      <c r="O20" s="199">
        <v>643.79130311329038</v>
      </c>
      <c r="P20" s="199">
        <v>644.86650568913853</v>
      </c>
      <c r="Q20" s="199">
        <v>735.62105497020718</v>
      </c>
    </row>
    <row r="21" spans="1:17" x14ac:dyDescent="0.25">
      <c r="A21" s="200" t="s">
        <v>167</v>
      </c>
      <c r="B21" s="199">
        <v>656.66033820478719</v>
      </c>
      <c r="C21" s="199">
        <v>517.12822821751172</v>
      </c>
      <c r="D21" s="199">
        <v>346.69999329796775</v>
      </c>
      <c r="E21" s="199">
        <v>504.81852446494878</v>
      </c>
      <c r="F21" s="199">
        <v>489.44027894403581</v>
      </c>
      <c r="G21" s="199">
        <v>585.21288297730257</v>
      </c>
      <c r="H21" s="199">
        <v>164.0477795652009</v>
      </c>
      <c r="I21" s="199">
        <v>108.67829251629612</v>
      </c>
      <c r="J21" s="199">
        <v>124.16830642166434</v>
      </c>
      <c r="K21" s="199">
        <v>114.94493477866827</v>
      </c>
      <c r="L21" s="199">
        <v>77.418087740918935</v>
      </c>
      <c r="M21" s="199">
        <v>105.28075422931366</v>
      </c>
      <c r="N21" s="199">
        <v>111.47404115490826</v>
      </c>
      <c r="O21" s="199">
        <v>52.645701240946458</v>
      </c>
      <c r="P21" s="199">
        <v>43.293032061632111</v>
      </c>
      <c r="Q21" s="199">
        <v>33.939903547739803</v>
      </c>
    </row>
    <row r="22" spans="1:17" x14ac:dyDescent="0.25">
      <c r="A22" s="200" t="s">
        <v>166</v>
      </c>
      <c r="B22" s="199">
        <v>20.143846646083507</v>
      </c>
      <c r="C22" s="199">
        <v>29.287205259187783</v>
      </c>
      <c r="D22" s="199">
        <v>34.347939781637308</v>
      </c>
      <c r="E22" s="199">
        <v>45.006544133688266</v>
      </c>
      <c r="F22" s="199">
        <v>44.365724837980345</v>
      </c>
      <c r="G22" s="199">
        <v>40.71707395404745</v>
      </c>
      <c r="H22" s="199">
        <v>56.107864248362667</v>
      </c>
      <c r="I22" s="199">
        <v>69.4769957693088</v>
      </c>
      <c r="J22" s="199">
        <v>71.718698631166674</v>
      </c>
      <c r="K22" s="199">
        <v>59.491330484950922</v>
      </c>
      <c r="L22" s="199">
        <v>55.961212104131</v>
      </c>
      <c r="M22" s="199">
        <v>57.706346362730329</v>
      </c>
      <c r="N22" s="199">
        <v>67.767048930496799</v>
      </c>
      <c r="O22" s="199">
        <v>56.591640141831576</v>
      </c>
      <c r="P22" s="199">
        <v>54.229280166891229</v>
      </c>
      <c r="Q22" s="199">
        <v>43.115086301820234</v>
      </c>
    </row>
    <row r="23" spans="1:17" x14ac:dyDescent="0.25">
      <c r="A23" s="200" t="s">
        <v>165</v>
      </c>
      <c r="B23" s="199">
        <v>1.1004033086159493</v>
      </c>
      <c r="C23" s="199">
        <v>1.1517886799999997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725.86626767072278</v>
      </c>
      <c r="C25" s="197">
        <v>716.06443880104371</v>
      </c>
      <c r="D25" s="197">
        <v>679.50517112763453</v>
      </c>
      <c r="E25" s="197">
        <v>650.91136217201642</v>
      </c>
      <c r="F25" s="197">
        <v>666.80010222401165</v>
      </c>
      <c r="G25" s="197">
        <v>687.60271258773685</v>
      </c>
      <c r="H25" s="197">
        <v>592.18736752506254</v>
      </c>
      <c r="I25" s="197">
        <v>543.890504738716</v>
      </c>
      <c r="J25" s="197">
        <v>564.1315831401588</v>
      </c>
      <c r="K25" s="197">
        <v>554.60129695504531</v>
      </c>
      <c r="L25" s="197">
        <v>578.89707638380662</v>
      </c>
      <c r="M25" s="197">
        <v>571.13117988968179</v>
      </c>
      <c r="N25" s="197">
        <v>569.0945893395176</v>
      </c>
      <c r="O25" s="197">
        <v>555.88454846266256</v>
      </c>
      <c r="P25" s="197">
        <v>532.85865803054196</v>
      </c>
      <c r="Q25" s="197">
        <v>512.80463241914367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</v>
      </c>
      <c r="D31" s="194">
        <f t="shared" si="3"/>
        <v>1</v>
      </c>
      <c r="E31" s="194">
        <f t="shared" si="3"/>
        <v>0.99999999999999989</v>
      </c>
      <c r="F31" s="194">
        <f t="shared" si="3"/>
        <v>1</v>
      </c>
      <c r="G31" s="194">
        <f t="shared" si="3"/>
        <v>0.99999999999999989</v>
      </c>
      <c r="H31" s="194">
        <f t="shared" si="3"/>
        <v>1</v>
      </c>
      <c r="I31" s="194">
        <f t="shared" si="3"/>
        <v>0.99999999999999989</v>
      </c>
      <c r="J31" s="194">
        <f t="shared" si="3"/>
        <v>1</v>
      </c>
      <c r="K31" s="194">
        <f t="shared" si="3"/>
        <v>1</v>
      </c>
      <c r="L31" s="194">
        <f t="shared" si="3"/>
        <v>1.0000000000000002</v>
      </c>
      <c r="M31" s="194">
        <f t="shared" si="3"/>
        <v>1</v>
      </c>
      <c r="N31" s="194">
        <f t="shared" si="3"/>
        <v>0.99999999999999989</v>
      </c>
      <c r="O31" s="194">
        <f t="shared" si="3"/>
        <v>1.0000000000000002</v>
      </c>
      <c r="P31" s="194">
        <f t="shared" si="3"/>
        <v>1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0.30887159585538176</v>
      </c>
      <c r="C35" s="191">
        <f t="shared" si="7"/>
        <v>0.31031912891542601</v>
      </c>
      <c r="D35" s="191">
        <f t="shared" si="7"/>
        <v>0.31505572849621072</v>
      </c>
      <c r="E35" s="191">
        <f t="shared" si="7"/>
        <v>0.31658323079318662</v>
      </c>
      <c r="F35" s="191">
        <f t="shared" si="7"/>
        <v>0.31701975447420933</v>
      </c>
      <c r="G35" s="191">
        <f t="shared" si="7"/>
        <v>0.31343602643949126</v>
      </c>
      <c r="H35" s="191">
        <f t="shared" si="7"/>
        <v>0.31370094386444947</v>
      </c>
      <c r="I35" s="191">
        <f t="shared" si="7"/>
        <v>0.31671341075989068</v>
      </c>
      <c r="J35" s="191">
        <f t="shared" si="7"/>
        <v>0.31292278491341341</v>
      </c>
      <c r="K35" s="191">
        <f t="shared" si="7"/>
        <v>0.31341247846681791</v>
      </c>
      <c r="L35" s="191">
        <f t="shared" si="7"/>
        <v>0.31303132930683053</v>
      </c>
      <c r="M35" s="191">
        <f t="shared" si="7"/>
        <v>0.32524927348283883</v>
      </c>
      <c r="N35" s="191">
        <f t="shared" si="7"/>
        <v>0.31746087208032442</v>
      </c>
      <c r="O35" s="191">
        <f t="shared" si="7"/>
        <v>0.31838382434612916</v>
      </c>
      <c r="P35" s="191">
        <f t="shared" si="7"/>
        <v>0.31679326342180253</v>
      </c>
      <c r="Q35" s="191">
        <f t="shared" si="7"/>
        <v>0.32009930899275657</v>
      </c>
    </row>
    <row r="36" spans="1:17" x14ac:dyDescent="0.25">
      <c r="A36" s="179" t="s">
        <v>158</v>
      </c>
      <c r="B36" s="190">
        <f t="shared" ref="B36:Q36" si="8">IF(B$16=0,0,B$16/B$5)</f>
        <v>0.13060535677737037</v>
      </c>
      <c r="C36" s="190">
        <f t="shared" si="8"/>
        <v>0.12423947006474195</v>
      </c>
      <c r="D36" s="190">
        <f t="shared" si="8"/>
        <v>0.13252021800216482</v>
      </c>
      <c r="E36" s="190">
        <f t="shared" si="8"/>
        <v>0.13170459645808824</v>
      </c>
      <c r="F36" s="190">
        <f t="shared" si="8"/>
        <v>0.13098533474104265</v>
      </c>
      <c r="G36" s="190">
        <f t="shared" si="8"/>
        <v>0.12792678365958848</v>
      </c>
      <c r="H36" s="190">
        <f t="shared" si="8"/>
        <v>0.11164084799243947</v>
      </c>
      <c r="I36" s="190">
        <f t="shared" si="8"/>
        <v>0.11356225110587628</v>
      </c>
      <c r="J36" s="190">
        <f t="shared" si="8"/>
        <v>0.10845433120938955</v>
      </c>
      <c r="K36" s="190">
        <f t="shared" si="8"/>
        <v>0.1083634118384446</v>
      </c>
      <c r="L36" s="190">
        <f t="shared" si="8"/>
        <v>0.10374797831976088</v>
      </c>
      <c r="M36" s="190">
        <f t="shared" si="8"/>
        <v>0.10981090554842281</v>
      </c>
      <c r="N36" s="190">
        <f t="shared" si="8"/>
        <v>0.10837531719775768</v>
      </c>
      <c r="O36" s="190">
        <f t="shared" si="8"/>
        <v>0.10906371322213947</v>
      </c>
      <c r="P36" s="190">
        <f t="shared" si="8"/>
        <v>0.10926431837911192</v>
      </c>
      <c r="Q36" s="190">
        <f t="shared" si="8"/>
        <v>0.11375074629381982</v>
      </c>
    </row>
    <row r="37" spans="1:17" x14ac:dyDescent="0.25">
      <c r="A37" s="179" t="s">
        <v>157</v>
      </c>
      <c r="B37" s="190">
        <f t="shared" ref="B37:Q37" si="9">IF(B$17=0,0,B$17/B$5)</f>
        <v>0.50339207385964124</v>
      </c>
      <c r="C37" s="190">
        <f t="shared" si="9"/>
        <v>0.50804582588210412</v>
      </c>
      <c r="D37" s="190">
        <f t="shared" si="9"/>
        <v>0.4941387877420812</v>
      </c>
      <c r="E37" s="190">
        <f t="shared" si="9"/>
        <v>0.49674228496086748</v>
      </c>
      <c r="F37" s="190">
        <f t="shared" si="9"/>
        <v>0.49704372291784804</v>
      </c>
      <c r="G37" s="190">
        <f t="shared" si="9"/>
        <v>0.5043806228241029</v>
      </c>
      <c r="H37" s="190">
        <f t="shared" si="9"/>
        <v>0.51993003243899794</v>
      </c>
      <c r="I37" s="190">
        <f t="shared" si="9"/>
        <v>0.5142090013176448</v>
      </c>
      <c r="J37" s="190">
        <f t="shared" si="9"/>
        <v>0.52363126831581719</v>
      </c>
      <c r="K37" s="190">
        <f t="shared" si="9"/>
        <v>0.52313241814541089</v>
      </c>
      <c r="L37" s="190">
        <f t="shared" si="9"/>
        <v>0.5280688319431498</v>
      </c>
      <c r="M37" s="190">
        <f t="shared" si="9"/>
        <v>0.50785206920477044</v>
      </c>
      <c r="N37" s="190">
        <f t="shared" si="9"/>
        <v>0.51844705056518015</v>
      </c>
      <c r="O37" s="190">
        <f t="shared" si="9"/>
        <v>0.51664867264633685</v>
      </c>
      <c r="P37" s="190">
        <f t="shared" si="9"/>
        <v>0.5182795007316523</v>
      </c>
      <c r="Q37" s="190">
        <f t="shared" si="9"/>
        <v>0.50978579937860402</v>
      </c>
    </row>
    <row r="38" spans="1:17" x14ac:dyDescent="0.25">
      <c r="A38" s="179" t="s">
        <v>156</v>
      </c>
      <c r="B38" s="190">
        <f t="shared" ref="B38:Q38" si="10">IF(B$25=0,0,B$25/B$5)</f>
        <v>5.7130973507606604E-2</v>
      </c>
      <c r="C38" s="190">
        <f t="shared" si="10"/>
        <v>5.7395575137728028E-2</v>
      </c>
      <c r="D38" s="190">
        <f t="shared" si="10"/>
        <v>5.8285265759543375E-2</v>
      </c>
      <c r="E38" s="190">
        <f t="shared" si="10"/>
        <v>5.4969887787857656E-2</v>
      </c>
      <c r="F38" s="190">
        <f t="shared" si="10"/>
        <v>5.4951187866899995E-2</v>
      </c>
      <c r="G38" s="190">
        <f t="shared" si="10"/>
        <v>5.4256567076817204E-2</v>
      </c>
      <c r="H38" s="190">
        <f t="shared" si="10"/>
        <v>5.4728175704113209E-2</v>
      </c>
      <c r="I38" s="190">
        <f t="shared" si="10"/>
        <v>5.5515336816588136E-2</v>
      </c>
      <c r="J38" s="190">
        <f t="shared" si="10"/>
        <v>5.4991615561379846E-2</v>
      </c>
      <c r="K38" s="190">
        <f t="shared" si="10"/>
        <v>5.5091691549326617E-2</v>
      </c>
      <c r="L38" s="190">
        <f t="shared" si="10"/>
        <v>5.5151860430258944E-2</v>
      </c>
      <c r="M38" s="190">
        <f t="shared" si="10"/>
        <v>5.7087751763967833E-2</v>
      </c>
      <c r="N38" s="190">
        <f t="shared" si="10"/>
        <v>5.5716760156737634E-2</v>
      </c>
      <c r="O38" s="190">
        <f t="shared" si="10"/>
        <v>5.5903789785394578E-2</v>
      </c>
      <c r="P38" s="190">
        <f t="shared" si="10"/>
        <v>5.5662917467433293E-2</v>
      </c>
      <c r="Q38" s="190">
        <f t="shared" si="10"/>
        <v>5.6364145334819565E-2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2.7151811088838995</v>
      </c>
      <c r="C44" s="213">
        <f>IF(C$5=0,0,C$5/AGR_fec!C$5)</f>
        <v>2.7026637441608949</v>
      </c>
      <c r="D44" s="213">
        <f>IF(D$5=0,0,D$5/AGR_fec!D$5)</f>
        <v>2.6614091568176668</v>
      </c>
      <c r="E44" s="213">
        <f>IF(E$5=0,0,E$5/AGR_fec!E$5)</f>
        <v>2.8219257168333676</v>
      </c>
      <c r="F44" s="213">
        <f>IF(F$5=0,0,F$5/AGR_fec!F$5)</f>
        <v>2.8228860197840704</v>
      </c>
      <c r="G44" s="213">
        <f>IF(G$5=0,0,G$5/AGR_fec!G$5)</f>
        <v>2.8590260747676441</v>
      </c>
      <c r="H44" s="213">
        <f>IF(H$5=0,0,H$5/AGR_fec!H$5)</f>
        <v>2.8343890145116162</v>
      </c>
      <c r="I44" s="213">
        <f>IF(I$5=0,0,I$5/AGR_fec!I$5)</f>
        <v>2.7941997454233114</v>
      </c>
      <c r="J44" s="213">
        <f>IF(J$5=0,0,J$5/AGR_fec!J$5)</f>
        <v>2.8208107439007515</v>
      </c>
      <c r="K44" s="213">
        <f>IF(K$5=0,0,K$5/AGR_fec!K$5)</f>
        <v>2.8156866423517171</v>
      </c>
      <c r="L44" s="213">
        <f>IF(L$5=0,0,L$5/AGR_fec!L$5)</f>
        <v>2.81261482005951</v>
      </c>
      <c r="M44" s="213">
        <f>IF(M$5=0,0,M$5/AGR_fec!M$5)</f>
        <v>2.717236801360742</v>
      </c>
      <c r="N44" s="213">
        <f>IF(N$5=0,0,N$5/AGR_fec!N$5)</f>
        <v>2.7840983496460847</v>
      </c>
      <c r="O44" s="213">
        <f>IF(O$5=0,0,O$5/AGR_fec!O$5)</f>
        <v>2.7747839743152247</v>
      </c>
      <c r="P44" s="213">
        <f>IF(P$5=0,0,P$5/AGR_fec!P$5)</f>
        <v>2.786791405440733</v>
      </c>
      <c r="Q44" s="213">
        <f>IF(Q$5=0,0,Q$5/AGR_fec!Q$5)</f>
        <v>2.7521208576575789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3.0233532778052057</v>
      </c>
      <c r="C48" s="210">
        <f>IF(C$9=0,0,C$9/AGR_fec!C$9)</f>
        <v>3.0104671590216325</v>
      </c>
      <c r="D48" s="210">
        <f>IF(D$9=0,0,D$9/AGR_fec!D$9)</f>
        <v>3.0177270181607092</v>
      </c>
      <c r="E48" s="210">
        <f>IF(E$9=0,0,E$9/AGR_fec!E$9)</f>
        <v>3.0302948866857706</v>
      </c>
      <c r="F48" s="210">
        <f>IF(F$9=0,0,F$9/AGR_fec!F$9)</f>
        <v>3.0322971295794998</v>
      </c>
      <c r="G48" s="210">
        <f>IF(G$9=0,0,G$9/AGR_fec!G$9)</f>
        <v>3.0430960033667658</v>
      </c>
      <c r="H48" s="210">
        <f>IF(H$9=0,0,H$9/AGR_fec!H$9)</f>
        <v>3.0291339555492907</v>
      </c>
      <c r="I48" s="210">
        <f>IF(I$9=0,0,I$9/AGR_fec!I$9)</f>
        <v>3.0160786631440031</v>
      </c>
      <c r="J48" s="210">
        <f>IF(J$9=0,0,J$9/AGR_fec!J$9)</f>
        <v>3.0120831375757495</v>
      </c>
      <c r="K48" s="210">
        <f>IF(K$9=0,0,K$9/AGR_fec!K$9)</f>
        <v>3.0086978511548321</v>
      </c>
      <c r="L48" s="210">
        <f>IF(L$9=0,0,L$9/AGR_fec!L$9)</f>
        <v>3.0108974527880368</v>
      </c>
      <c r="M48" s="210">
        <f>IF(M$9=0,0,M$9/AGR_fec!M$9)</f>
        <v>3.0125458483604652</v>
      </c>
      <c r="N48" s="210">
        <f>IF(N$9=0,0,N$9/AGR_fec!N$9)</f>
        <v>3.0103992502642898</v>
      </c>
      <c r="O48" s="210">
        <f>IF(O$9=0,0,O$9/AGR_fec!O$9)</f>
        <v>3.009154446918235</v>
      </c>
      <c r="P48" s="210">
        <f>IF(P$9=0,0,P$9/AGR_fec!P$9)</f>
        <v>3.0118979341791343</v>
      </c>
      <c r="Q48" s="210">
        <f>IF(Q$9=0,0,Q$9/AGR_fec!Q$9)</f>
        <v>3.0093065520561146</v>
      </c>
    </row>
    <row r="49" spans="1:17" x14ac:dyDescent="0.25">
      <c r="A49" s="179" t="s">
        <v>158</v>
      </c>
      <c r="B49" s="209">
        <f>IF(B$16=0,0,B$16/AGR_fec!B$16)</f>
        <v>3.102418800000001</v>
      </c>
      <c r="C49" s="209">
        <f>IF(C$16=0,0,C$16/AGR_fec!C$16)</f>
        <v>3.1024188000000006</v>
      </c>
      <c r="D49" s="209">
        <f>IF(D$16=0,0,D$16/AGR_fec!D$16)</f>
        <v>3.1024187999999988</v>
      </c>
      <c r="E49" s="209">
        <f>IF(E$16=0,0,E$16/AGR_fec!E$16)</f>
        <v>3.1024187999999997</v>
      </c>
      <c r="F49" s="209">
        <f>IF(F$16=0,0,F$16/AGR_fec!F$16)</f>
        <v>3.102418800000001</v>
      </c>
      <c r="G49" s="209">
        <f>IF(G$16=0,0,G$16/AGR_fec!G$16)</f>
        <v>3.1024188000000006</v>
      </c>
      <c r="H49" s="209">
        <f>IF(H$16=0,0,H$16/AGR_fec!H$16)</f>
        <v>3.102418800000001</v>
      </c>
      <c r="I49" s="209">
        <f>IF(I$16=0,0,I$16/AGR_fec!I$16)</f>
        <v>3.1024188000000001</v>
      </c>
      <c r="J49" s="209">
        <f>IF(J$16=0,0,J$16/AGR_fec!J$16)</f>
        <v>3.1024188000000001</v>
      </c>
      <c r="K49" s="209">
        <f>IF(K$16=0,0,K$16/AGR_fec!K$16)</f>
        <v>3.1024187999999993</v>
      </c>
      <c r="L49" s="209">
        <f>IF(L$16=0,0,L$16/AGR_fec!L$16)</f>
        <v>3.1024188000000006</v>
      </c>
      <c r="M49" s="209">
        <f>IF(M$16=0,0,M$16/AGR_fec!M$16)</f>
        <v>3.1024187999999988</v>
      </c>
      <c r="N49" s="209">
        <f>IF(N$16=0,0,N$16/AGR_fec!N$16)</f>
        <v>3.1024187999999993</v>
      </c>
      <c r="O49" s="209">
        <f>IF(O$16=0,0,O$16/AGR_fec!O$16)</f>
        <v>3.1024188000000001</v>
      </c>
      <c r="P49" s="209">
        <f>IF(P$16=0,0,P$16/AGR_fec!P$16)</f>
        <v>3.1024187999999997</v>
      </c>
      <c r="Q49" s="209">
        <f>IF(Q$16=0,0,Q$16/AGR_fec!Q$16)</f>
        <v>3.1024187999999993</v>
      </c>
    </row>
    <row r="50" spans="1:17" x14ac:dyDescent="0.25">
      <c r="A50" s="179" t="s">
        <v>157</v>
      </c>
      <c r="B50" s="209">
        <f>IF(B$17=0,0,B$17/AGR_fec!B$17)</f>
        <v>2.8910399476439572</v>
      </c>
      <c r="C50" s="209">
        <f>IF(C$17=0,0,C$17/AGR_fec!C$17)</f>
        <v>2.8663986925307396</v>
      </c>
      <c r="D50" s="209">
        <f>IF(D$17=0,0,D$17/AGR_fec!D$17)</f>
        <v>2.7765516605273799</v>
      </c>
      <c r="E50" s="209">
        <f>IF(E$17=0,0,E$17/AGR_fec!E$17)</f>
        <v>2.7734509484798369</v>
      </c>
      <c r="F50" s="209">
        <f>IF(F$17=0,0,F$17/AGR_fec!F$17)</f>
        <v>2.7671471125134595</v>
      </c>
      <c r="G50" s="209">
        <f>IF(G$17=0,0,G$17/AGR_fec!G$17)</f>
        <v>2.8324251539475687</v>
      </c>
      <c r="H50" s="209">
        <f>IF(H$17=0,0,H$17/AGR_fec!H$17)</f>
        <v>2.8298325865309955</v>
      </c>
      <c r="I50" s="209">
        <f>IF(I$17=0,0,I$17/AGR_fec!I$17)</f>
        <v>2.7732467320264473</v>
      </c>
      <c r="J50" s="209">
        <f>IF(J$17=0,0,J$17/AGR_fec!J$17)</f>
        <v>2.8371656514788151</v>
      </c>
      <c r="K50" s="209">
        <f>IF(K$17=0,0,K$17/AGR_fec!K$17)</f>
        <v>2.8304971711056748</v>
      </c>
      <c r="L50" s="209">
        <f>IF(L$17=0,0,L$17/AGR_fec!L$17)</f>
        <v>2.8181284905262749</v>
      </c>
      <c r="M50" s="209">
        <f>IF(M$17=0,0,M$17/AGR_fec!M$17)</f>
        <v>2.6337402651272899</v>
      </c>
      <c r="N50" s="209">
        <f>IF(N$17=0,0,N$17/AGR_fec!N$17)</f>
        <v>2.7580556118878814</v>
      </c>
      <c r="O50" s="209">
        <f>IF(O$17=0,0,O$17/AGR_fec!O$17)</f>
        <v>2.7427888137563259</v>
      </c>
      <c r="P50" s="209">
        <f>IF(P$17=0,0,P$17/AGR_fec!P$17)</f>
        <v>2.7672495487492483</v>
      </c>
      <c r="Q50" s="209">
        <f>IF(Q$17=0,0,Q$17/AGR_fec!Q$17)</f>
        <v>2.7087985018906684</v>
      </c>
    </row>
    <row r="51" spans="1:17" x14ac:dyDescent="0.25">
      <c r="A51" s="179" t="s">
        <v>156</v>
      </c>
      <c r="B51" s="209">
        <f>IF(B$25=0,0,B$25/AGR_fec!B$25)</f>
        <v>3.1024188000000001</v>
      </c>
      <c r="C51" s="209">
        <f>IF(C$25=0,0,C$25/AGR_fec!C$25)</f>
        <v>3.1024187999999997</v>
      </c>
      <c r="D51" s="209">
        <f>IF(D$25=0,0,D$25/AGR_fec!D$25)</f>
        <v>3.1024187999999997</v>
      </c>
      <c r="E51" s="209">
        <f>IF(E$25=0,0,E$25/AGR_fec!E$25)</f>
        <v>3.1024188000000001</v>
      </c>
      <c r="F51" s="209">
        <f>IF(F$25=0,0,F$25/AGR_fec!F$25)</f>
        <v>3.1024188000000001</v>
      </c>
      <c r="G51" s="209">
        <f>IF(G$25=0,0,G$25/AGR_fec!G$25)</f>
        <v>3.102418800000001</v>
      </c>
      <c r="H51" s="209">
        <f>IF(H$25=0,0,H$25/AGR_fec!H$25)</f>
        <v>3.102418800000001</v>
      </c>
      <c r="I51" s="209">
        <f>IF(I$25=0,0,I$25/AGR_fec!I$25)</f>
        <v>3.1024187999999997</v>
      </c>
      <c r="J51" s="209">
        <f>IF(J$25=0,0,J$25/AGR_fec!J$25)</f>
        <v>3.102418800000001</v>
      </c>
      <c r="K51" s="209">
        <f>IF(K$25=0,0,K$25/AGR_fec!K$25)</f>
        <v>3.1024187999999984</v>
      </c>
      <c r="L51" s="209">
        <f>IF(L$25=0,0,L$25/AGR_fec!L$25)</f>
        <v>3.1024187999999997</v>
      </c>
      <c r="M51" s="209">
        <f>IF(M$25=0,0,M$25/AGR_fec!M$25)</f>
        <v>3.1024187999999997</v>
      </c>
      <c r="N51" s="209">
        <f>IF(N$25=0,0,N$25/AGR_fec!N$25)</f>
        <v>3.1024188000000001</v>
      </c>
      <c r="O51" s="209">
        <f>IF(O$25=0,0,O$25/AGR_fec!O$25)</f>
        <v>3.1024187999999997</v>
      </c>
      <c r="P51" s="209">
        <f>IF(P$25=0,0,P$25/AGR_fec!P$25)</f>
        <v>3.1024188000000001</v>
      </c>
      <c r="Q51" s="209">
        <f>IF(Q$25=0,0,Q$25/AGR_fec!Q$25)</f>
        <v>3.1024188000000006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644334.38921808754</v>
      </c>
      <c r="C3" s="98">
        <f t="shared" si="0"/>
        <v>642913.69805013353</v>
      </c>
      <c r="D3" s="98">
        <f t="shared" si="0"/>
        <v>644718.32161019032</v>
      </c>
      <c r="E3" s="98">
        <f t="shared" si="0"/>
        <v>656019.60858867096</v>
      </c>
      <c r="F3" s="98">
        <f t="shared" si="0"/>
        <v>674550.93115861376</v>
      </c>
      <c r="G3" s="98">
        <f t="shared" si="0"/>
        <v>689542.62822705589</v>
      </c>
      <c r="H3" s="98">
        <f t="shared" si="0"/>
        <v>716020.00876612461</v>
      </c>
      <c r="I3" s="98">
        <f t="shared" si="0"/>
        <v>745532.81146003562</v>
      </c>
      <c r="J3" s="98">
        <f t="shared" si="0"/>
        <v>774000</v>
      </c>
      <c r="K3" s="98">
        <f t="shared" si="0"/>
        <v>797337.85043180222</v>
      </c>
      <c r="L3" s="98">
        <f t="shared" si="0"/>
        <v>798520.22827374702</v>
      </c>
      <c r="M3" s="98">
        <f t="shared" si="0"/>
        <v>819095.0938755048</v>
      </c>
      <c r="N3" s="98">
        <f t="shared" si="0"/>
        <v>835610.41769761266</v>
      </c>
      <c r="O3" s="98">
        <f t="shared" si="0"/>
        <v>840799.8140492331</v>
      </c>
      <c r="P3" s="98">
        <f t="shared" si="0"/>
        <v>859305.96577697922</v>
      </c>
      <c r="Q3" s="98">
        <f t="shared" si="0"/>
        <v>869928.70286331477</v>
      </c>
    </row>
    <row r="4" spans="1:17" ht="12.95" customHeight="1" x14ac:dyDescent="0.25">
      <c r="A4" s="90" t="s">
        <v>44</v>
      </c>
      <c r="B4" s="89">
        <f t="shared" ref="B4" si="1">SUM(B5:B14)</f>
        <v>644334.38921808754</v>
      </c>
      <c r="C4" s="89">
        <f t="shared" ref="C4:Q4" si="2">SUM(C5:C14)</f>
        <v>642913.69805013353</v>
      </c>
      <c r="D4" s="89">
        <f t="shared" si="2"/>
        <v>644718.32161019032</v>
      </c>
      <c r="E4" s="89">
        <f t="shared" si="2"/>
        <v>656019.60858867096</v>
      </c>
      <c r="F4" s="89">
        <f t="shared" si="2"/>
        <v>674550.93115861376</v>
      </c>
      <c r="G4" s="89">
        <f t="shared" si="2"/>
        <v>689542.62822705589</v>
      </c>
      <c r="H4" s="89">
        <f t="shared" si="2"/>
        <v>716020.00876612461</v>
      </c>
      <c r="I4" s="89">
        <f t="shared" si="2"/>
        <v>745532.81146003562</v>
      </c>
      <c r="J4" s="89">
        <f t="shared" si="2"/>
        <v>774000</v>
      </c>
      <c r="K4" s="89">
        <f t="shared" si="2"/>
        <v>797337.85043180222</v>
      </c>
      <c r="L4" s="89">
        <f t="shared" si="2"/>
        <v>798520.22827374702</v>
      </c>
      <c r="M4" s="89">
        <f t="shared" si="2"/>
        <v>819095.0938755048</v>
      </c>
      <c r="N4" s="89">
        <f t="shared" si="2"/>
        <v>835610.41769761266</v>
      </c>
      <c r="O4" s="89">
        <f t="shared" si="2"/>
        <v>840799.8140492331</v>
      </c>
      <c r="P4" s="89">
        <f t="shared" si="2"/>
        <v>859305.96577697922</v>
      </c>
      <c r="Q4" s="89">
        <f t="shared" si="2"/>
        <v>869928.70286331477</v>
      </c>
    </row>
    <row r="5" spans="1:17" ht="12" customHeight="1" x14ac:dyDescent="0.25">
      <c r="A5" s="88" t="s">
        <v>38</v>
      </c>
      <c r="B5" s="87">
        <v>73630.044846534016</v>
      </c>
      <c r="C5" s="87">
        <v>84001.86102367111</v>
      </c>
      <c r="D5" s="87">
        <v>78616.554110981058</v>
      </c>
      <c r="E5" s="87">
        <v>79634.677861753837</v>
      </c>
      <c r="F5" s="87">
        <v>85692.995776700991</v>
      </c>
      <c r="G5" s="87">
        <v>88853.849037812412</v>
      </c>
      <c r="H5" s="87">
        <v>92987.138133658154</v>
      </c>
      <c r="I5" s="87">
        <v>90306.96123413126</v>
      </c>
      <c r="J5" s="87">
        <v>95898.555552871883</v>
      </c>
      <c r="K5" s="87">
        <v>101770.40728201797</v>
      </c>
      <c r="L5" s="87">
        <v>106367.14711309482</v>
      </c>
      <c r="M5" s="87">
        <v>105088.57728398376</v>
      </c>
      <c r="N5" s="87">
        <v>105489.49259539031</v>
      </c>
      <c r="O5" s="87">
        <v>103886.11889662789</v>
      </c>
      <c r="P5" s="87">
        <v>98599.390714403882</v>
      </c>
      <c r="Q5" s="87">
        <v>94773.125882253153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67234.225137719477</v>
      </c>
      <c r="C7" s="87">
        <v>77042.163832928723</v>
      </c>
      <c r="D7" s="87">
        <v>71718.249194733391</v>
      </c>
      <c r="E7" s="87">
        <v>67756.397406988719</v>
      </c>
      <c r="F7" s="87">
        <v>55266.174727918478</v>
      </c>
      <c r="G7" s="87">
        <v>46197.696389043471</v>
      </c>
      <c r="H7" s="87">
        <v>76279.56693790041</v>
      </c>
      <c r="I7" s="87">
        <v>88911.16449749381</v>
      </c>
      <c r="J7" s="87">
        <v>76809.636404610617</v>
      </c>
      <c r="K7" s="87">
        <v>77383.03919305907</v>
      </c>
      <c r="L7" s="87">
        <v>84263.543562203253</v>
      </c>
      <c r="M7" s="87">
        <v>87503.201896824874</v>
      </c>
      <c r="N7" s="87">
        <v>63240.194837805917</v>
      </c>
      <c r="O7" s="87">
        <v>54424.171439668833</v>
      </c>
      <c r="P7" s="87">
        <v>56327.15116792576</v>
      </c>
      <c r="Q7" s="87">
        <v>56183.221667086742</v>
      </c>
    </row>
    <row r="8" spans="1:17" ht="12" customHeight="1" x14ac:dyDescent="0.25">
      <c r="A8" s="88" t="s">
        <v>101</v>
      </c>
      <c r="B8" s="87">
        <v>188.02762226802196</v>
      </c>
      <c r="C8" s="87">
        <v>230.15738123964348</v>
      </c>
      <c r="D8" s="87">
        <v>254.12456575585003</v>
      </c>
      <c r="E8" s="87">
        <v>286.83009091251768</v>
      </c>
      <c r="F8" s="87">
        <v>291.86810525037663</v>
      </c>
      <c r="G8" s="87">
        <v>306.26855317583971</v>
      </c>
      <c r="H8" s="87">
        <v>310.991893169646</v>
      </c>
      <c r="I8" s="87">
        <v>328.8759144529273</v>
      </c>
      <c r="J8" s="87">
        <v>345.59110059725725</v>
      </c>
      <c r="K8" s="87">
        <v>365.76839489922173</v>
      </c>
      <c r="L8" s="87">
        <v>373.99624466161657</v>
      </c>
      <c r="M8" s="87">
        <v>386.07414418730934</v>
      </c>
      <c r="N8" s="87">
        <v>423.51443922093404</v>
      </c>
      <c r="O8" s="87">
        <v>437.04878665897706</v>
      </c>
      <c r="P8" s="87">
        <v>486.8030226587228</v>
      </c>
      <c r="Q8" s="87">
        <v>562.45399271926692</v>
      </c>
    </row>
    <row r="9" spans="1:17" ht="12" customHeight="1" x14ac:dyDescent="0.25">
      <c r="A9" s="88" t="s">
        <v>106</v>
      </c>
      <c r="B9" s="87">
        <v>204319.44525373916</v>
      </c>
      <c r="C9" s="87">
        <v>193803.76191022358</v>
      </c>
      <c r="D9" s="87">
        <v>252496.72387154613</v>
      </c>
      <c r="E9" s="87">
        <v>251890.37181368782</v>
      </c>
      <c r="F9" s="87">
        <v>245615.21502817504</v>
      </c>
      <c r="G9" s="87">
        <v>239225.72320106541</v>
      </c>
      <c r="H9" s="87">
        <v>196296.61798620102</v>
      </c>
      <c r="I9" s="87">
        <v>207017.98954219712</v>
      </c>
      <c r="J9" s="87">
        <v>230195.89992778384</v>
      </c>
      <c r="K9" s="87">
        <v>266734.53830951796</v>
      </c>
      <c r="L9" s="87">
        <v>244503.39998108419</v>
      </c>
      <c r="M9" s="87">
        <v>250475.67854076313</v>
      </c>
      <c r="N9" s="87">
        <v>269720.19094849698</v>
      </c>
      <c r="O9" s="87">
        <v>269921.56193163141</v>
      </c>
      <c r="P9" s="87">
        <v>249336.62648895569</v>
      </c>
      <c r="Q9" s="87">
        <v>268290.71804647561</v>
      </c>
    </row>
    <row r="10" spans="1:17" ht="12" customHeight="1" x14ac:dyDescent="0.25">
      <c r="A10" s="88" t="s">
        <v>34</v>
      </c>
      <c r="B10" s="87">
        <v>34194.245229669192</v>
      </c>
      <c r="C10" s="87">
        <v>20540.183835844557</v>
      </c>
      <c r="D10" s="87">
        <v>17766.443940824593</v>
      </c>
      <c r="E10" s="87">
        <v>17691.834246445414</v>
      </c>
      <c r="F10" s="87">
        <v>18242.092616933602</v>
      </c>
      <c r="G10" s="87">
        <v>17653.523961109713</v>
      </c>
      <c r="H10" s="87">
        <v>15751.241177326141</v>
      </c>
      <c r="I10" s="87">
        <v>13664.735998197091</v>
      </c>
      <c r="J10" s="87">
        <v>13544.935251786859</v>
      </c>
      <c r="K10" s="87">
        <v>20047.54471374179</v>
      </c>
      <c r="L10" s="87">
        <v>21216.601987481579</v>
      </c>
      <c r="M10" s="87">
        <v>20882.136504154991</v>
      </c>
      <c r="N10" s="87">
        <v>21262.084402712688</v>
      </c>
      <c r="O10" s="87">
        <v>23314.99406492155</v>
      </c>
      <c r="P10" s="87">
        <v>23177.010135721568</v>
      </c>
      <c r="Q10" s="87">
        <v>23114.517579753061</v>
      </c>
    </row>
    <row r="11" spans="1:17" ht="12" customHeight="1" x14ac:dyDescent="0.25">
      <c r="A11" s="88" t="s">
        <v>61</v>
      </c>
      <c r="B11" s="87">
        <v>118.1735752672159</v>
      </c>
      <c r="C11" s="87">
        <v>138.67268623230504</v>
      </c>
      <c r="D11" s="87">
        <v>233.62653087660576</v>
      </c>
      <c r="E11" s="87">
        <v>311.67024668463671</v>
      </c>
      <c r="F11" s="87">
        <v>327.1201393283327</v>
      </c>
      <c r="G11" s="87">
        <v>402.59477829968796</v>
      </c>
      <c r="H11" s="87">
        <v>421.86284211210085</v>
      </c>
      <c r="I11" s="87">
        <v>414.11475286054991</v>
      </c>
      <c r="J11" s="87">
        <v>557.21954942680588</v>
      </c>
      <c r="K11" s="87">
        <v>627.40177528971867</v>
      </c>
      <c r="L11" s="87">
        <v>477.87307579642999</v>
      </c>
      <c r="M11" s="87">
        <v>439.58494972498602</v>
      </c>
      <c r="N11" s="87">
        <v>682.66968376954742</v>
      </c>
      <c r="O11" s="87">
        <v>1049.6944628189931</v>
      </c>
      <c r="P11" s="87">
        <v>1257.1901121590024</v>
      </c>
      <c r="Q11" s="87">
        <v>1238.9970537746315</v>
      </c>
    </row>
    <row r="12" spans="1:17" ht="12" customHeight="1" x14ac:dyDescent="0.25">
      <c r="A12" s="88" t="s">
        <v>42</v>
      </c>
      <c r="B12" s="87">
        <v>124551.25494202391</v>
      </c>
      <c r="C12" s="87">
        <v>130106.29009615105</v>
      </c>
      <c r="D12" s="87">
        <v>132671.94900022342</v>
      </c>
      <c r="E12" s="87">
        <v>136919.10366509893</v>
      </c>
      <c r="F12" s="87">
        <v>175091.44394155496</v>
      </c>
      <c r="G12" s="87">
        <v>176239.1953306066</v>
      </c>
      <c r="H12" s="87">
        <v>196489.59663931624</v>
      </c>
      <c r="I12" s="87">
        <v>204768.01908865513</v>
      </c>
      <c r="J12" s="87">
        <v>198942.83388997061</v>
      </c>
      <c r="K12" s="87">
        <v>196696.81145186877</v>
      </c>
      <c r="L12" s="87">
        <v>183004.15901053193</v>
      </c>
      <c r="M12" s="87">
        <v>170813.33115235635</v>
      </c>
      <c r="N12" s="87">
        <v>178575.25559336113</v>
      </c>
      <c r="O12" s="87">
        <v>203441.4295170859</v>
      </c>
      <c r="P12" s="87">
        <v>190171.22048230708</v>
      </c>
      <c r="Q12" s="87">
        <v>174204.47924469449</v>
      </c>
    </row>
    <row r="13" spans="1:17" ht="12" customHeight="1" x14ac:dyDescent="0.25">
      <c r="A13" s="88" t="s">
        <v>105</v>
      </c>
      <c r="B13" s="87">
        <v>4129.96769904754</v>
      </c>
      <c r="C13" s="87">
        <v>5762.1200476802396</v>
      </c>
      <c r="D13" s="87">
        <v>6157.2714970419693</v>
      </c>
      <c r="E13" s="87">
        <v>8935.4221396622925</v>
      </c>
      <c r="F13" s="87">
        <v>10418.709710965446</v>
      </c>
      <c r="G13" s="87">
        <v>15951.042150723242</v>
      </c>
      <c r="H13" s="87">
        <v>21070.901907010008</v>
      </c>
      <c r="I13" s="87">
        <v>25876.27660821053</v>
      </c>
      <c r="J13" s="87">
        <v>29653.268078147354</v>
      </c>
      <c r="K13" s="87">
        <v>33133.989003005096</v>
      </c>
      <c r="L13" s="87">
        <v>35833.835783821327</v>
      </c>
      <c r="M13" s="87">
        <v>44839.408142276428</v>
      </c>
      <c r="N13" s="87">
        <v>55421.541693082952</v>
      </c>
      <c r="O13" s="87">
        <v>63692.410813656024</v>
      </c>
      <c r="P13" s="87">
        <v>81546.692621678769</v>
      </c>
      <c r="Q13" s="87">
        <v>106765.40417685809</v>
      </c>
    </row>
    <row r="14" spans="1:17" ht="12" customHeight="1" x14ac:dyDescent="0.25">
      <c r="A14" s="51" t="s">
        <v>104</v>
      </c>
      <c r="B14" s="94">
        <v>135969.00491181907</v>
      </c>
      <c r="C14" s="94">
        <v>131288.48723616233</v>
      </c>
      <c r="D14" s="94">
        <v>84803.378898207375</v>
      </c>
      <c r="E14" s="94">
        <v>92593.301117436844</v>
      </c>
      <c r="F14" s="94">
        <v>83605.311111786505</v>
      </c>
      <c r="G14" s="94">
        <v>104712.73482521945</v>
      </c>
      <c r="H14" s="94">
        <v>116412.0912494309</v>
      </c>
      <c r="I14" s="94">
        <v>114244.67382383719</v>
      </c>
      <c r="J14" s="94">
        <v>128052.06024480479</v>
      </c>
      <c r="K14" s="94">
        <v>100578.35030840254</v>
      </c>
      <c r="L14" s="94">
        <v>122479.67151507182</v>
      </c>
      <c r="M14" s="94">
        <v>138667.10126123301</v>
      </c>
      <c r="N14" s="94">
        <v>140795.47350377223</v>
      </c>
      <c r="O14" s="94">
        <v>120632.38413616348</v>
      </c>
      <c r="P14" s="94">
        <v>158403.88103116862</v>
      </c>
      <c r="Q14" s="94">
        <v>144795.78521969964</v>
      </c>
    </row>
    <row r="15" spans="1:17" ht="12" hidden="1" customHeight="1" x14ac:dyDescent="0.25">
      <c r="A15" s="97" t="s">
        <v>103</v>
      </c>
      <c r="B15" s="96">
        <f t="shared" ref="B15" si="3">SUM(B5:B12)</f>
        <v>504235.41660722095</v>
      </c>
      <c r="C15" s="96">
        <f t="shared" ref="C15:Q15" si="4">SUM(C5:C12)</f>
        <v>505863.09076629102</v>
      </c>
      <c r="D15" s="96">
        <f t="shared" si="4"/>
        <v>553757.67121494107</v>
      </c>
      <c r="E15" s="96">
        <f t="shared" si="4"/>
        <v>554490.8853315718</v>
      </c>
      <c r="F15" s="96">
        <f t="shared" si="4"/>
        <v>580526.91033586184</v>
      </c>
      <c r="G15" s="96">
        <f t="shared" si="4"/>
        <v>568878.85125111311</v>
      </c>
      <c r="H15" s="96">
        <f t="shared" si="4"/>
        <v>578537.0156096837</v>
      </c>
      <c r="I15" s="96">
        <f t="shared" si="4"/>
        <v>605411.86102798791</v>
      </c>
      <c r="J15" s="96">
        <f t="shared" si="4"/>
        <v>616294.67167704785</v>
      </c>
      <c r="K15" s="96">
        <f t="shared" si="4"/>
        <v>663625.51112039457</v>
      </c>
      <c r="L15" s="96">
        <f t="shared" si="4"/>
        <v>640206.72097485384</v>
      </c>
      <c r="M15" s="96">
        <f t="shared" si="4"/>
        <v>635588.58447199536</v>
      </c>
      <c r="N15" s="96">
        <f t="shared" si="4"/>
        <v>639393.40250075748</v>
      </c>
      <c r="O15" s="96">
        <f t="shared" si="4"/>
        <v>656475.01909941353</v>
      </c>
      <c r="P15" s="96">
        <f t="shared" si="4"/>
        <v>619355.39212413179</v>
      </c>
      <c r="Q15" s="96">
        <f t="shared" si="4"/>
        <v>618367.51346675702</v>
      </c>
    </row>
    <row r="16" spans="1:17" ht="12.95" customHeight="1" x14ac:dyDescent="0.25">
      <c r="A16" s="90" t="s">
        <v>102</v>
      </c>
      <c r="B16" s="89">
        <f t="shared" ref="B16" si="5">SUM(B17:B18)</f>
        <v>37187.619011276685</v>
      </c>
      <c r="C16" s="89">
        <f t="shared" ref="C16:Q16" si="6">SUM(C17:C18)</f>
        <v>38597.559214743684</v>
      </c>
      <c r="D16" s="89">
        <f t="shared" si="6"/>
        <v>42010.678350328461</v>
      </c>
      <c r="E16" s="89">
        <f t="shared" si="6"/>
        <v>46096.098235019497</v>
      </c>
      <c r="F16" s="89">
        <f t="shared" si="6"/>
        <v>52436.996087226355</v>
      </c>
      <c r="G16" s="89">
        <f t="shared" si="6"/>
        <v>59427.939005091059</v>
      </c>
      <c r="H16" s="89">
        <f t="shared" si="6"/>
        <v>68885.92495557676</v>
      </c>
      <c r="I16" s="89">
        <f t="shared" si="6"/>
        <v>81398.661835601641</v>
      </c>
      <c r="J16" s="89">
        <f t="shared" si="6"/>
        <v>92183.601865887715</v>
      </c>
      <c r="K16" s="89">
        <f t="shared" si="6"/>
        <v>103241.45228451416</v>
      </c>
      <c r="L16" s="89">
        <f t="shared" si="6"/>
        <v>111612.52413036398</v>
      </c>
      <c r="M16" s="89">
        <f t="shared" si="6"/>
        <v>120553.80110064193</v>
      </c>
      <c r="N16" s="89">
        <f t="shared" si="6"/>
        <v>128380.36126304809</v>
      </c>
      <c r="O16" s="89">
        <f t="shared" si="6"/>
        <v>132976.67799189323</v>
      </c>
      <c r="P16" s="89">
        <f t="shared" si="6"/>
        <v>138691.2233335007</v>
      </c>
      <c r="Q16" s="89">
        <f t="shared" si="6"/>
        <v>146201.55721804328</v>
      </c>
    </row>
    <row r="17" spans="1:17" ht="12.95" customHeight="1" x14ac:dyDescent="0.25">
      <c r="A17" s="88" t="s">
        <v>101</v>
      </c>
      <c r="B17" s="95">
        <v>934.61901127667682</v>
      </c>
      <c r="C17" s="95">
        <v>978.55921474370109</v>
      </c>
      <c r="D17" s="95">
        <v>1070.6783503284689</v>
      </c>
      <c r="E17" s="95">
        <v>1129.0982350194959</v>
      </c>
      <c r="F17" s="95">
        <v>1287.9960872263609</v>
      </c>
      <c r="G17" s="95">
        <v>1435.9390050910645</v>
      </c>
      <c r="H17" s="95">
        <v>1596.9249555767667</v>
      </c>
      <c r="I17" s="95">
        <v>1717.6618356016343</v>
      </c>
      <c r="J17" s="95">
        <v>1777.6018658877017</v>
      </c>
      <c r="K17" s="95">
        <v>1907.4522845141291</v>
      </c>
      <c r="L17" s="95">
        <v>1954.5241303639464</v>
      </c>
      <c r="M17" s="95">
        <v>2102.8011006418683</v>
      </c>
      <c r="N17" s="95">
        <v>2380.3612630480629</v>
      </c>
      <c r="O17" s="95">
        <v>2815.6779918932043</v>
      </c>
      <c r="P17" s="95">
        <v>3578.2233335007281</v>
      </c>
      <c r="Q17" s="95">
        <v>4760.5572180432691</v>
      </c>
    </row>
    <row r="18" spans="1:17" ht="12" customHeight="1" x14ac:dyDescent="0.25">
      <c r="A18" s="88" t="s">
        <v>100</v>
      </c>
      <c r="B18" s="95">
        <v>36253.000000000007</v>
      </c>
      <c r="C18" s="95">
        <v>37618.999999999985</v>
      </c>
      <c r="D18" s="95">
        <v>40939.999999999993</v>
      </c>
      <c r="E18" s="95">
        <v>44967</v>
      </c>
      <c r="F18" s="95">
        <v>51148.999999999993</v>
      </c>
      <c r="G18" s="95">
        <v>57991.999999999993</v>
      </c>
      <c r="H18" s="95">
        <v>67289</v>
      </c>
      <c r="I18" s="95">
        <v>79681</v>
      </c>
      <c r="J18" s="95">
        <v>90406.000000000015</v>
      </c>
      <c r="K18" s="95">
        <v>101334.00000000003</v>
      </c>
      <c r="L18" s="95">
        <v>109658.00000000003</v>
      </c>
      <c r="M18" s="95">
        <v>118451.00000000006</v>
      </c>
      <c r="N18" s="95">
        <v>126000.00000000003</v>
      </c>
      <c r="O18" s="95">
        <v>130161.00000000003</v>
      </c>
      <c r="P18" s="95">
        <v>135112.99999999997</v>
      </c>
      <c r="Q18" s="95">
        <v>141441</v>
      </c>
    </row>
    <row r="19" spans="1:17" ht="12.95" customHeight="1" x14ac:dyDescent="0.25">
      <c r="A19" s="90" t="s">
        <v>47</v>
      </c>
      <c r="B19" s="89">
        <f t="shared" ref="B19" si="7">SUM(B20:B26)</f>
        <v>644334.38921808777</v>
      </c>
      <c r="C19" s="89">
        <f t="shared" ref="C19:Q19" si="8">SUM(C20:C26)</f>
        <v>642913.69805013353</v>
      </c>
      <c r="D19" s="89">
        <f t="shared" si="8"/>
        <v>644718.32161019021</v>
      </c>
      <c r="E19" s="89">
        <f t="shared" si="8"/>
        <v>656019.6085886712</v>
      </c>
      <c r="F19" s="89">
        <f t="shared" si="8"/>
        <v>674550.93115861365</v>
      </c>
      <c r="G19" s="89">
        <f t="shared" si="8"/>
        <v>689542.62822705577</v>
      </c>
      <c r="H19" s="89">
        <f t="shared" si="8"/>
        <v>716020.00876612484</v>
      </c>
      <c r="I19" s="89">
        <f t="shared" si="8"/>
        <v>745532.81146003574</v>
      </c>
      <c r="J19" s="89">
        <f t="shared" si="8"/>
        <v>774000</v>
      </c>
      <c r="K19" s="89">
        <f t="shared" si="8"/>
        <v>797337.85043180175</v>
      </c>
      <c r="L19" s="89">
        <f t="shared" si="8"/>
        <v>798520.22827374679</v>
      </c>
      <c r="M19" s="89">
        <f t="shared" si="8"/>
        <v>819095.09387550456</v>
      </c>
      <c r="N19" s="89">
        <f t="shared" si="8"/>
        <v>835610.41769761255</v>
      </c>
      <c r="O19" s="89">
        <f t="shared" si="8"/>
        <v>840799.8140492331</v>
      </c>
      <c r="P19" s="89">
        <f t="shared" si="8"/>
        <v>859305.96577697899</v>
      </c>
      <c r="Q19" s="89">
        <f t="shared" si="8"/>
        <v>869928.70286331489</v>
      </c>
    </row>
    <row r="20" spans="1:17" ht="12" customHeight="1" x14ac:dyDescent="0.25">
      <c r="A20" s="88" t="s">
        <v>38</v>
      </c>
      <c r="B20" s="87">
        <v>14997.358821296766</v>
      </c>
      <c r="C20" s="87">
        <v>28424.763872973799</v>
      </c>
      <c r="D20" s="87">
        <v>32111.502496671783</v>
      </c>
      <c r="E20" s="87">
        <v>31615.10380712249</v>
      </c>
      <c r="F20" s="87">
        <v>30224.920067606476</v>
      </c>
      <c r="G20" s="87">
        <v>28968.335878136229</v>
      </c>
      <c r="H20" s="87">
        <v>24334.171625812567</v>
      </c>
      <c r="I20" s="87">
        <v>28349.622605697135</v>
      </c>
      <c r="J20" s="87">
        <v>28382.315019545254</v>
      </c>
      <c r="K20" s="87">
        <v>29038.55213726014</v>
      </c>
      <c r="L20" s="87">
        <v>31504.627526088352</v>
      </c>
      <c r="M20" s="87">
        <v>32236.44045422713</v>
      </c>
      <c r="N20" s="87">
        <v>32943.040278768109</v>
      </c>
      <c r="O20" s="87">
        <v>33626.654459007965</v>
      </c>
      <c r="P20" s="87">
        <v>34459.46733331342</v>
      </c>
      <c r="Q20" s="87">
        <v>34578.06065439403</v>
      </c>
    </row>
    <row r="21" spans="1:17" s="28" customFormat="1" ht="12" customHeight="1" x14ac:dyDescent="0.25">
      <c r="A21" s="88" t="s">
        <v>66</v>
      </c>
      <c r="B21" s="87">
        <v>92677.352074423412</v>
      </c>
      <c r="C21" s="87">
        <v>103170.2959951615</v>
      </c>
      <c r="D21" s="87">
        <v>84120.621753917905</v>
      </c>
      <c r="E21" s="87">
        <v>120138.2607827419</v>
      </c>
      <c r="F21" s="87">
        <v>96705.414870832494</v>
      </c>
      <c r="G21" s="87">
        <v>81792.963012405613</v>
      </c>
      <c r="H21" s="87">
        <v>86994.401483539885</v>
      </c>
      <c r="I21" s="87">
        <v>73484.343964987507</v>
      </c>
      <c r="J21" s="87">
        <v>66803.416493872937</v>
      </c>
      <c r="K21" s="87">
        <v>60585.617959401417</v>
      </c>
      <c r="L21" s="87">
        <v>59128.104552752608</v>
      </c>
      <c r="M21" s="87">
        <v>58171.035470498828</v>
      </c>
      <c r="N21" s="87">
        <v>75950.058167122828</v>
      </c>
      <c r="O21" s="87">
        <v>45374.685235400539</v>
      </c>
      <c r="P21" s="87">
        <v>64820.363149670098</v>
      </c>
      <c r="Q21" s="87">
        <v>46955.393696003957</v>
      </c>
    </row>
    <row r="22" spans="1:17" ht="12" customHeight="1" x14ac:dyDescent="0.25">
      <c r="A22" s="88" t="s">
        <v>99</v>
      </c>
      <c r="B22" s="87">
        <v>37697.190776408723</v>
      </c>
      <c r="C22" s="87">
        <v>34378.136245690162</v>
      </c>
      <c r="D22" s="87">
        <v>34308.272539247278</v>
      </c>
      <c r="E22" s="87">
        <v>33828.324869251082</v>
      </c>
      <c r="F22" s="87">
        <v>33531.664236205259</v>
      </c>
      <c r="G22" s="87">
        <v>32604.677978640717</v>
      </c>
      <c r="H22" s="87">
        <v>34044.052759436046</v>
      </c>
      <c r="I22" s="87">
        <v>35942.500544477582</v>
      </c>
      <c r="J22" s="87">
        <v>37579.632313657174</v>
      </c>
      <c r="K22" s="87">
        <v>38150.189414278815</v>
      </c>
      <c r="L22" s="87">
        <v>41399.201144647552</v>
      </c>
      <c r="M22" s="87">
        <v>41477.076881991125</v>
      </c>
      <c r="N22" s="87">
        <v>41548.20640161926</v>
      </c>
      <c r="O22" s="87">
        <v>41487.442381214532</v>
      </c>
      <c r="P22" s="87">
        <v>41691.7335864134</v>
      </c>
      <c r="Q22" s="87">
        <v>42031.486208211027</v>
      </c>
    </row>
    <row r="23" spans="1:17" ht="12" customHeight="1" x14ac:dyDescent="0.25">
      <c r="A23" s="88" t="s">
        <v>98</v>
      </c>
      <c r="B23" s="87">
        <v>61819.996592181065</v>
      </c>
      <c r="C23" s="87">
        <v>73981.900297776883</v>
      </c>
      <c r="D23" s="87">
        <v>80216.928036858095</v>
      </c>
      <c r="E23" s="87">
        <v>102953.20770966608</v>
      </c>
      <c r="F23" s="87">
        <v>104080.23757307424</v>
      </c>
      <c r="G23" s="87">
        <v>112106.04810857333</v>
      </c>
      <c r="H23" s="87">
        <v>114467.54086280883</v>
      </c>
      <c r="I23" s="87">
        <v>119862.98259829378</v>
      </c>
      <c r="J23" s="87">
        <v>129522.52850296773</v>
      </c>
      <c r="K23" s="87">
        <v>132152.99647236837</v>
      </c>
      <c r="L23" s="87">
        <v>150131.70673451413</v>
      </c>
      <c r="M23" s="87">
        <v>153786.58499917129</v>
      </c>
      <c r="N23" s="87">
        <v>154242.08305773538</v>
      </c>
      <c r="O23" s="87">
        <v>155758.01724745511</v>
      </c>
      <c r="P23" s="87">
        <v>159922.79869567775</v>
      </c>
      <c r="Q23" s="87">
        <v>160810.24139864824</v>
      </c>
    </row>
    <row r="24" spans="1:17" ht="12" customHeight="1" x14ac:dyDescent="0.25">
      <c r="A24" s="88" t="s">
        <v>34</v>
      </c>
      <c r="B24" s="87">
        <v>10252.892516015054</v>
      </c>
      <c r="C24" s="87">
        <v>8210.5755173823054</v>
      </c>
      <c r="D24" s="87">
        <v>8206.0222508072911</v>
      </c>
      <c r="E24" s="87">
        <v>7611.0921431680472</v>
      </c>
      <c r="F24" s="87">
        <v>7176.1009976457108</v>
      </c>
      <c r="G24" s="87">
        <v>7116.7205239464038</v>
      </c>
      <c r="H24" s="87">
        <v>7805.2651618858781</v>
      </c>
      <c r="I24" s="87">
        <v>9045.7569031954808</v>
      </c>
      <c r="J24" s="87">
        <v>9670.2811364260688</v>
      </c>
      <c r="K24" s="87">
        <v>9782.6313525437781</v>
      </c>
      <c r="L24" s="87">
        <v>9983.208231347613</v>
      </c>
      <c r="M24" s="87">
        <v>10266.663862475127</v>
      </c>
      <c r="N24" s="87">
        <v>10565.488429908612</v>
      </c>
      <c r="O24" s="87">
        <v>10585.485024911826</v>
      </c>
      <c r="P24" s="87">
        <v>10926.019340201312</v>
      </c>
      <c r="Q24" s="87">
        <v>11039.342475975127</v>
      </c>
    </row>
    <row r="25" spans="1:17" ht="12" customHeight="1" x14ac:dyDescent="0.25">
      <c r="A25" s="88" t="s">
        <v>42</v>
      </c>
      <c r="B25" s="87">
        <v>105783.51103709257</v>
      </c>
      <c r="C25" s="87">
        <v>109465.86545870901</v>
      </c>
      <c r="D25" s="87">
        <v>112284.35002779747</v>
      </c>
      <c r="E25" s="87">
        <v>117430.3164765618</v>
      </c>
      <c r="F25" s="87">
        <v>141520.29196025585</v>
      </c>
      <c r="G25" s="87">
        <v>150153.09247403752</v>
      </c>
      <c r="H25" s="87">
        <v>153940.67115896882</v>
      </c>
      <c r="I25" s="87">
        <v>157065.31404435972</v>
      </c>
      <c r="J25" s="87">
        <v>162030.92020512611</v>
      </c>
      <c r="K25" s="87">
        <v>163405.55367414813</v>
      </c>
      <c r="L25" s="87">
        <v>165248.60197195466</v>
      </c>
      <c r="M25" s="87">
        <v>165745.7061401289</v>
      </c>
      <c r="N25" s="87">
        <v>167514.86518075003</v>
      </c>
      <c r="O25" s="87">
        <v>169964.54882018006</v>
      </c>
      <c r="P25" s="87">
        <v>166317.28659935022</v>
      </c>
      <c r="Q25" s="87">
        <v>164179.63265425479</v>
      </c>
    </row>
    <row r="26" spans="1:17" ht="12" customHeight="1" x14ac:dyDescent="0.25">
      <c r="A26" s="88" t="s">
        <v>30</v>
      </c>
      <c r="B26" s="94">
        <v>321106.08740067016</v>
      </c>
      <c r="C26" s="94">
        <v>285282.16066243988</v>
      </c>
      <c r="D26" s="94">
        <v>293470.62450489035</v>
      </c>
      <c r="E26" s="94">
        <v>242443.30280015976</v>
      </c>
      <c r="F26" s="94">
        <v>261312.30145299371</v>
      </c>
      <c r="G26" s="94">
        <v>276800.79025131598</v>
      </c>
      <c r="H26" s="94">
        <v>294433.90571367281</v>
      </c>
      <c r="I26" s="94">
        <v>321782.29079902451</v>
      </c>
      <c r="J26" s="94">
        <v>340010.90632840461</v>
      </c>
      <c r="K26" s="94">
        <v>364222.30942180118</v>
      </c>
      <c r="L26" s="94">
        <v>341124.77811244194</v>
      </c>
      <c r="M26" s="94">
        <v>357411.58606701222</v>
      </c>
      <c r="N26" s="94">
        <v>352846.67618170835</v>
      </c>
      <c r="O26" s="94">
        <v>384002.98088106309</v>
      </c>
      <c r="P26" s="94">
        <v>381168.29707235267</v>
      </c>
      <c r="Q26" s="94">
        <v>410334.54577582778</v>
      </c>
    </row>
    <row r="27" spans="1:17" ht="12" customHeight="1" x14ac:dyDescent="0.25">
      <c r="A27" s="93" t="s">
        <v>33</v>
      </c>
      <c r="B27" s="92">
        <v>0</v>
      </c>
      <c r="C27" s="92">
        <v>0</v>
      </c>
      <c r="D27" s="92">
        <v>0</v>
      </c>
      <c r="E27" s="92">
        <v>0</v>
      </c>
      <c r="F27" s="92">
        <v>660.7929937297846</v>
      </c>
      <c r="G27" s="92">
        <v>928.04730720953717</v>
      </c>
      <c r="H27" s="92">
        <v>1823.2400039002619</v>
      </c>
      <c r="I27" s="92">
        <v>2291.2049547628544</v>
      </c>
      <c r="J27" s="92">
        <v>7154.329739653781</v>
      </c>
      <c r="K27" s="92">
        <v>10749.936864722185</v>
      </c>
      <c r="L27" s="92">
        <v>12881.040472992056</v>
      </c>
      <c r="M27" s="92">
        <v>17362.085208377466</v>
      </c>
      <c r="N27" s="92">
        <v>21215.658683762023</v>
      </c>
      <c r="O27" s="92">
        <v>22874.670489456148</v>
      </c>
      <c r="P27" s="92">
        <v>25734.187023778461</v>
      </c>
      <c r="Q27" s="92">
        <v>29247.311796621398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644334.38921808766</v>
      </c>
      <c r="C29" s="89">
        <f t="shared" ref="C29:Q29" si="10">SUM(C30:C33)</f>
        <v>642913.69805013353</v>
      </c>
      <c r="D29" s="89">
        <f t="shared" si="10"/>
        <v>644718.32161019032</v>
      </c>
      <c r="E29" s="89">
        <f t="shared" si="10"/>
        <v>656019.6085886712</v>
      </c>
      <c r="F29" s="89">
        <f t="shared" si="10"/>
        <v>674550.93115861388</v>
      </c>
      <c r="G29" s="89">
        <f t="shared" si="10"/>
        <v>689542.628227056</v>
      </c>
      <c r="H29" s="89">
        <f t="shared" si="10"/>
        <v>716020.00876612484</v>
      </c>
      <c r="I29" s="89">
        <f t="shared" si="10"/>
        <v>745532.81146003585</v>
      </c>
      <c r="J29" s="89">
        <f t="shared" si="10"/>
        <v>774000</v>
      </c>
      <c r="K29" s="89">
        <f t="shared" si="10"/>
        <v>797337.85043180222</v>
      </c>
      <c r="L29" s="89">
        <f t="shared" si="10"/>
        <v>798520.22827374691</v>
      </c>
      <c r="M29" s="89">
        <f t="shared" si="10"/>
        <v>819095.09387550456</v>
      </c>
      <c r="N29" s="89">
        <f t="shared" si="10"/>
        <v>835610.41769761255</v>
      </c>
      <c r="O29" s="89">
        <f t="shared" si="10"/>
        <v>840799.81404923298</v>
      </c>
      <c r="P29" s="89">
        <f t="shared" si="10"/>
        <v>859305.96577697899</v>
      </c>
      <c r="Q29" s="89">
        <f t="shared" si="10"/>
        <v>869928.70286331465</v>
      </c>
    </row>
    <row r="30" spans="1:17" ht="12" customHeight="1" x14ac:dyDescent="0.25">
      <c r="A30" s="88" t="s">
        <v>66</v>
      </c>
      <c r="B30" s="87">
        <v>3465.5016874200305</v>
      </c>
      <c r="C30" s="87">
        <v>14640.803987515186</v>
      </c>
      <c r="D30" s="87">
        <v>18771.808980327096</v>
      </c>
      <c r="E30" s="87">
        <v>31936.459573092172</v>
      </c>
      <c r="F30" s="87">
        <v>32709.860672978481</v>
      </c>
      <c r="G30" s="87">
        <v>33772.062092550768</v>
      </c>
      <c r="H30" s="87">
        <v>39181.731541444969</v>
      </c>
      <c r="I30" s="87">
        <v>39615.82338460668</v>
      </c>
      <c r="J30" s="87">
        <v>33471.243679342551</v>
      </c>
      <c r="K30" s="87">
        <v>23637.173062028527</v>
      </c>
      <c r="L30" s="87">
        <v>18353.234820699141</v>
      </c>
      <c r="M30" s="87">
        <v>18549.204197141309</v>
      </c>
      <c r="N30" s="87">
        <v>19444.191266527378</v>
      </c>
      <c r="O30" s="87">
        <v>20716.285562676527</v>
      </c>
      <c r="P30" s="87">
        <v>23569.808398007837</v>
      </c>
      <c r="Q30" s="87">
        <v>23717.39775635186</v>
      </c>
    </row>
    <row r="31" spans="1:17" ht="12" customHeight="1" x14ac:dyDescent="0.25">
      <c r="A31" s="88" t="s">
        <v>98</v>
      </c>
      <c r="B31" s="87">
        <v>132542.24445096799</v>
      </c>
      <c r="C31" s="87">
        <v>135300.46141199133</v>
      </c>
      <c r="D31" s="87">
        <v>137613.12655876248</v>
      </c>
      <c r="E31" s="87">
        <v>139573.97946758248</v>
      </c>
      <c r="F31" s="87">
        <v>142263.03014077956</v>
      </c>
      <c r="G31" s="87">
        <v>151720.5299837153</v>
      </c>
      <c r="H31" s="87">
        <v>159381.35851903955</v>
      </c>
      <c r="I31" s="87">
        <v>161872.67807689047</v>
      </c>
      <c r="J31" s="87">
        <v>162386.46585308033</v>
      </c>
      <c r="K31" s="87">
        <v>163668.52105366826</v>
      </c>
      <c r="L31" s="87">
        <v>164728.99677929463</v>
      </c>
      <c r="M31" s="87">
        <v>198224.44132907054</v>
      </c>
      <c r="N31" s="87">
        <v>226423.13614707009</v>
      </c>
      <c r="O31" s="87">
        <v>234451.93194650949</v>
      </c>
      <c r="P31" s="87">
        <v>240430.96044751356</v>
      </c>
      <c r="Q31" s="87">
        <v>253338.9769246392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>
        <v>508326.6430796996</v>
      </c>
      <c r="C33" s="86">
        <v>492972.43265062704</v>
      </c>
      <c r="D33" s="86">
        <v>488333.38607110071</v>
      </c>
      <c r="E33" s="86">
        <v>484509.16954799654</v>
      </c>
      <c r="F33" s="86">
        <v>499578.04034485586</v>
      </c>
      <c r="G33" s="86">
        <v>504050.03615078999</v>
      </c>
      <c r="H33" s="86">
        <v>517456.9187056403</v>
      </c>
      <c r="I33" s="86">
        <v>544044.30999853869</v>
      </c>
      <c r="J33" s="86">
        <v>578142.29046757717</v>
      </c>
      <c r="K33" s="86">
        <v>610032.15631610539</v>
      </c>
      <c r="L33" s="86">
        <v>615437.99667375314</v>
      </c>
      <c r="M33" s="86">
        <v>602321.44834929274</v>
      </c>
      <c r="N33" s="86">
        <v>589743.09028401505</v>
      </c>
      <c r="O33" s="86">
        <v>585631.59654004697</v>
      </c>
      <c r="P33" s="86">
        <v>595305.19693145761</v>
      </c>
      <c r="Q33" s="86">
        <v>592872.3281823236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3564.9079829364446</v>
      </c>
      <c r="C3" s="106">
        <f t="shared" ref="C3:Q3" si="1">SUM(C4,C16,C19,C29)</f>
        <v>3951.558799302793</v>
      </c>
      <c r="D3" s="106">
        <f t="shared" si="1"/>
        <v>4631.6612660384408</v>
      </c>
      <c r="E3" s="106">
        <f t="shared" si="1"/>
        <v>4810.5554937636252</v>
      </c>
      <c r="F3" s="106">
        <f t="shared" si="1"/>
        <v>5166.7867457353368</v>
      </c>
      <c r="G3" s="106">
        <f t="shared" si="1"/>
        <v>5095.1981703222737</v>
      </c>
      <c r="H3" s="106">
        <f t="shared" si="1"/>
        <v>5736.0417149398463</v>
      </c>
      <c r="I3" s="106">
        <f t="shared" si="1"/>
        <v>5295.100435568479</v>
      </c>
      <c r="J3" s="106">
        <f t="shared" si="1"/>
        <v>6081.8993171621842</v>
      </c>
      <c r="K3" s="106">
        <f t="shared" si="1"/>
        <v>6076.6357143368514</v>
      </c>
      <c r="L3" s="106">
        <f t="shared" si="1"/>
        <v>6848.4467039728461</v>
      </c>
      <c r="M3" s="106">
        <f t="shared" si="1"/>
        <v>6400.5723013160459</v>
      </c>
      <c r="N3" s="106">
        <f t="shared" si="1"/>
        <v>6299.6370082938993</v>
      </c>
      <c r="O3" s="106">
        <f t="shared" si="1"/>
        <v>5996.391560059079</v>
      </c>
      <c r="P3" s="106">
        <f t="shared" si="1"/>
        <v>5684.2266766538078</v>
      </c>
      <c r="Q3" s="106">
        <f t="shared" si="1"/>
        <v>5688.1463651247141</v>
      </c>
    </row>
    <row r="4" spans="1:17" ht="12.95" customHeight="1" x14ac:dyDescent="0.25">
      <c r="A4" s="90" t="s">
        <v>44</v>
      </c>
      <c r="B4" s="101">
        <f t="shared" ref="B4" si="2">SUM(B5:B15)</f>
        <v>2890.1382677584847</v>
      </c>
      <c r="C4" s="101">
        <f t="shared" ref="C4:Q4" si="3">SUM(C5:C15)</f>
        <v>3174.9697021421821</v>
      </c>
      <c r="D4" s="101">
        <f t="shared" si="3"/>
        <v>3726.3595709589199</v>
      </c>
      <c r="E4" s="101">
        <f t="shared" si="3"/>
        <v>3786.3736056768871</v>
      </c>
      <c r="F4" s="101">
        <f t="shared" si="3"/>
        <v>4074.5857706249594</v>
      </c>
      <c r="G4" s="101">
        <f t="shared" si="3"/>
        <v>3958.4829560636681</v>
      </c>
      <c r="H4" s="101">
        <f t="shared" si="3"/>
        <v>4511.5820834127926</v>
      </c>
      <c r="I4" s="101">
        <f t="shared" si="3"/>
        <v>3973.708585242221</v>
      </c>
      <c r="J4" s="101">
        <f t="shared" si="3"/>
        <v>4677.21166312486</v>
      </c>
      <c r="K4" s="101">
        <f t="shared" si="3"/>
        <v>4607.3797507022655</v>
      </c>
      <c r="L4" s="101">
        <f t="shared" si="3"/>
        <v>5380.3546883054159</v>
      </c>
      <c r="M4" s="101">
        <f t="shared" si="3"/>
        <v>4917.1323560670999</v>
      </c>
      <c r="N4" s="101">
        <f t="shared" si="3"/>
        <v>4780.9453241255842</v>
      </c>
      <c r="O4" s="101">
        <f t="shared" si="3"/>
        <v>4467.3482798316954</v>
      </c>
      <c r="P4" s="101">
        <f t="shared" si="3"/>
        <v>4125.9946464579862</v>
      </c>
      <c r="Q4" s="101">
        <f t="shared" si="3"/>
        <v>4100.438717411158</v>
      </c>
    </row>
    <row r="5" spans="1:17" ht="12" customHeight="1" x14ac:dyDescent="0.25">
      <c r="A5" s="88" t="s">
        <v>38</v>
      </c>
      <c r="B5" s="100">
        <v>515.61085913964723</v>
      </c>
      <c r="C5" s="100">
        <v>392.02521352379193</v>
      </c>
      <c r="D5" s="100">
        <v>684.10047429841563</v>
      </c>
      <c r="E5" s="100">
        <v>680.09810382084095</v>
      </c>
      <c r="F5" s="100">
        <v>648.51674582814076</v>
      </c>
      <c r="G5" s="100">
        <v>641.15804083037813</v>
      </c>
      <c r="H5" s="100">
        <v>742.8372414349534</v>
      </c>
      <c r="I5" s="100">
        <v>634.10595015764125</v>
      </c>
      <c r="J5" s="100">
        <v>703.91180166955508</v>
      </c>
      <c r="K5" s="100">
        <v>766.83958093391823</v>
      </c>
      <c r="L5" s="100">
        <v>873.27172727798973</v>
      </c>
      <c r="M5" s="100">
        <v>766.58685551651968</v>
      </c>
      <c r="N5" s="100">
        <v>777.30171933588747</v>
      </c>
      <c r="O5" s="100">
        <v>718.4716510927791</v>
      </c>
      <c r="P5" s="100">
        <v>630.10925013504379</v>
      </c>
      <c r="Q5" s="100">
        <v>607.41716955008019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317.73899919518726</v>
      </c>
      <c r="C7" s="100">
        <v>408.12009995460608</v>
      </c>
      <c r="D7" s="100">
        <v>438.00382780079639</v>
      </c>
      <c r="E7" s="100">
        <v>413.45494624042789</v>
      </c>
      <c r="F7" s="100">
        <v>358.90349171415147</v>
      </c>
      <c r="G7" s="100">
        <v>286.0587865004141</v>
      </c>
      <c r="H7" s="100">
        <v>522.89149126613484</v>
      </c>
      <c r="I7" s="100">
        <v>510.24184202292741</v>
      </c>
      <c r="J7" s="100">
        <v>507.58157547006709</v>
      </c>
      <c r="K7" s="100">
        <v>483.65618812369257</v>
      </c>
      <c r="L7" s="100">
        <v>615.58138240992389</v>
      </c>
      <c r="M7" s="100">
        <v>571.12965638751928</v>
      </c>
      <c r="N7" s="100">
        <v>397.53956467353419</v>
      </c>
      <c r="O7" s="100">
        <v>319.77006463837461</v>
      </c>
      <c r="P7" s="100">
        <v>309.76613459992956</v>
      </c>
      <c r="Q7" s="100">
        <v>302.6913402990636</v>
      </c>
    </row>
    <row r="8" spans="1:17" ht="12" customHeight="1" x14ac:dyDescent="0.25">
      <c r="A8" s="88" t="s">
        <v>101</v>
      </c>
      <c r="B8" s="100">
        <v>0.55485113168599043</v>
      </c>
      <c r="C8" s="100">
        <v>0.76141499827790826</v>
      </c>
      <c r="D8" s="100">
        <v>0.96925953338045567</v>
      </c>
      <c r="E8" s="100">
        <v>1.0930878019077239</v>
      </c>
      <c r="F8" s="100">
        <v>1.1836578439878083</v>
      </c>
      <c r="G8" s="100">
        <v>1.1842763092006809</v>
      </c>
      <c r="H8" s="100">
        <v>1.3313385930613204</v>
      </c>
      <c r="I8" s="100">
        <v>1.1787991034189356</v>
      </c>
      <c r="J8" s="100">
        <v>1.4263331109280604</v>
      </c>
      <c r="K8" s="100">
        <v>1.4278851367293575</v>
      </c>
      <c r="L8" s="100">
        <v>1.7064407387609459</v>
      </c>
      <c r="M8" s="100">
        <v>1.5745668867753035</v>
      </c>
      <c r="N8" s="100">
        <v>1.6617399029310087</v>
      </c>
      <c r="O8" s="100">
        <v>1.5981986916647444</v>
      </c>
      <c r="P8" s="100">
        <v>1.630051926166217</v>
      </c>
      <c r="Q8" s="100">
        <v>1.8698753992789128</v>
      </c>
    </row>
    <row r="9" spans="1:17" ht="12" customHeight="1" x14ac:dyDescent="0.25">
      <c r="A9" s="88" t="s">
        <v>106</v>
      </c>
      <c r="B9" s="100">
        <v>815.21609941796328</v>
      </c>
      <c r="C9" s="100">
        <v>1062.7368665488541</v>
      </c>
      <c r="D9" s="100">
        <v>1291.9125292207186</v>
      </c>
      <c r="E9" s="100">
        <v>1398.6393196371828</v>
      </c>
      <c r="F9" s="100">
        <v>1461.4766080876636</v>
      </c>
      <c r="G9" s="100">
        <v>1418.3374992156264</v>
      </c>
      <c r="H9" s="100">
        <v>1282.9602193421485</v>
      </c>
      <c r="I9" s="100">
        <v>1310.2263906262547</v>
      </c>
      <c r="J9" s="100">
        <v>1439.33408763784</v>
      </c>
      <c r="K9" s="100">
        <v>1534.1350663500616</v>
      </c>
      <c r="L9" s="100">
        <v>1704.7342980221849</v>
      </c>
      <c r="M9" s="100">
        <v>1553.5532225209317</v>
      </c>
      <c r="N9" s="100">
        <v>1599.5329874018651</v>
      </c>
      <c r="O9" s="100">
        <v>1482.7089125579391</v>
      </c>
      <c r="P9" s="100">
        <v>1263.2679470851558</v>
      </c>
      <c r="Q9" s="100">
        <v>1363.7750505906934</v>
      </c>
    </row>
    <row r="10" spans="1:17" ht="12" customHeight="1" x14ac:dyDescent="0.25">
      <c r="A10" s="88" t="s">
        <v>34</v>
      </c>
      <c r="B10" s="100">
        <v>197.41562042793811</v>
      </c>
      <c r="C10" s="100">
        <v>132.93934671359224</v>
      </c>
      <c r="D10" s="100">
        <v>132.56957869646646</v>
      </c>
      <c r="E10" s="100">
        <v>131.9017913346168</v>
      </c>
      <c r="F10" s="100">
        <v>136.80044489434479</v>
      </c>
      <c r="G10" s="100">
        <v>141.11442290235766</v>
      </c>
      <c r="H10" s="100">
        <v>101.34967737929665</v>
      </c>
      <c r="I10" s="100">
        <v>121.06070831687984</v>
      </c>
      <c r="J10" s="100">
        <v>109.36478783800548</v>
      </c>
      <c r="K10" s="100">
        <v>160.73902361963641</v>
      </c>
      <c r="L10" s="100">
        <v>180.45584443851783</v>
      </c>
      <c r="M10" s="100">
        <v>175.70914972857599</v>
      </c>
      <c r="N10" s="100">
        <v>151.70688413047145</v>
      </c>
      <c r="O10" s="100">
        <v>175.14516037956989</v>
      </c>
      <c r="P10" s="100">
        <v>149.46562091303448</v>
      </c>
      <c r="Q10" s="100">
        <v>147.82414099415945</v>
      </c>
    </row>
    <row r="11" spans="1:17" ht="12" customHeight="1" x14ac:dyDescent="0.25">
      <c r="A11" s="88" t="s">
        <v>61</v>
      </c>
      <c r="B11" s="100">
        <v>0.57322728578575199</v>
      </c>
      <c r="C11" s="100">
        <v>0.49999999999999994</v>
      </c>
      <c r="D11" s="100">
        <v>1.2006099999999997</v>
      </c>
      <c r="E11" s="100">
        <v>1.6773599999999995</v>
      </c>
      <c r="F11" s="100">
        <v>1.7000200000000003</v>
      </c>
      <c r="G11" s="100">
        <v>2.1496152098232963</v>
      </c>
      <c r="H11" s="100">
        <v>2.3987000000000003</v>
      </c>
      <c r="I11" s="100">
        <v>1.9999299999999993</v>
      </c>
      <c r="J11" s="100">
        <v>3.0986399999999983</v>
      </c>
      <c r="K11" s="100">
        <v>3.3000399999999996</v>
      </c>
      <c r="L11" s="100">
        <v>2.9378045285181997</v>
      </c>
      <c r="M11" s="100">
        <v>2.4123435559377095</v>
      </c>
      <c r="N11" s="100">
        <v>3.6065730390751884</v>
      </c>
      <c r="O11" s="100">
        <v>5.1829559568166603</v>
      </c>
      <c r="P11" s="100">
        <v>5.7084169293971501</v>
      </c>
      <c r="Q11" s="100">
        <v>5.6128838461432586</v>
      </c>
    </row>
    <row r="12" spans="1:17" ht="12" customHeight="1" x14ac:dyDescent="0.25">
      <c r="A12" s="88" t="s">
        <v>42</v>
      </c>
      <c r="B12" s="100">
        <v>470.44937878063126</v>
      </c>
      <c r="C12" s="100">
        <v>550.94060659014144</v>
      </c>
      <c r="D12" s="100">
        <v>691.65141539530953</v>
      </c>
      <c r="E12" s="100">
        <v>623.9872483222764</v>
      </c>
      <c r="F12" s="100">
        <v>941.08059714533135</v>
      </c>
      <c r="G12" s="100">
        <v>840.12274613609554</v>
      </c>
      <c r="H12" s="100">
        <v>1076.6857972011219</v>
      </c>
      <c r="I12" s="100">
        <v>733.00603177832954</v>
      </c>
      <c r="J12" s="100">
        <v>1061.5511036413789</v>
      </c>
      <c r="K12" s="100">
        <v>982.8661675298714</v>
      </c>
      <c r="L12" s="100">
        <v>1068.7961942062625</v>
      </c>
      <c r="M12" s="100">
        <v>894.8593610075568</v>
      </c>
      <c r="N12" s="100">
        <v>906.2229556892828</v>
      </c>
      <c r="O12" s="100">
        <v>971.50197531221966</v>
      </c>
      <c r="P12" s="100">
        <v>841.3342234535445</v>
      </c>
      <c r="Q12" s="100">
        <v>774.85042326085977</v>
      </c>
    </row>
    <row r="13" spans="1:17" ht="12" customHeight="1" x14ac:dyDescent="0.25">
      <c r="A13" s="88" t="s">
        <v>105</v>
      </c>
      <c r="B13" s="100">
        <v>9.9546764101358374</v>
      </c>
      <c r="C13" s="100">
        <v>15.571441943857126</v>
      </c>
      <c r="D13" s="100">
        <v>19.184295108903513</v>
      </c>
      <c r="E13" s="100">
        <v>27.81703443629943</v>
      </c>
      <c r="F13" s="100">
        <v>34.515095980801014</v>
      </c>
      <c r="G13" s="100">
        <v>50.383272875537699</v>
      </c>
      <c r="H13" s="100">
        <v>73.68416467885281</v>
      </c>
      <c r="I13" s="100">
        <v>75.76683089753341</v>
      </c>
      <c r="J13" s="100">
        <v>99.975088522961272</v>
      </c>
      <c r="K13" s="100">
        <v>105.66610699251881</v>
      </c>
      <c r="L13" s="100">
        <v>133.5628085036125</v>
      </c>
      <c r="M13" s="100">
        <v>146.01751911897284</v>
      </c>
      <c r="N13" s="100">
        <v>154.73469997019276</v>
      </c>
      <c r="O13" s="100">
        <v>154.93017518583832</v>
      </c>
      <c r="P13" s="100">
        <v>163.53085138287474</v>
      </c>
      <c r="Q13" s="100">
        <v>196.0113379812411</v>
      </c>
    </row>
    <row r="14" spans="1:17" ht="12" customHeight="1" x14ac:dyDescent="0.25">
      <c r="A14" s="51" t="s">
        <v>104</v>
      </c>
      <c r="B14" s="22">
        <v>543.34711356791456</v>
      </c>
      <c r="C14" s="22">
        <v>588.20691506555249</v>
      </c>
      <c r="D14" s="22">
        <v>438.05400189801213</v>
      </c>
      <c r="E14" s="22">
        <v>477.89476578150573</v>
      </c>
      <c r="F14" s="22">
        <v>459.18317624739575</v>
      </c>
      <c r="G14" s="22">
        <v>548.34484904804606</v>
      </c>
      <c r="H14" s="22">
        <v>674.91034196619796</v>
      </c>
      <c r="I14" s="22">
        <v>554.58772431602074</v>
      </c>
      <c r="J14" s="22">
        <v>715.75230724847836</v>
      </c>
      <c r="K14" s="22">
        <v>531.7695242941063</v>
      </c>
      <c r="L14" s="22">
        <v>756.85591485380451</v>
      </c>
      <c r="M14" s="22">
        <v>766.62424904838167</v>
      </c>
      <c r="N14" s="22">
        <v>751.37396830615432</v>
      </c>
      <c r="O14" s="22">
        <v>603.37395354854732</v>
      </c>
      <c r="P14" s="22">
        <v>730.90553386197689</v>
      </c>
      <c r="Q14" s="22">
        <v>668.98889477594844</v>
      </c>
    </row>
    <row r="15" spans="1:17" ht="12" customHeight="1" x14ac:dyDescent="0.25">
      <c r="A15" s="105" t="s">
        <v>108</v>
      </c>
      <c r="B15" s="104">
        <v>19.277442401595135</v>
      </c>
      <c r="C15" s="104">
        <v>23.167796803508725</v>
      </c>
      <c r="D15" s="104">
        <v>28.713579006917183</v>
      </c>
      <c r="E15" s="104">
        <v>29.809948301828921</v>
      </c>
      <c r="F15" s="104">
        <v>31.225932883142534</v>
      </c>
      <c r="G15" s="104">
        <v>29.629447036188367</v>
      </c>
      <c r="H15" s="104">
        <v>32.533111551024191</v>
      </c>
      <c r="I15" s="104">
        <v>31.534378023215726</v>
      </c>
      <c r="J15" s="104">
        <v>35.215937985645695</v>
      </c>
      <c r="K15" s="104">
        <v>36.980167721730062</v>
      </c>
      <c r="L15" s="104">
        <v>42.452273325841468</v>
      </c>
      <c r="M15" s="104">
        <v>38.665432295928611</v>
      </c>
      <c r="N15" s="104">
        <v>37.264231676190086</v>
      </c>
      <c r="O15" s="104">
        <v>34.665232467946481</v>
      </c>
      <c r="P15" s="104">
        <v>30.276616170863978</v>
      </c>
      <c r="Q15" s="104">
        <v>31.397600713690668</v>
      </c>
    </row>
    <row r="16" spans="1:17" ht="12.95" customHeight="1" x14ac:dyDescent="0.25">
      <c r="A16" s="90" t="s">
        <v>102</v>
      </c>
      <c r="B16" s="101">
        <f t="shared" ref="B16" si="4">SUM(B17:B18)</f>
        <v>24.978553622313729</v>
      </c>
      <c r="C16" s="101">
        <f t="shared" ref="C16:Q16" si="5">SUM(C17:C18)</f>
        <v>25.487434194954297</v>
      </c>
      <c r="D16" s="101">
        <f t="shared" si="5"/>
        <v>27.153966250523165</v>
      </c>
      <c r="E16" s="101">
        <f t="shared" si="5"/>
        <v>29.260531025204152</v>
      </c>
      <c r="F16" s="101">
        <f t="shared" si="5"/>
        <v>32.708730137579408</v>
      </c>
      <c r="G16" s="101">
        <f t="shared" si="5"/>
        <v>36.509046694302086</v>
      </c>
      <c r="H16" s="101">
        <f t="shared" si="5"/>
        <v>41.80249457408798</v>
      </c>
      <c r="I16" s="101">
        <f t="shared" si="5"/>
        <v>48.872237135953064</v>
      </c>
      <c r="J16" s="101">
        <f t="shared" si="5"/>
        <v>54.893619026608377</v>
      </c>
      <c r="K16" s="101">
        <f t="shared" si="5"/>
        <v>60.081722405642424</v>
      </c>
      <c r="L16" s="101">
        <f t="shared" si="5"/>
        <v>64.166898970960389</v>
      </c>
      <c r="M16" s="101">
        <f t="shared" si="5"/>
        <v>68.452511225357043</v>
      </c>
      <c r="N16" s="101">
        <f t="shared" si="5"/>
        <v>71.581360101787766</v>
      </c>
      <c r="O16" s="101">
        <f t="shared" si="5"/>
        <v>71.884504197611946</v>
      </c>
      <c r="P16" s="101">
        <f t="shared" si="5"/>
        <v>72.983776443933309</v>
      </c>
      <c r="Q16" s="101">
        <f t="shared" si="5"/>
        <v>73.61123356509232</v>
      </c>
    </row>
    <row r="17" spans="1:17" ht="12.95" customHeight="1" x14ac:dyDescent="0.25">
      <c r="A17" s="88" t="s">
        <v>101</v>
      </c>
      <c r="B17" s="103">
        <v>4.4567268301659586E-2</v>
      </c>
      <c r="C17" s="103">
        <v>4.771762486853947E-2</v>
      </c>
      <c r="D17" s="103">
        <v>5.5465978924498671E-2</v>
      </c>
      <c r="E17" s="103">
        <v>6.1943460433561796E-2</v>
      </c>
      <c r="F17" s="103">
        <v>7.6814462532076341E-2</v>
      </c>
      <c r="G17" s="103">
        <v>9.3505588728725719E-2</v>
      </c>
      <c r="H17" s="103">
        <v>0.11465921459867978</v>
      </c>
      <c r="I17" s="103">
        <v>0.13847557248075007</v>
      </c>
      <c r="J17" s="103">
        <v>0.15504443256989078</v>
      </c>
      <c r="K17" s="103">
        <v>0.17676036293231653</v>
      </c>
      <c r="L17" s="103">
        <v>0.19314871871191114</v>
      </c>
      <c r="M17" s="103">
        <v>0.22150249858430973</v>
      </c>
      <c r="N17" s="103">
        <v>0.26637105498981628</v>
      </c>
      <c r="O17" s="103">
        <v>0.32768642858705543</v>
      </c>
      <c r="P17" s="103">
        <v>0.43250671767245752</v>
      </c>
      <c r="Q17" s="103">
        <v>0.59980947171985599</v>
      </c>
    </row>
    <row r="18" spans="1:17" ht="12" customHeight="1" x14ac:dyDescent="0.25">
      <c r="A18" s="88" t="s">
        <v>100</v>
      </c>
      <c r="B18" s="103">
        <v>24.93398635401207</v>
      </c>
      <c r="C18" s="103">
        <v>25.439716570085757</v>
      </c>
      <c r="D18" s="103">
        <v>27.098500271598667</v>
      </c>
      <c r="E18" s="103">
        <v>29.198587564770591</v>
      </c>
      <c r="F18" s="103">
        <v>32.631915675047331</v>
      </c>
      <c r="G18" s="103">
        <v>36.415541105573361</v>
      </c>
      <c r="H18" s="103">
        <v>41.687835359489299</v>
      </c>
      <c r="I18" s="103">
        <v>48.733761563472314</v>
      </c>
      <c r="J18" s="103">
        <v>54.738574594038489</v>
      </c>
      <c r="K18" s="103">
        <v>59.90496204271011</v>
      </c>
      <c r="L18" s="103">
        <v>63.973750252248472</v>
      </c>
      <c r="M18" s="103">
        <v>68.231008726772728</v>
      </c>
      <c r="N18" s="103">
        <v>71.314989046797947</v>
      </c>
      <c r="O18" s="103">
        <v>71.556817769024889</v>
      </c>
      <c r="P18" s="103">
        <v>72.551269726260855</v>
      </c>
      <c r="Q18" s="103">
        <v>73.011424093372469</v>
      </c>
    </row>
    <row r="19" spans="1:17" ht="12.95" customHeight="1" x14ac:dyDescent="0.25">
      <c r="A19" s="90" t="s">
        <v>47</v>
      </c>
      <c r="B19" s="101">
        <f t="shared" ref="B19" si="6">SUM(B20:B27)</f>
        <v>312.31997099322598</v>
      </c>
      <c r="C19" s="101">
        <f t="shared" ref="C19:Q19" si="7">SUM(C20:C27)</f>
        <v>349.89307177602859</v>
      </c>
      <c r="D19" s="101">
        <f t="shared" si="7"/>
        <v>420.40816850060764</v>
      </c>
      <c r="E19" s="101">
        <f t="shared" si="7"/>
        <v>470.35933814333021</v>
      </c>
      <c r="F19" s="101">
        <f t="shared" si="7"/>
        <v>511.0578318355457</v>
      </c>
      <c r="G19" s="101">
        <f t="shared" si="7"/>
        <v>524.30600215114362</v>
      </c>
      <c r="H19" s="101">
        <f t="shared" si="7"/>
        <v>571.28410262957414</v>
      </c>
      <c r="I19" s="101">
        <f t="shared" si="7"/>
        <v>621.27286728001957</v>
      </c>
      <c r="J19" s="101">
        <f t="shared" si="7"/>
        <v>661.98924680496998</v>
      </c>
      <c r="K19" s="101">
        <f t="shared" si="7"/>
        <v>689.9444677849483</v>
      </c>
      <c r="L19" s="101">
        <f t="shared" si="7"/>
        <v>686.10444398193545</v>
      </c>
      <c r="M19" s="101">
        <f t="shared" si="7"/>
        <v>697.68295189892638</v>
      </c>
      <c r="N19" s="101">
        <f t="shared" si="7"/>
        <v>718.66975348971494</v>
      </c>
      <c r="O19" s="101">
        <f t="shared" si="7"/>
        <v>725.80596151463919</v>
      </c>
      <c r="P19" s="101">
        <f t="shared" si="7"/>
        <v>743.63963873858359</v>
      </c>
      <c r="Q19" s="101">
        <f t="shared" si="7"/>
        <v>763.14458959592014</v>
      </c>
    </row>
    <row r="20" spans="1:17" ht="12" customHeight="1" x14ac:dyDescent="0.25">
      <c r="A20" s="88" t="s">
        <v>38</v>
      </c>
      <c r="B20" s="100">
        <v>9.8574988355946758</v>
      </c>
      <c r="C20" s="100">
        <v>20.681706476208259</v>
      </c>
      <c r="D20" s="100">
        <v>28.08862570158411</v>
      </c>
      <c r="E20" s="100">
        <v>29.684186179159024</v>
      </c>
      <c r="F20" s="100">
        <v>30.488154171858753</v>
      </c>
      <c r="G20" s="100">
        <v>29.621009923781269</v>
      </c>
      <c r="H20" s="100">
        <v>26.179068565046343</v>
      </c>
      <c r="I20" s="100">
        <v>31.943669842358858</v>
      </c>
      <c r="J20" s="100">
        <v>32.846508330444536</v>
      </c>
      <c r="K20" s="100">
        <v>34.078219066081743</v>
      </c>
      <c r="L20" s="100">
        <v>36.447167029594723</v>
      </c>
      <c r="M20" s="100">
        <v>37.012082952139707</v>
      </c>
      <c r="N20" s="100">
        <v>37.808155629242236</v>
      </c>
      <c r="O20" s="100">
        <v>39.005039510379049</v>
      </c>
      <c r="P20" s="100">
        <v>39.614446067797232</v>
      </c>
      <c r="Q20" s="100">
        <v>40.118601494725688</v>
      </c>
    </row>
    <row r="21" spans="1:17" s="28" customFormat="1" ht="12" customHeight="1" x14ac:dyDescent="0.25">
      <c r="A21" s="88" t="s">
        <v>66</v>
      </c>
      <c r="B21" s="100">
        <v>52.454742813952166</v>
      </c>
      <c r="C21" s="100">
        <v>64.640301596303985</v>
      </c>
      <c r="D21" s="100">
        <v>63.362387228975891</v>
      </c>
      <c r="E21" s="100">
        <v>97.752344247925407</v>
      </c>
      <c r="F21" s="100">
        <v>84.278192760697721</v>
      </c>
      <c r="G21" s="100">
        <v>72.0197233029632</v>
      </c>
      <c r="H21" s="100">
        <v>80.591292592368191</v>
      </c>
      <c r="I21" s="100">
        <v>71.300330186536755</v>
      </c>
      <c r="J21" s="100">
        <v>66.573173608450176</v>
      </c>
      <c r="K21" s="100">
        <v>61.225264043211077</v>
      </c>
      <c r="L21" s="100">
        <v>58.903700320410344</v>
      </c>
      <c r="M21" s="100">
        <v>57.341755142617274</v>
      </c>
      <c r="N21" s="100">
        <v>74.513954724237536</v>
      </c>
      <c r="O21" s="100">
        <v>44.769757003240457</v>
      </c>
      <c r="P21" s="100">
        <v>63.061676788026851</v>
      </c>
      <c r="Q21" s="100">
        <v>45.832860257803155</v>
      </c>
    </row>
    <row r="22" spans="1:17" ht="12" customHeight="1" x14ac:dyDescent="0.25">
      <c r="A22" s="88" t="s">
        <v>99</v>
      </c>
      <c r="B22" s="100">
        <v>21.945960289134561</v>
      </c>
      <c r="C22" s="100">
        <v>22.154680045393949</v>
      </c>
      <c r="D22" s="100">
        <v>26.5804521992034</v>
      </c>
      <c r="E22" s="100">
        <v>28.311363759572053</v>
      </c>
      <c r="F22" s="100">
        <v>30.057578285848436</v>
      </c>
      <c r="G22" s="100">
        <v>29.529077457859664</v>
      </c>
      <c r="H22" s="100">
        <v>32.439378733865098</v>
      </c>
      <c r="I22" s="100">
        <v>35.870667977072486</v>
      </c>
      <c r="J22" s="100">
        <v>38.520114529932847</v>
      </c>
      <c r="K22" s="100">
        <v>39.654481876307244</v>
      </c>
      <c r="L22" s="100">
        <v>42.420427221910025</v>
      </c>
      <c r="M22" s="100">
        <v>42.077926191839879</v>
      </c>
      <c r="N22" s="100">
        <v>41.982957324342578</v>
      </c>
      <c r="O22" s="100">
        <v>42.20158125460447</v>
      </c>
      <c r="P22" s="100">
        <v>41.860929909875765</v>
      </c>
      <c r="Q22" s="100">
        <v>42.393675336991357</v>
      </c>
    </row>
    <row r="23" spans="1:17" ht="12" customHeight="1" x14ac:dyDescent="0.25">
      <c r="A23" s="88" t="s">
        <v>98</v>
      </c>
      <c r="B23" s="100">
        <v>33.590104501715551</v>
      </c>
      <c r="C23" s="100">
        <v>44.498504242099465</v>
      </c>
      <c r="D23" s="100">
        <v>58.005118276475706</v>
      </c>
      <c r="E23" s="100">
        <v>80.418682961263457</v>
      </c>
      <c r="F23" s="100">
        <v>87.077094524849343</v>
      </c>
      <c r="G23" s="100">
        <v>94.762341615840626</v>
      </c>
      <c r="H23" s="100">
        <v>101.80061525636218</v>
      </c>
      <c r="I23" s="100">
        <v>111.64853605897997</v>
      </c>
      <c r="J23" s="100">
        <v>123.91307480424132</v>
      </c>
      <c r="K23" s="100">
        <v>128.20630176954529</v>
      </c>
      <c r="L23" s="100">
        <v>143.57944675909738</v>
      </c>
      <c r="M23" s="100">
        <v>145.80486843751098</v>
      </c>
      <c r="N23" s="100">
        <v>145.94090571759924</v>
      </c>
      <c r="O23" s="100">
        <v>148.70088491933737</v>
      </c>
      <c r="P23" s="100">
        <v>151.02415636070114</v>
      </c>
      <c r="Q23" s="100">
        <v>152.94617359391543</v>
      </c>
    </row>
    <row r="24" spans="1:17" ht="12" customHeight="1" x14ac:dyDescent="0.25">
      <c r="A24" s="88" t="s">
        <v>34</v>
      </c>
      <c r="B24" s="100">
        <v>6.9636798374832383</v>
      </c>
      <c r="C24" s="100">
        <v>6.1731032864076978</v>
      </c>
      <c r="D24" s="100">
        <v>7.4172513035334591</v>
      </c>
      <c r="E24" s="100">
        <v>7.4314586653831869</v>
      </c>
      <c r="F24" s="100">
        <v>7.5047151056551433</v>
      </c>
      <c r="G24" s="100">
        <v>7.5196333388445789</v>
      </c>
      <c r="H24" s="100">
        <v>8.6769226207033388</v>
      </c>
      <c r="I24" s="100">
        <v>10.53229168312015</v>
      </c>
      <c r="J24" s="100">
        <v>11.564342161994544</v>
      </c>
      <c r="K24" s="100">
        <v>11.863096380363578</v>
      </c>
      <c r="L24" s="100">
        <v>11.934383698112535</v>
      </c>
      <c r="M24" s="100">
        <v>12.119361679291462</v>
      </c>
      <c r="N24" s="100">
        <v>12.380030410345665</v>
      </c>
      <c r="O24" s="100">
        <v>12.444498734579271</v>
      </c>
      <c r="P24" s="100">
        <v>12.638928973026189</v>
      </c>
      <c r="Q24" s="100">
        <v>12.799778997822948</v>
      </c>
    </row>
    <row r="25" spans="1:17" ht="12" customHeight="1" x14ac:dyDescent="0.25">
      <c r="A25" s="88" t="s">
        <v>42</v>
      </c>
      <c r="B25" s="100">
        <v>45.263790304231293</v>
      </c>
      <c r="C25" s="100">
        <v>51.850053409858631</v>
      </c>
      <c r="D25" s="100">
        <v>63.939624604690493</v>
      </c>
      <c r="E25" s="100">
        <v>72.235031677723185</v>
      </c>
      <c r="F25" s="100">
        <v>93.240572854668017</v>
      </c>
      <c r="G25" s="100">
        <v>99.952021955687528</v>
      </c>
      <c r="H25" s="100">
        <v>107.8132127988781</v>
      </c>
      <c r="I25" s="100">
        <v>115.21228822167021</v>
      </c>
      <c r="J25" s="100">
        <v>122.07318635862086</v>
      </c>
      <c r="K25" s="100">
        <v>124.8388424701281</v>
      </c>
      <c r="L25" s="100">
        <v>124.45381392025453</v>
      </c>
      <c r="M25" s="100">
        <v>123.89029038975967</v>
      </c>
      <c r="N25" s="100">
        <v>125.16118547139111</v>
      </c>
      <c r="O25" s="100">
        <v>128.35967932264899</v>
      </c>
      <c r="P25" s="100">
        <v>124.48689915131862</v>
      </c>
      <c r="Q25" s="100">
        <v>124.02305920603139</v>
      </c>
    </row>
    <row r="26" spans="1:17" ht="12" customHeight="1" x14ac:dyDescent="0.25">
      <c r="A26" s="88" t="s">
        <v>30</v>
      </c>
      <c r="B26" s="22">
        <v>142.24419441111453</v>
      </c>
      <c r="C26" s="22">
        <v>139.8947227197566</v>
      </c>
      <c r="D26" s="22">
        <v>173.01470918614459</v>
      </c>
      <c r="E26" s="22">
        <v>154.52627065230388</v>
      </c>
      <c r="F26" s="22">
        <v>178.31152413196824</v>
      </c>
      <c r="G26" s="22">
        <v>190.75888701819025</v>
      </c>
      <c r="H26" s="22">
        <v>213.48361206235023</v>
      </c>
      <c r="I26" s="22">
        <v>244.36508331028125</v>
      </c>
      <c r="J26" s="22">
        <v>265.19884701128569</v>
      </c>
      <c r="K26" s="22">
        <v>288.07824217931136</v>
      </c>
      <c r="L26" s="22">
        <v>265.97704606628099</v>
      </c>
      <c r="M26" s="22">
        <v>276.23613209095896</v>
      </c>
      <c r="N26" s="22">
        <v>276.96549150786569</v>
      </c>
      <c r="O26" s="22">
        <v>306.04917922021741</v>
      </c>
      <c r="P26" s="22">
        <v>306.17568355528778</v>
      </c>
      <c r="Q26" s="22">
        <v>339.53697897247361</v>
      </c>
    </row>
    <row r="27" spans="1:17" ht="12" customHeight="1" x14ac:dyDescent="0.25">
      <c r="A27" s="93" t="s">
        <v>33</v>
      </c>
      <c r="B27" s="102">
        <v>0</v>
      </c>
      <c r="C27" s="102">
        <v>0</v>
      </c>
      <c r="D27" s="102">
        <v>0</v>
      </c>
      <c r="E27" s="102">
        <v>0</v>
      </c>
      <c r="F27" s="102">
        <v>9.9999999999994302E-2</v>
      </c>
      <c r="G27" s="102">
        <v>0.14330753797649998</v>
      </c>
      <c r="H27" s="102">
        <v>0.30000000000063659</v>
      </c>
      <c r="I27" s="102">
        <v>0.4</v>
      </c>
      <c r="J27" s="102">
        <v>1.2999999999999998</v>
      </c>
      <c r="K27" s="102">
        <v>2.0000200000000001</v>
      </c>
      <c r="L27" s="102">
        <v>2.3884589662749596</v>
      </c>
      <c r="M27" s="102">
        <v>3.2005350148084495</v>
      </c>
      <c r="N27" s="102">
        <v>3.9170727046909293</v>
      </c>
      <c r="O27" s="102">
        <v>4.2753415496321789</v>
      </c>
      <c r="P27" s="102">
        <v>4.7769179325499191</v>
      </c>
      <c r="Q27" s="102">
        <v>5.4934617361564868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337.47119056241974</v>
      </c>
      <c r="C29" s="101">
        <f t="shared" ref="C29:Q29" si="9">SUM(C30:C33)</f>
        <v>401.20859118962801</v>
      </c>
      <c r="D29" s="101">
        <f t="shared" si="9"/>
        <v>457.73956032839033</v>
      </c>
      <c r="E29" s="101">
        <f t="shared" si="9"/>
        <v>524.56201891820353</v>
      </c>
      <c r="F29" s="101">
        <f t="shared" si="9"/>
        <v>548.43441313725248</v>
      </c>
      <c r="G29" s="101">
        <f t="shared" si="9"/>
        <v>575.90016541315981</v>
      </c>
      <c r="H29" s="101">
        <f t="shared" si="9"/>
        <v>611.37303432339218</v>
      </c>
      <c r="I29" s="101">
        <f t="shared" si="9"/>
        <v>651.24674591028531</v>
      </c>
      <c r="J29" s="101">
        <f t="shared" si="9"/>
        <v>687.80478820574535</v>
      </c>
      <c r="K29" s="101">
        <f t="shared" si="9"/>
        <v>719.22977344399465</v>
      </c>
      <c r="L29" s="101">
        <f t="shared" si="9"/>
        <v>717.82067271453479</v>
      </c>
      <c r="M29" s="101">
        <f t="shared" si="9"/>
        <v>717.30448212466263</v>
      </c>
      <c r="N29" s="101">
        <f t="shared" si="9"/>
        <v>728.44057057681221</v>
      </c>
      <c r="O29" s="101">
        <f t="shared" si="9"/>
        <v>731.3528145151322</v>
      </c>
      <c r="P29" s="101">
        <f t="shared" si="9"/>
        <v>741.60861501330385</v>
      </c>
      <c r="Q29" s="101">
        <f t="shared" si="9"/>
        <v>750.9518245525428</v>
      </c>
    </row>
    <row r="30" spans="1:17" ht="12" customHeight="1" x14ac:dyDescent="0.25">
      <c r="A30" s="88" t="s">
        <v>66</v>
      </c>
      <c r="B30" s="100">
        <v>2.4794913621016117</v>
      </c>
      <c r="C30" s="100">
        <v>13.371768403696001</v>
      </c>
      <c r="D30" s="100">
        <v>16.837442771024108</v>
      </c>
      <c r="E30" s="100">
        <v>34.068085752074573</v>
      </c>
      <c r="F30" s="100">
        <v>35.498197239302279</v>
      </c>
      <c r="G30" s="100">
        <v>37.849994727099627</v>
      </c>
      <c r="H30" s="100">
        <v>44.695757407631781</v>
      </c>
      <c r="I30" s="100">
        <v>46.300219813463251</v>
      </c>
      <c r="J30" s="100">
        <v>40.026666391549796</v>
      </c>
      <c r="K30" s="100">
        <v>28.875115956788928</v>
      </c>
      <c r="L30" s="100">
        <v>22.39934770482315</v>
      </c>
      <c r="M30" s="100">
        <v>21.764209300065982</v>
      </c>
      <c r="N30" s="100">
        <v>22.170626532856936</v>
      </c>
      <c r="O30" s="100">
        <v>23.3491318887774</v>
      </c>
      <c r="P30" s="100">
        <v>25.932335964522697</v>
      </c>
      <c r="Q30" s="100">
        <v>25.582221317277344</v>
      </c>
    </row>
    <row r="31" spans="1:17" ht="12" customHeight="1" x14ac:dyDescent="0.25">
      <c r="A31" s="88" t="s">
        <v>98</v>
      </c>
      <c r="B31" s="100">
        <v>88.057453526141515</v>
      </c>
      <c r="C31" s="100">
        <v>106.05379658589972</v>
      </c>
      <c r="D31" s="100">
        <v>122.44324699050048</v>
      </c>
      <c r="E31" s="100">
        <v>138.25496613921254</v>
      </c>
      <c r="F31" s="100">
        <v>143.36230508096699</v>
      </c>
      <c r="G31" s="100">
        <v>157.89483071583791</v>
      </c>
      <c r="H31" s="100">
        <v>168.8245175938292</v>
      </c>
      <c r="I31" s="100">
        <v>175.67227863886563</v>
      </c>
      <c r="J31" s="100">
        <v>180.31951001442067</v>
      </c>
      <c r="K31" s="100">
        <v>185.65586638073131</v>
      </c>
      <c r="L31" s="100">
        <v>186.68443953830413</v>
      </c>
      <c r="M31" s="100">
        <v>215.82810189800773</v>
      </c>
      <c r="N31" s="100">
        <v>239.39018752599731</v>
      </c>
      <c r="O31" s="100">
        <v>244.80133768520443</v>
      </c>
      <c r="P31" s="100">
        <v>244.81869085942313</v>
      </c>
      <c r="Q31" s="100">
        <v>252.66399808865339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246.93424567417659</v>
      </c>
      <c r="C33" s="18">
        <v>281.78302620003228</v>
      </c>
      <c r="D33" s="18">
        <v>318.45887056686576</v>
      </c>
      <c r="E33" s="18">
        <v>352.23896702691638</v>
      </c>
      <c r="F33" s="18">
        <v>369.57391081698319</v>
      </c>
      <c r="G33" s="18">
        <v>380.15533997022231</v>
      </c>
      <c r="H33" s="18">
        <v>397.85275932193116</v>
      </c>
      <c r="I33" s="18">
        <v>429.27424745795645</v>
      </c>
      <c r="J33" s="18">
        <v>467.45861179977481</v>
      </c>
      <c r="K33" s="18">
        <v>504.69879110647446</v>
      </c>
      <c r="L33" s="18">
        <v>508.7368854714075</v>
      </c>
      <c r="M33" s="18">
        <v>479.7121709265889</v>
      </c>
      <c r="N33" s="18">
        <v>466.8797565179579</v>
      </c>
      <c r="O33" s="18">
        <v>463.20234494115039</v>
      </c>
      <c r="P33" s="18">
        <v>470.85758818935801</v>
      </c>
      <c r="Q33" s="18">
        <v>472.70560514661213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2258.9175484760667</v>
      </c>
      <c r="C3" s="106">
        <f t="shared" ref="C3:Q3" si="1">SUM(C4,C16,C19,C29)</f>
        <v>2542.7531302032294</v>
      </c>
      <c r="D3" s="106">
        <f t="shared" si="1"/>
        <v>2979.3804860084979</v>
      </c>
      <c r="E3" s="106">
        <f t="shared" si="1"/>
        <v>3107.0925637079649</v>
      </c>
      <c r="F3" s="106">
        <f t="shared" si="1"/>
        <v>3411.2247091305208</v>
      </c>
      <c r="G3" s="106">
        <f t="shared" si="1"/>
        <v>3397.395436332898</v>
      </c>
      <c r="H3" s="106">
        <f t="shared" si="1"/>
        <v>3893.0228192639884</v>
      </c>
      <c r="I3" s="106">
        <f t="shared" si="1"/>
        <v>3609.0862055235075</v>
      </c>
      <c r="J3" s="106">
        <f t="shared" si="1"/>
        <v>4241.2707298581372</v>
      </c>
      <c r="K3" s="106">
        <f t="shared" si="1"/>
        <v>4262.2475417395581</v>
      </c>
      <c r="L3" s="106">
        <f t="shared" si="1"/>
        <v>4858.912044411265</v>
      </c>
      <c r="M3" s="106">
        <f t="shared" si="1"/>
        <v>4616.5731141673814</v>
      </c>
      <c r="N3" s="106">
        <f t="shared" si="1"/>
        <v>4628.7648540507926</v>
      </c>
      <c r="O3" s="106">
        <f t="shared" si="1"/>
        <v>4475.1799611886718</v>
      </c>
      <c r="P3" s="106">
        <f t="shared" si="1"/>
        <v>4336.4209802101441</v>
      </c>
      <c r="Q3" s="106">
        <f t="shared" si="1"/>
        <v>4452.6620222141464</v>
      </c>
    </row>
    <row r="4" spans="1:17" ht="12.95" customHeight="1" x14ac:dyDescent="0.25">
      <c r="A4" s="90" t="s">
        <v>44</v>
      </c>
      <c r="B4" s="101">
        <f t="shared" ref="B4" si="2">SUM(B5:B15)</f>
        <v>1827.7582426305366</v>
      </c>
      <c r="C4" s="101">
        <f t="shared" ref="C4:Q4" si="3">SUM(C5:C15)</f>
        <v>2052.4848645963925</v>
      </c>
      <c r="D4" s="101">
        <f t="shared" si="3"/>
        <v>2405.8257731428357</v>
      </c>
      <c r="E4" s="101">
        <f t="shared" si="3"/>
        <v>2461.0272958014571</v>
      </c>
      <c r="F4" s="101">
        <f t="shared" si="3"/>
        <v>2709.0687616630171</v>
      </c>
      <c r="G4" s="101">
        <f t="shared" si="3"/>
        <v>2656.3544700992397</v>
      </c>
      <c r="H4" s="101">
        <f t="shared" si="3"/>
        <v>3082.7855095084692</v>
      </c>
      <c r="I4" s="101">
        <f t="shared" si="3"/>
        <v>2717.9068617965108</v>
      </c>
      <c r="J4" s="101">
        <f t="shared" si="3"/>
        <v>3276.7458866053576</v>
      </c>
      <c r="K4" s="101">
        <f t="shared" si="3"/>
        <v>3235.6637254259404</v>
      </c>
      <c r="L4" s="101">
        <f t="shared" si="3"/>
        <v>3820.7765827982198</v>
      </c>
      <c r="M4" s="101">
        <f t="shared" si="3"/>
        <v>3555.4587159241992</v>
      </c>
      <c r="N4" s="101">
        <f t="shared" si="3"/>
        <v>3532.5438522730724</v>
      </c>
      <c r="O4" s="101">
        <f t="shared" si="3"/>
        <v>3358.1791244548444</v>
      </c>
      <c r="P4" s="101">
        <f t="shared" si="3"/>
        <v>3185.8355885276505</v>
      </c>
      <c r="Q4" s="101">
        <f t="shared" si="3"/>
        <v>3261.2548748345484</v>
      </c>
    </row>
    <row r="5" spans="1:17" ht="12" customHeight="1" x14ac:dyDescent="0.25">
      <c r="A5" s="88" t="s">
        <v>38</v>
      </c>
      <c r="B5" s="100">
        <v>262.9724930015953</v>
      </c>
      <c r="C5" s="100">
        <v>201.15950883008472</v>
      </c>
      <c r="D5" s="100">
        <v>351.17743199658742</v>
      </c>
      <c r="E5" s="100">
        <v>350.2112413134974</v>
      </c>
      <c r="F5" s="100">
        <v>335.92512858353456</v>
      </c>
      <c r="G5" s="100">
        <v>333.66715022357783</v>
      </c>
      <c r="H5" s="100">
        <v>388.7283940448865</v>
      </c>
      <c r="I5" s="100">
        <v>332.62645512609794</v>
      </c>
      <c r="J5" s="100">
        <v>372.01127756925996</v>
      </c>
      <c r="K5" s="100">
        <v>408.25499869344611</v>
      </c>
      <c r="L5" s="100">
        <v>468.01341686447205</v>
      </c>
      <c r="M5" s="100">
        <v>412.39218275174403</v>
      </c>
      <c r="N5" s="100">
        <v>420.1069217075476</v>
      </c>
      <c r="O5" s="100">
        <v>389.80285833363905</v>
      </c>
      <c r="P5" s="100">
        <v>342.96113247199196</v>
      </c>
      <c r="Q5" s="100">
        <v>331.72895231176375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186.98496966733097</v>
      </c>
      <c r="C7" s="100">
        <v>243.47761236083474</v>
      </c>
      <c r="D7" s="100">
        <v>261.56902099200971</v>
      </c>
      <c r="E7" s="100">
        <v>247.19467009936204</v>
      </c>
      <c r="F7" s="100">
        <v>215.34130022314204</v>
      </c>
      <c r="G7" s="100">
        <v>172.28105138259241</v>
      </c>
      <c r="H7" s="100">
        <v>327.68352205463401</v>
      </c>
      <c r="I7" s="100">
        <v>323.97187351015242</v>
      </c>
      <c r="J7" s="100">
        <v>325.99754994307023</v>
      </c>
      <c r="K7" s="100">
        <v>312.86979936720286</v>
      </c>
      <c r="L7" s="100">
        <v>402.25435160062642</v>
      </c>
      <c r="M7" s="100">
        <v>375.54167575473076</v>
      </c>
      <c r="N7" s="100">
        <v>263.75199232991395</v>
      </c>
      <c r="O7" s="100">
        <v>212.59846680540772</v>
      </c>
      <c r="P7" s="100">
        <v>206.20662810209936</v>
      </c>
      <c r="Q7" s="100">
        <v>201.50540835653064</v>
      </c>
    </row>
    <row r="8" spans="1:17" ht="12" customHeight="1" x14ac:dyDescent="0.25">
      <c r="A8" s="88" t="s">
        <v>101</v>
      </c>
      <c r="B8" s="100">
        <v>0.53072807049312676</v>
      </c>
      <c r="C8" s="100">
        <v>0.73413965726266806</v>
      </c>
      <c r="D8" s="100">
        <v>0.93892822789104724</v>
      </c>
      <c r="E8" s="100">
        <v>1.0647595781795693</v>
      </c>
      <c r="F8" s="100">
        <v>1.1561092828413853</v>
      </c>
      <c r="G8" s="100">
        <v>1.1614645033582114</v>
      </c>
      <c r="H8" s="100">
        <v>1.3099227356435348</v>
      </c>
      <c r="I8" s="100">
        <v>1.1661637516097725</v>
      </c>
      <c r="J8" s="100">
        <v>1.4186919766540038</v>
      </c>
      <c r="K8" s="100">
        <v>1.4285012102018277</v>
      </c>
      <c r="L8" s="100">
        <v>1.7144470151814073</v>
      </c>
      <c r="M8" s="100">
        <v>1.5900358517714084</v>
      </c>
      <c r="N8" s="100">
        <v>1.6934661541772766</v>
      </c>
      <c r="O8" s="100">
        <v>1.6383031621758821</v>
      </c>
      <c r="P8" s="100">
        <v>1.6923874748476477</v>
      </c>
      <c r="Q8" s="100">
        <v>1.9758112405217108</v>
      </c>
    </row>
    <row r="9" spans="1:17" ht="12" customHeight="1" x14ac:dyDescent="0.25">
      <c r="A9" s="88" t="s">
        <v>106</v>
      </c>
      <c r="B9" s="100">
        <v>512.53813366736745</v>
      </c>
      <c r="C9" s="100">
        <v>669.13625300607202</v>
      </c>
      <c r="D9" s="100">
        <v>843.31107818089743</v>
      </c>
      <c r="E9" s="100">
        <v>918.93366605201447</v>
      </c>
      <c r="F9" s="100">
        <v>964.84559788205718</v>
      </c>
      <c r="G9" s="100">
        <v>941.23942944385237</v>
      </c>
      <c r="H9" s="100">
        <v>861.19429468549276</v>
      </c>
      <c r="I9" s="100">
        <v>892.99233878222253</v>
      </c>
      <c r="J9" s="100">
        <v>999.41950171831661</v>
      </c>
      <c r="K9" s="100">
        <v>1085.6027768322967</v>
      </c>
      <c r="L9" s="100">
        <v>1218.5564635482656</v>
      </c>
      <c r="M9" s="100">
        <v>1122.5541033852751</v>
      </c>
      <c r="N9" s="100">
        <v>1171.0413620403244</v>
      </c>
      <c r="O9" s="100">
        <v>1094.5313370979459</v>
      </c>
      <c r="P9" s="100">
        <v>938.74189242615546</v>
      </c>
      <c r="Q9" s="100">
        <v>1020.9695237211422</v>
      </c>
    </row>
    <row r="10" spans="1:17" ht="12" customHeight="1" x14ac:dyDescent="0.25">
      <c r="A10" s="88" t="s">
        <v>34</v>
      </c>
      <c r="B10" s="100">
        <v>96.039107202103267</v>
      </c>
      <c r="C10" s="100">
        <v>64.672573237763118</v>
      </c>
      <c r="D10" s="100">
        <v>64.492687825658081</v>
      </c>
      <c r="E10" s="100">
        <v>65.202731261711392</v>
      </c>
      <c r="F10" s="100">
        <v>69.032309451672276</v>
      </c>
      <c r="G10" s="100">
        <v>72.226702905281442</v>
      </c>
      <c r="H10" s="100">
        <v>52.305305101390857</v>
      </c>
      <c r="I10" s="100">
        <v>63.063433409143329</v>
      </c>
      <c r="J10" s="100">
        <v>58.467069999852001</v>
      </c>
      <c r="K10" s="100">
        <v>89.878020277571608</v>
      </c>
      <c r="L10" s="100">
        <v>102.91619463306593</v>
      </c>
      <c r="M10" s="100">
        <v>100.82222667761</v>
      </c>
      <c r="N10" s="100">
        <v>87.09292518423554</v>
      </c>
      <c r="O10" s="100">
        <v>100.82310815273213</v>
      </c>
      <c r="P10" s="100">
        <v>86.060026459236255</v>
      </c>
      <c r="Q10" s="100">
        <v>85.123680432855096</v>
      </c>
    </row>
    <row r="11" spans="1:17" ht="12" customHeight="1" x14ac:dyDescent="0.25">
      <c r="A11" s="88" t="s">
        <v>61</v>
      </c>
      <c r="B11" s="100">
        <v>0.40694533332232857</v>
      </c>
      <c r="C11" s="100">
        <v>0.36250216223334603</v>
      </c>
      <c r="D11" s="100">
        <v>0.90448345227239269</v>
      </c>
      <c r="E11" s="100">
        <v>1.2838902528518159</v>
      </c>
      <c r="F11" s="100">
        <v>1.307422437222397</v>
      </c>
      <c r="G11" s="100">
        <v>1.671464827756904</v>
      </c>
      <c r="H11" s="100">
        <v>1.8732152654730041</v>
      </c>
      <c r="I11" s="100">
        <v>1.5644611529883576</v>
      </c>
      <c r="J11" s="100">
        <v>2.4634312384214585</v>
      </c>
      <c r="K11" s="100">
        <v>2.6414240705284415</v>
      </c>
      <c r="L11" s="100">
        <v>2.3877969114809368</v>
      </c>
      <c r="M11" s="100">
        <v>1.9656141332018076</v>
      </c>
      <c r="N11" s="100">
        <v>2.9757695114819414</v>
      </c>
      <c r="O11" s="100">
        <v>4.3138417823331654</v>
      </c>
      <c r="P11" s="100">
        <v>4.7651907332692938</v>
      </c>
      <c r="Q11" s="100">
        <v>4.6888330945148988</v>
      </c>
    </row>
    <row r="12" spans="1:17" ht="12" customHeight="1" x14ac:dyDescent="0.25">
      <c r="A12" s="88" t="s">
        <v>42</v>
      </c>
      <c r="B12" s="100">
        <v>351.55923590126719</v>
      </c>
      <c r="C12" s="100">
        <v>413.15198057928751</v>
      </c>
      <c r="D12" s="100">
        <v>520.21110130406657</v>
      </c>
      <c r="E12" s="100">
        <v>471.09531802882685</v>
      </c>
      <c r="F12" s="100">
        <v>718.79373696059292</v>
      </c>
      <c r="G12" s="100">
        <v>643.52512122431301</v>
      </c>
      <c r="H12" s="100">
        <v>830.68321302985078</v>
      </c>
      <c r="I12" s="100">
        <v>568.2277690418357</v>
      </c>
      <c r="J12" s="100">
        <v>824.47309821868043</v>
      </c>
      <c r="K12" s="100">
        <v>765.64536085491079</v>
      </c>
      <c r="L12" s="100">
        <v>835.11991112158705</v>
      </c>
      <c r="M12" s="100">
        <v>701.38836770793728</v>
      </c>
      <c r="N12" s="100">
        <v>715.5518156114174</v>
      </c>
      <c r="O12" s="100">
        <v>775.7732202914284</v>
      </c>
      <c r="P12" s="100">
        <v>674.81281694467771</v>
      </c>
      <c r="Q12" s="100">
        <v>623.51858506405642</v>
      </c>
    </row>
    <row r="13" spans="1:17" ht="12" customHeight="1" x14ac:dyDescent="0.25">
      <c r="A13" s="88" t="s">
        <v>105</v>
      </c>
      <c r="B13" s="100">
        <v>11.716376468183563</v>
      </c>
      <c r="C13" s="100">
        <v>18.627765841072556</v>
      </c>
      <c r="D13" s="100">
        <v>23.045753831732501</v>
      </c>
      <c r="E13" s="100">
        <v>33.762112475640464</v>
      </c>
      <c r="F13" s="100">
        <v>42.050606357850235</v>
      </c>
      <c r="G13" s="100">
        <v>61.736912272821506</v>
      </c>
      <c r="H13" s="100">
        <v>90.529221988954987</v>
      </c>
      <c r="I13" s="100">
        <v>93.233921595490671</v>
      </c>
      <c r="J13" s="100">
        <v>123.14157934946248</v>
      </c>
      <c r="K13" s="100">
        <v>130.24526744709405</v>
      </c>
      <c r="L13" s="100">
        <v>170.55932872682391</v>
      </c>
      <c r="M13" s="100">
        <v>213.99229497806616</v>
      </c>
      <c r="N13" s="100">
        <v>257.87151577064378</v>
      </c>
      <c r="O13" s="100">
        <v>279.64420250469669</v>
      </c>
      <c r="P13" s="100">
        <v>332.08988837242367</v>
      </c>
      <c r="Q13" s="100">
        <v>438.72025184219825</v>
      </c>
    </row>
    <row r="14" spans="1:17" ht="12" customHeight="1" x14ac:dyDescent="0.25">
      <c r="A14" s="51" t="s">
        <v>104</v>
      </c>
      <c r="B14" s="22">
        <v>385.73281091727836</v>
      </c>
      <c r="C14" s="22">
        <v>417.99473211827302</v>
      </c>
      <c r="D14" s="22">
        <v>311.46170832480323</v>
      </c>
      <c r="E14" s="22">
        <v>342.46895843754351</v>
      </c>
      <c r="F14" s="22">
        <v>329.39061760096183</v>
      </c>
      <c r="G14" s="22">
        <v>399.21572627949814</v>
      </c>
      <c r="H14" s="22">
        <v>495.94530905111816</v>
      </c>
      <c r="I14" s="22">
        <v>409.52606740375427</v>
      </c>
      <c r="J14" s="22">
        <v>534.13774860599437</v>
      </c>
      <c r="K14" s="22">
        <v>402.11740895095767</v>
      </c>
      <c r="L14" s="22">
        <v>576.80239905087501</v>
      </c>
      <c r="M14" s="22">
        <v>586.54678238793406</v>
      </c>
      <c r="N14" s="22">
        <v>575.19385228714054</v>
      </c>
      <c r="O14" s="22">
        <v>464.38855385653858</v>
      </c>
      <c r="P14" s="22">
        <v>568.22900937208544</v>
      </c>
      <c r="Q14" s="22">
        <v>521.62622805727494</v>
      </c>
    </row>
    <row r="15" spans="1:17" ht="12" customHeight="1" x14ac:dyDescent="0.25">
      <c r="A15" s="105" t="s">
        <v>108</v>
      </c>
      <c r="B15" s="104">
        <v>19.277442401595131</v>
      </c>
      <c r="C15" s="104">
        <v>23.167796803508725</v>
      </c>
      <c r="D15" s="104">
        <v>28.713579006917183</v>
      </c>
      <c r="E15" s="104">
        <v>29.809948301828914</v>
      </c>
      <c r="F15" s="104">
        <v>31.225932883142537</v>
      </c>
      <c r="G15" s="104">
        <v>29.629447036188367</v>
      </c>
      <c r="H15" s="104">
        <v>32.533111551024184</v>
      </c>
      <c r="I15" s="104">
        <v>31.534378023215734</v>
      </c>
      <c r="J15" s="104">
        <v>35.215937985645709</v>
      </c>
      <c r="K15" s="104">
        <v>36.980167721730062</v>
      </c>
      <c r="L15" s="104">
        <v>42.452273325841475</v>
      </c>
      <c r="M15" s="104">
        <v>38.665432295928625</v>
      </c>
      <c r="N15" s="104">
        <v>37.264231676190086</v>
      </c>
      <c r="O15" s="104">
        <v>34.665232467946481</v>
      </c>
      <c r="P15" s="104">
        <v>30.276616170863988</v>
      </c>
      <c r="Q15" s="104">
        <v>31.397600713690668</v>
      </c>
    </row>
    <row r="16" spans="1:17" ht="12.95" customHeight="1" x14ac:dyDescent="0.25">
      <c r="A16" s="90" t="s">
        <v>102</v>
      </c>
      <c r="B16" s="101">
        <f t="shared" ref="B16:Q16" si="4">SUM(B17:B18)</f>
        <v>41.578954059354423</v>
      </c>
      <c r="C16" s="101">
        <f t="shared" si="4"/>
        <v>43.313176742236543</v>
      </c>
      <c r="D16" s="101">
        <f t="shared" si="4"/>
        <v>47.347151204278958</v>
      </c>
      <c r="E16" s="101">
        <f t="shared" si="4"/>
        <v>52.285404289511391</v>
      </c>
      <c r="F16" s="101">
        <f t="shared" si="4"/>
        <v>59.956358052617524</v>
      </c>
      <c r="G16" s="101">
        <f t="shared" si="4"/>
        <v>68.465103285242776</v>
      </c>
      <c r="H16" s="101">
        <f t="shared" si="4"/>
        <v>80.19319773235442</v>
      </c>
      <c r="I16" s="101">
        <f t="shared" si="4"/>
        <v>95.895799540597636</v>
      </c>
      <c r="J16" s="101">
        <f t="shared" si="4"/>
        <v>109.78333184163534</v>
      </c>
      <c r="K16" s="101">
        <f t="shared" si="4"/>
        <v>122.4374417673927</v>
      </c>
      <c r="L16" s="101">
        <f t="shared" si="4"/>
        <v>133.01722807710598</v>
      </c>
      <c r="M16" s="101">
        <f t="shared" si="4"/>
        <v>144.73969767160017</v>
      </c>
      <c r="N16" s="101">
        <f t="shared" si="4"/>
        <v>155.8104366053343</v>
      </c>
      <c r="O16" s="101">
        <f t="shared" si="4"/>
        <v>161.71851338538036</v>
      </c>
      <c r="P16" s="101">
        <f t="shared" si="4"/>
        <v>173.203628510225</v>
      </c>
      <c r="Q16" s="101">
        <f t="shared" si="4"/>
        <v>187.79737771320129</v>
      </c>
    </row>
    <row r="17" spans="1:17" ht="12.95" customHeight="1" x14ac:dyDescent="0.25">
      <c r="A17" s="88" t="s">
        <v>101</v>
      </c>
      <c r="B17" s="103">
        <v>7.418605693847137E-2</v>
      </c>
      <c r="C17" s="103">
        <v>8.1187619008648862E-2</v>
      </c>
      <c r="D17" s="103">
        <v>9.6862890073578553E-2</v>
      </c>
      <c r="E17" s="103">
        <v>0.11037727245740392</v>
      </c>
      <c r="F17" s="103">
        <v>0.14054663483452756</v>
      </c>
      <c r="G17" s="103">
        <v>0.17490666982468203</v>
      </c>
      <c r="H17" s="103">
        <v>0.21896504427003941</v>
      </c>
      <c r="I17" s="103">
        <v>0.26921651229748006</v>
      </c>
      <c r="J17" s="103">
        <v>0.30612780675644347</v>
      </c>
      <c r="K17" s="103">
        <v>0.35595198268739753</v>
      </c>
      <c r="L17" s="103">
        <v>0.39542094651301118</v>
      </c>
      <c r="M17" s="103">
        <v>0.4657567241344624</v>
      </c>
      <c r="N17" s="103">
        <v>0.58696067667350049</v>
      </c>
      <c r="O17" s="103">
        <v>0.75937720222053051</v>
      </c>
      <c r="P17" s="103">
        <v>1.0948839656855114</v>
      </c>
      <c r="Q17" s="103">
        <v>1.6740296814827611</v>
      </c>
    </row>
    <row r="18" spans="1:17" ht="12" customHeight="1" x14ac:dyDescent="0.25">
      <c r="A18" s="88" t="s">
        <v>100</v>
      </c>
      <c r="B18" s="103">
        <v>41.50476800241595</v>
      </c>
      <c r="C18" s="103">
        <v>43.231989123227891</v>
      </c>
      <c r="D18" s="103">
        <v>47.250288314205378</v>
      </c>
      <c r="E18" s="103">
        <v>52.175027017053985</v>
      </c>
      <c r="F18" s="103">
        <v>59.815811417782996</v>
      </c>
      <c r="G18" s="103">
        <v>68.290196615418097</v>
      </c>
      <c r="H18" s="103">
        <v>79.974232688084385</v>
      </c>
      <c r="I18" s="103">
        <v>95.626583028300161</v>
      </c>
      <c r="J18" s="103">
        <v>109.47720403487889</v>
      </c>
      <c r="K18" s="103">
        <v>122.0814897847053</v>
      </c>
      <c r="L18" s="103">
        <v>132.62180713059297</v>
      </c>
      <c r="M18" s="103">
        <v>144.27394094746572</v>
      </c>
      <c r="N18" s="103">
        <v>155.2234759286608</v>
      </c>
      <c r="O18" s="103">
        <v>160.95913618315984</v>
      </c>
      <c r="P18" s="103">
        <v>172.10874454453949</v>
      </c>
      <c r="Q18" s="103">
        <v>186.12334803171854</v>
      </c>
    </row>
    <row r="19" spans="1:17" ht="12.95" customHeight="1" x14ac:dyDescent="0.25">
      <c r="A19" s="90" t="s">
        <v>47</v>
      </c>
      <c r="B19" s="101">
        <f t="shared" ref="B19" si="5">SUM(B20:B27)</f>
        <v>194.50992872977687</v>
      </c>
      <c r="C19" s="101">
        <f t="shared" ref="C19:Q19" si="6">SUM(C20:C27)</f>
        <v>216.12629633818034</v>
      </c>
      <c r="D19" s="101">
        <f t="shared" si="6"/>
        <v>262.11786536280385</v>
      </c>
      <c r="E19" s="101">
        <f t="shared" si="6"/>
        <v>291.69287287968393</v>
      </c>
      <c r="F19" s="101">
        <f t="shared" si="6"/>
        <v>323.98661271588162</v>
      </c>
      <c r="G19" s="101">
        <f t="shared" si="6"/>
        <v>337.2368664072427</v>
      </c>
      <c r="H19" s="101">
        <f t="shared" si="6"/>
        <v>372.07738040749575</v>
      </c>
      <c r="I19" s="101">
        <f t="shared" si="6"/>
        <v>409.74375756278158</v>
      </c>
      <c r="J19" s="101">
        <f t="shared" si="6"/>
        <v>441.28245989398403</v>
      </c>
      <c r="K19" s="101">
        <f t="shared" si="6"/>
        <v>464.92252100578543</v>
      </c>
      <c r="L19" s="101">
        <f t="shared" si="6"/>
        <v>462.27543166826894</v>
      </c>
      <c r="M19" s="101">
        <f t="shared" si="6"/>
        <v>474.28940899995831</v>
      </c>
      <c r="N19" s="101">
        <f t="shared" si="6"/>
        <v>490.88201730344468</v>
      </c>
      <c r="O19" s="101">
        <f t="shared" si="6"/>
        <v>503.63668106664028</v>
      </c>
      <c r="P19" s="101">
        <f t="shared" si="6"/>
        <v>517.09122036244344</v>
      </c>
      <c r="Q19" s="101">
        <f t="shared" si="6"/>
        <v>536.26531820275966</v>
      </c>
    </row>
    <row r="20" spans="1:17" ht="12" customHeight="1" x14ac:dyDescent="0.25">
      <c r="A20" s="88" t="s">
        <v>38</v>
      </c>
      <c r="B20" s="100">
        <v>4.5272053804445447</v>
      </c>
      <c r="C20" s="100">
        <v>9.6624718537559033</v>
      </c>
      <c r="D20" s="100">
        <v>13.169937943826554</v>
      </c>
      <c r="E20" s="100">
        <v>13.93120505678572</v>
      </c>
      <c r="F20" s="100">
        <v>14.323203554687701</v>
      </c>
      <c r="G20" s="100">
        <v>13.929570972529481</v>
      </c>
      <c r="H20" s="100">
        <v>12.366443004102146</v>
      </c>
      <c r="I20" s="100">
        <v>15.23399668328744</v>
      </c>
      <c r="J20" s="100">
        <v>15.707880567770706</v>
      </c>
      <c r="K20" s="100">
        <v>16.362512128492135</v>
      </c>
      <c r="L20" s="100">
        <v>17.624819652410096</v>
      </c>
      <c r="M20" s="100">
        <v>17.969888362925261</v>
      </c>
      <c r="N20" s="100">
        <v>18.413888521391762</v>
      </c>
      <c r="O20" s="100">
        <v>19.051824380604842</v>
      </c>
      <c r="P20" s="100">
        <v>19.406771724046216</v>
      </c>
      <c r="Q20" s="100">
        <v>19.6938119292147</v>
      </c>
    </row>
    <row r="21" spans="1:17" s="28" customFormat="1" ht="12" customHeight="1" x14ac:dyDescent="0.25">
      <c r="A21" s="88" t="s">
        <v>66</v>
      </c>
      <c r="B21" s="100">
        <v>27.976219810176183</v>
      </c>
      <c r="C21" s="100">
        <v>35.141068069195271</v>
      </c>
      <c r="D21" s="100">
        <v>34.594136635664853</v>
      </c>
      <c r="E21" s="100">
        <v>55.445380295456282</v>
      </c>
      <c r="F21" s="100">
        <v>48.499640767381806</v>
      </c>
      <c r="G21" s="100">
        <v>41.999639590394757</v>
      </c>
      <c r="H21" s="100">
        <v>47.632844671546813</v>
      </c>
      <c r="I21" s="100">
        <v>42.899047181525226</v>
      </c>
      <c r="J21" s="100">
        <v>40.363135735632909</v>
      </c>
      <c r="K21" s="100">
        <v>37.174516055465169</v>
      </c>
      <c r="L21" s="100">
        <v>35.947157384768396</v>
      </c>
      <c r="M21" s="100">
        <v>35.172650734762492</v>
      </c>
      <c r="N21" s="100">
        <v>46.399754620010704</v>
      </c>
      <c r="O21" s="100">
        <v>28.396686070464892</v>
      </c>
      <c r="P21" s="100">
        <v>40.302489995114861</v>
      </c>
      <c r="Q21" s="100">
        <v>29.417999627145637</v>
      </c>
    </row>
    <row r="22" spans="1:17" ht="12" customHeight="1" x14ac:dyDescent="0.25">
      <c r="A22" s="88" t="s">
        <v>99</v>
      </c>
      <c r="B22" s="100">
        <v>11.379532019214933</v>
      </c>
      <c r="C22" s="100">
        <v>11.487758458983549</v>
      </c>
      <c r="D22" s="100">
        <v>13.881952581529676</v>
      </c>
      <c r="E22" s="100">
        <v>14.88120689908728</v>
      </c>
      <c r="F22" s="100">
        <v>15.918644369863912</v>
      </c>
      <c r="G22" s="100">
        <v>15.735991336878325</v>
      </c>
      <c r="H22" s="100">
        <v>17.531084351183466</v>
      </c>
      <c r="I22" s="100">
        <v>19.676983175963574</v>
      </c>
      <c r="J22" s="100">
        <v>21.416848194185036</v>
      </c>
      <c r="K22" s="100">
        <v>22.287326078602835</v>
      </c>
      <c r="L22" s="100">
        <v>24.219527919250009</v>
      </c>
      <c r="M22" s="100">
        <v>24.248676325225347</v>
      </c>
      <c r="N22" s="100">
        <v>24.420990056031229</v>
      </c>
      <c r="O22" s="100">
        <v>24.774924063310102</v>
      </c>
      <c r="P22" s="100">
        <v>24.806756188291388</v>
      </c>
      <c r="Q22" s="100">
        <v>25.357561802004241</v>
      </c>
    </row>
    <row r="23" spans="1:17" ht="12" customHeight="1" x14ac:dyDescent="0.25">
      <c r="A23" s="88" t="s">
        <v>98</v>
      </c>
      <c r="B23" s="100">
        <v>18.661407286845602</v>
      </c>
      <c r="C23" s="100">
        <v>25.057910204185205</v>
      </c>
      <c r="D23" s="100">
        <v>32.904670867151637</v>
      </c>
      <c r="E23" s="100">
        <v>46.271937601300429</v>
      </c>
      <c r="F23" s="100">
        <v>50.275437521698727</v>
      </c>
      <c r="G23" s="100">
        <v>55.067457412549949</v>
      </c>
      <c r="H23" s="100">
        <v>59.408882503292801</v>
      </c>
      <c r="I23" s="100">
        <v>65.538930173796942</v>
      </c>
      <c r="J23" s="100">
        <v>73.289955898624513</v>
      </c>
      <c r="K23" s="100">
        <v>76.169374441777691</v>
      </c>
      <c r="L23" s="100">
        <v>86.178179624401693</v>
      </c>
      <c r="M23" s="100">
        <v>87.895183623285575</v>
      </c>
      <c r="N23" s="100">
        <v>88.268469314571263</v>
      </c>
      <c r="O23" s="100">
        <v>90.265729246542264</v>
      </c>
      <c r="P23" s="100">
        <v>92.064249381533202</v>
      </c>
      <c r="Q23" s="100">
        <v>93.542317425140908</v>
      </c>
    </row>
    <row r="24" spans="1:17" ht="12" customHeight="1" x14ac:dyDescent="0.25">
      <c r="A24" s="88" t="s">
        <v>34</v>
      </c>
      <c r="B24" s="100">
        <v>3.0950083089103191</v>
      </c>
      <c r="C24" s="100">
        <v>2.7436364693783086</v>
      </c>
      <c r="D24" s="100">
        <v>3.3301255924989861</v>
      </c>
      <c r="E24" s="100">
        <v>3.3418841715224139</v>
      </c>
      <c r="F24" s="100">
        <v>3.3911002453423782</v>
      </c>
      <c r="G24" s="100">
        <v>3.4405314439793062</v>
      </c>
      <c r="H24" s="100">
        <v>4.0680975267877972</v>
      </c>
      <c r="I24" s="100">
        <v>5.0733474885564389</v>
      </c>
      <c r="J24" s="100">
        <v>5.6659573038401536</v>
      </c>
      <c r="K24" s="100">
        <v>5.8835173233872862</v>
      </c>
      <c r="L24" s="100">
        <v>5.9959357153643866</v>
      </c>
      <c r="M24" s="100">
        <v>6.1683821429860455</v>
      </c>
      <c r="N24" s="100">
        <v>6.3796349417867537</v>
      </c>
      <c r="O24" s="100">
        <v>6.4833217287496376</v>
      </c>
      <c r="P24" s="100">
        <v>6.6517551084841129</v>
      </c>
      <c r="Q24" s="100">
        <v>6.7625770441106594</v>
      </c>
    </row>
    <row r="25" spans="1:17" ht="12" customHeight="1" x14ac:dyDescent="0.25">
      <c r="A25" s="88" t="s">
        <v>42</v>
      </c>
      <c r="B25" s="100">
        <v>31.932534657327839</v>
      </c>
      <c r="C25" s="100">
        <v>36.696571895292024</v>
      </c>
      <c r="D25" s="100">
        <v>45.397201244337481</v>
      </c>
      <c r="E25" s="100">
        <v>51.505502874403881</v>
      </c>
      <c r="F25" s="100">
        <v>67.126177918275275</v>
      </c>
      <c r="G25" s="100">
        <v>72.309538166411343</v>
      </c>
      <c r="H25" s="100">
        <v>78.307200853549318</v>
      </c>
      <c r="I25" s="100">
        <v>84.033899105263245</v>
      </c>
      <c r="J25" s="100">
        <v>89.482395937135223</v>
      </c>
      <c r="K25" s="100">
        <v>91.88199053849867</v>
      </c>
      <c r="L25" s="100">
        <v>92.01296130301759</v>
      </c>
      <c r="M25" s="100">
        <v>91.975701092853981</v>
      </c>
      <c r="N25" s="100">
        <v>93.34478723911046</v>
      </c>
      <c r="O25" s="100">
        <v>96.183496551579154</v>
      </c>
      <c r="P25" s="100">
        <v>93.573133331066074</v>
      </c>
      <c r="Q25" s="100">
        <v>93.560974477179983</v>
      </c>
    </row>
    <row r="26" spans="1:17" ht="12" customHeight="1" x14ac:dyDescent="0.25">
      <c r="A26" s="88" t="s">
        <v>30</v>
      </c>
      <c r="B26" s="22">
        <v>96.938021266857461</v>
      </c>
      <c r="C26" s="22">
        <v>95.33687938739007</v>
      </c>
      <c r="D26" s="22">
        <v>118.83984049779465</v>
      </c>
      <c r="E26" s="22">
        <v>106.31575598112794</v>
      </c>
      <c r="F26" s="22">
        <v>124.35240833863186</v>
      </c>
      <c r="G26" s="22">
        <v>134.61082994652304</v>
      </c>
      <c r="H26" s="22">
        <v>152.46282749703278</v>
      </c>
      <c r="I26" s="22">
        <v>176.88755375438876</v>
      </c>
      <c r="J26" s="22">
        <v>194.05628625679552</v>
      </c>
      <c r="K26" s="22">
        <v>213.16326443956163</v>
      </c>
      <c r="L26" s="22">
        <v>197.90839110278182</v>
      </c>
      <c r="M26" s="22">
        <v>207.65839170311119</v>
      </c>
      <c r="N26" s="22">
        <v>209.73741990585162</v>
      </c>
      <c r="O26" s="22">
        <v>234.20535747575721</v>
      </c>
      <c r="P26" s="22">
        <v>235.50914670135765</v>
      </c>
      <c r="Q26" s="22">
        <v>262.43661416180697</v>
      </c>
    </row>
    <row r="27" spans="1:17" ht="12" customHeight="1" x14ac:dyDescent="0.25">
      <c r="A27" s="93" t="s">
        <v>33</v>
      </c>
      <c r="B27" s="107">
        <v>0</v>
      </c>
      <c r="C27" s="107">
        <v>0</v>
      </c>
      <c r="D27" s="107">
        <v>0</v>
      </c>
      <c r="E27" s="107">
        <v>0</v>
      </c>
      <c r="F27" s="107">
        <v>9.9999999999994302E-2</v>
      </c>
      <c r="G27" s="107">
        <v>0.14330753797649998</v>
      </c>
      <c r="H27" s="107">
        <v>0.30000000000063659</v>
      </c>
      <c r="I27" s="107">
        <v>0.4</v>
      </c>
      <c r="J27" s="107">
        <v>1.3</v>
      </c>
      <c r="K27" s="107">
        <v>2.0000199999999997</v>
      </c>
      <c r="L27" s="107">
        <v>2.3884589662749596</v>
      </c>
      <c r="M27" s="107">
        <v>3.2005350148084495</v>
      </c>
      <c r="N27" s="107">
        <v>3.9170727046909302</v>
      </c>
      <c r="O27" s="107">
        <v>4.2753415496321789</v>
      </c>
      <c r="P27" s="107">
        <v>4.7769179325499191</v>
      </c>
      <c r="Q27" s="107">
        <v>5.4934617361564868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195.07042305639885</v>
      </c>
      <c r="C29" s="101">
        <f t="shared" ref="C29:Q29" si="8">SUM(C30:C33)</f>
        <v>230.82879252641973</v>
      </c>
      <c r="D29" s="101">
        <f t="shared" si="8"/>
        <v>264.08969629857933</v>
      </c>
      <c r="E29" s="101">
        <f t="shared" si="8"/>
        <v>302.08699073731259</v>
      </c>
      <c r="F29" s="101">
        <f t="shared" si="8"/>
        <v>318.21297669900491</v>
      </c>
      <c r="G29" s="101">
        <f t="shared" si="8"/>
        <v>335.33899654117289</v>
      </c>
      <c r="H29" s="101">
        <f t="shared" si="8"/>
        <v>357.96673161566912</v>
      </c>
      <c r="I29" s="101">
        <f t="shared" si="8"/>
        <v>385.53978662361737</v>
      </c>
      <c r="J29" s="101">
        <f t="shared" si="8"/>
        <v>413.45905151716005</v>
      </c>
      <c r="K29" s="101">
        <f t="shared" si="8"/>
        <v>439.22385354044013</v>
      </c>
      <c r="L29" s="101">
        <f t="shared" si="8"/>
        <v>442.84280186767046</v>
      </c>
      <c r="M29" s="101">
        <f t="shared" si="8"/>
        <v>442.08529157162388</v>
      </c>
      <c r="N29" s="101">
        <f t="shared" si="8"/>
        <v>449.52854786894153</v>
      </c>
      <c r="O29" s="101">
        <f t="shared" si="8"/>
        <v>451.64564228180666</v>
      </c>
      <c r="P29" s="101">
        <f t="shared" si="8"/>
        <v>460.29054280982507</v>
      </c>
      <c r="Q29" s="101">
        <f t="shared" si="8"/>
        <v>467.34445146363635</v>
      </c>
    </row>
    <row r="30" spans="1:17" ht="12" customHeight="1" x14ac:dyDescent="0.25">
      <c r="A30" s="88" t="s">
        <v>66</v>
      </c>
      <c r="B30" s="100">
        <v>1.0534859470111122</v>
      </c>
      <c r="C30" s="100">
        <v>6.0481467512352749</v>
      </c>
      <c r="D30" s="100">
        <v>7.661515525600648</v>
      </c>
      <c r="E30" s="100">
        <v>15.654381701145931</v>
      </c>
      <c r="F30" s="100">
        <v>16.332751020237026</v>
      </c>
      <c r="G30" s="100">
        <v>17.443808791004198</v>
      </c>
      <c r="H30" s="100">
        <v>20.707774570130177</v>
      </c>
      <c r="I30" s="100">
        <v>21.478272831680467</v>
      </c>
      <c r="J30" s="100">
        <v>18.65778456918483</v>
      </c>
      <c r="K30" s="100">
        <v>13.526347425913881</v>
      </c>
      <c r="L30" s="100">
        <v>10.519828947318251</v>
      </c>
      <c r="M30" s="100">
        <v>10.235781512106938</v>
      </c>
      <c r="N30" s="100">
        <v>10.459025358277271</v>
      </c>
      <c r="O30" s="100">
        <v>11.117152983178396</v>
      </c>
      <c r="P30" s="100">
        <v>12.659153361173896</v>
      </c>
      <c r="Q30" s="100">
        <v>12.626316670797294</v>
      </c>
    </row>
    <row r="31" spans="1:17" ht="12" customHeight="1" x14ac:dyDescent="0.25">
      <c r="A31" s="88" t="s">
        <v>98</v>
      </c>
      <c r="B31" s="100">
        <v>40.291826266100593</v>
      </c>
      <c r="C31" s="100">
        <v>48.994021123691667</v>
      </c>
      <c r="D31" s="100">
        <v>57.09826675850281</v>
      </c>
      <c r="E31" s="100">
        <v>65.083060495216571</v>
      </c>
      <c r="F31" s="100">
        <v>68.179502365529046</v>
      </c>
      <c r="G31" s="100">
        <v>76.110403661975312</v>
      </c>
      <c r="H31" s="100">
        <v>82.379957321672023</v>
      </c>
      <c r="I31" s="100">
        <v>86.596997070575526</v>
      </c>
      <c r="J31" s="100">
        <v>89.758003105529397</v>
      </c>
      <c r="K31" s="100">
        <v>93.368809992834983</v>
      </c>
      <c r="L31" s="100">
        <v>94.877042555333205</v>
      </c>
      <c r="M31" s="100">
        <v>111.62823305162929</v>
      </c>
      <c r="N31" s="100">
        <v>125.31605405237626</v>
      </c>
      <c r="O31" s="100">
        <v>128.88338789803203</v>
      </c>
      <c r="P31" s="100">
        <v>129.48718246398613</v>
      </c>
      <c r="Q31" s="100">
        <v>134.18378964378147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153.72511084328715</v>
      </c>
      <c r="C33" s="18">
        <v>175.78662465149279</v>
      </c>
      <c r="D33" s="18">
        <v>199.32991401447586</v>
      </c>
      <c r="E33" s="18">
        <v>221.34954854095011</v>
      </c>
      <c r="F33" s="18">
        <v>233.70072331323885</v>
      </c>
      <c r="G33" s="18">
        <v>241.78478408819339</v>
      </c>
      <c r="H33" s="18">
        <v>254.87899972386691</v>
      </c>
      <c r="I33" s="18">
        <v>277.46451672136141</v>
      </c>
      <c r="J33" s="18">
        <v>305.04326384244581</v>
      </c>
      <c r="K33" s="18">
        <v>332.32869612169128</v>
      </c>
      <c r="L33" s="18">
        <v>337.44593036501902</v>
      </c>
      <c r="M33" s="18">
        <v>320.22127700788764</v>
      </c>
      <c r="N33" s="18">
        <v>313.75346845828801</v>
      </c>
      <c r="O33" s="18">
        <v>311.64510140059627</v>
      </c>
      <c r="P33" s="18">
        <v>318.14420698466506</v>
      </c>
      <c r="Q33" s="18">
        <v>320.53434514905757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0.633653816392584</v>
      </c>
      <c r="C3" s="115">
        <f>IF(SER_hh_tes!C3=0,"",SER_hh_tes!C3/SER_hh_fec!C3)</f>
        <v>0.6434810309925969</v>
      </c>
      <c r="D3" s="115">
        <f>IF(SER_hh_tes!D3=0,"",SER_hh_tes!D3/SER_hh_fec!D3)</f>
        <v>0.64326389925246541</v>
      </c>
      <c r="E3" s="115">
        <f>IF(SER_hh_tes!E3=0,"",SER_hh_tes!E3/SER_hh_fec!E3)</f>
        <v>0.64589059781889657</v>
      </c>
      <c r="F3" s="115">
        <f>IF(SER_hh_tes!F3=0,"",SER_hh_tes!F3/SER_hh_fec!F3)</f>
        <v>0.66022169619176641</v>
      </c>
      <c r="G3" s="115">
        <f>IF(SER_hh_tes!G3=0,"",SER_hh_tes!G3/SER_hh_fec!G3)</f>
        <v>0.66678376831769259</v>
      </c>
      <c r="H3" s="115">
        <f>IF(SER_hh_tes!H3=0,"",SER_hh_tes!H3/SER_hh_fec!H3)</f>
        <v>0.67869499782827403</v>
      </c>
      <c r="I3" s="115">
        <f>IF(SER_hh_tes!I3=0,"",SER_hh_tes!I3/SER_hh_fec!I3)</f>
        <v>0.68158975442286163</v>
      </c>
      <c r="J3" s="115">
        <f>IF(SER_hh_tes!J3=0,"",SER_hh_tes!J3/SER_hh_fec!J3)</f>
        <v>0.69735957612614918</v>
      </c>
      <c r="K3" s="115">
        <f>IF(SER_hh_tes!K3=0,"",SER_hh_tes!K3/SER_hh_fec!K3)</f>
        <v>0.70141567507222224</v>
      </c>
      <c r="L3" s="115">
        <f>IF(SER_hh_tes!L3=0,"",SER_hh_tes!L3/SER_hh_fec!L3)</f>
        <v>0.7094911086323511</v>
      </c>
      <c r="M3" s="115">
        <f>IF(SER_hh_tes!M3=0,"",SER_hh_tes!M3/SER_hh_fec!M3)</f>
        <v>0.72127505117286939</v>
      </c>
      <c r="N3" s="115">
        <f>IF(SER_hh_tes!N3=0,"",SER_hh_tes!N3/SER_hh_fec!N3)</f>
        <v>0.73476691561064711</v>
      </c>
      <c r="O3" s="115">
        <f>IF(SER_hh_tes!O3=0,"",SER_hh_tes!O3/SER_hh_fec!O3)</f>
        <v>0.74631216396825495</v>
      </c>
      <c r="P3" s="115">
        <f>IF(SER_hh_tes!P3=0,"",SER_hh_tes!P3/SER_hh_fec!P3)</f>
        <v>0.76288670858617302</v>
      </c>
      <c r="Q3" s="115">
        <f>IF(SER_hh_tes!Q3=0,"",SER_hh_tes!Q3/SER_hh_fec!Q3)</f>
        <v>0.78279666808758719</v>
      </c>
    </row>
    <row r="4" spans="1:17" ht="12.95" customHeight="1" x14ac:dyDescent="0.25">
      <c r="A4" s="90" t="s">
        <v>44</v>
      </c>
      <c r="B4" s="110">
        <f>IF(SER_hh_tes!B4=0,"",SER_hh_tes!B4/SER_hh_fec!B4)</f>
        <v>0.63241204167304355</v>
      </c>
      <c r="C4" s="110">
        <f>IF(SER_hh_tes!C4=0,"",SER_hh_tes!C4/SER_hh_fec!C4)</f>
        <v>0.64645809476908134</v>
      </c>
      <c r="D4" s="110">
        <f>IF(SER_hh_tes!D4=0,"",SER_hh_tes!D4/SER_hh_fec!D4)</f>
        <v>0.64562362470128842</v>
      </c>
      <c r="E4" s="110">
        <f>IF(SER_hh_tes!E4=0,"",SER_hh_tes!E4/SER_hh_fec!E4)</f>
        <v>0.64996948323104031</v>
      </c>
      <c r="F4" s="110">
        <f>IF(SER_hh_tes!F4=0,"",SER_hh_tes!F4/SER_hh_fec!F4)</f>
        <v>0.66486973502769109</v>
      </c>
      <c r="G4" s="110">
        <f>IF(SER_hh_tes!G4=0,"",SER_hh_tes!G4/SER_hh_fec!G4)</f>
        <v>0.67105365858155153</v>
      </c>
      <c r="H4" s="110">
        <f>IF(SER_hh_tes!H4=0,"",SER_hh_tes!H4/SER_hh_fec!H4)</f>
        <v>0.68330475928667833</v>
      </c>
      <c r="I4" s="110">
        <f>IF(SER_hh_tes!I4=0,"",SER_hh_tes!I4/SER_hh_fec!I4)</f>
        <v>0.6839723657367387</v>
      </c>
      <c r="J4" s="110">
        <f>IF(SER_hh_tes!J4=0,"",SER_hh_tes!J4/SER_hh_fec!J4)</f>
        <v>0.700576780058774</v>
      </c>
      <c r="K4" s="110">
        <f>IF(SER_hh_tes!K4=0,"",SER_hh_tes!K4/SER_hh_fec!K4)</f>
        <v>0.70227849678176724</v>
      </c>
      <c r="L4" s="110">
        <f>IF(SER_hh_tes!L4=0,"",SER_hh_tes!L4/SER_hh_fec!L4)</f>
        <v>0.7101347037776059</v>
      </c>
      <c r="M4" s="110">
        <f>IF(SER_hh_tes!M4=0,"",SER_hh_tes!M4/SER_hh_fec!M4)</f>
        <v>0.72307565842461552</v>
      </c>
      <c r="N4" s="110">
        <f>IF(SER_hh_tes!N4=0,"",SER_hh_tes!N4/SER_hh_fec!N4)</f>
        <v>0.73887978480890926</v>
      </c>
      <c r="O4" s="110">
        <f>IF(SER_hh_tes!O4=0,"",SER_hh_tes!O4/SER_hh_fec!O4)</f>
        <v>0.75171643536629784</v>
      </c>
      <c r="P4" s="110">
        <f>IF(SER_hh_tes!P4=0,"",SER_hh_tes!P4/SER_hh_fec!P4)</f>
        <v>0.77213759626725953</v>
      </c>
      <c r="Q4" s="110">
        <f>IF(SER_hh_tes!Q4=0,"",SER_hh_tes!Q4/SER_hh_fec!Q4)</f>
        <v>0.79534291318309602</v>
      </c>
    </row>
    <row r="5" spans="1:17" ht="12" customHeight="1" x14ac:dyDescent="0.25">
      <c r="A5" s="88" t="s">
        <v>38</v>
      </c>
      <c r="B5" s="109">
        <f>IF(SER_hh_tes!B5=0,"",SER_hh_tes!B5/SER_hh_fec!B5)</f>
        <v>0.51002124633370505</v>
      </c>
      <c r="C5" s="109">
        <f>IF(SER_hh_tes!C5=0,"",SER_hh_tes!C5/SER_hh_fec!C5)</f>
        <v>0.51312900775418213</v>
      </c>
      <c r="D5" s="109">
        <f>IF(SER_hh_tes!D5=0,"",SER_hh_tes!D5/SER_hh_fec!D5)</f>
        <v>0.51334189229548488</v>
      </c>
      <c r="E5" s="109">
        <f>IF(SER_hh_tes!E5=0,"",SER_hh_tes!E5/SER_hh_fec!E5)</f>
        <v>0.51494224045911174</v>
      </c>
      <c r="F5" s="109">
        <f>IF(SER_hh_tes!F5=0,"",SER_hh_tes!F5/SER_hh_fec!F5)</f>
        <v>0.51798990657452648</v>
      </c>
      <c r="G5" s="109">
        <f>IF(SER_hh_tes!G5=0,"",SER_hh_tes!G5/SER_hh_fec!G5)</f>
        <v>0.52041326626963613</v>
      </c>
      <c r="H5" s="109">
        <f>IF(SER_hh_tes!H5=0,"",SER_hh_tes!H5/SER_hh_fec!H5)</f>
        <v>0.52330224221657518</v>
      </c>
      <c r="I5" s="109">
        <f>IF(SER_hh_tes!I5=0,"",SER_hh_tes!I5/SER_hh_fec!I5)</f>
        <v>0.52455974438247377</v>
      </c>
      <c r="J5" s="109">
        <f>IF(SER_hh_tes!J5=0,"",SER_hh_tes!J5/SER_hh_fec!J5)</f>
        <v>0.52849132048491676</v>
      </c>
      <c r="K5" s="109">
        <f>IF(SER_hh_tes!K5=0,"",SER_hh_tes!K5/SER_hh_fec!K5)</f>
        <v>0.53238644541044777</v>
      </c>
      <c r="L5" s="109">
        <f>IF(SER_hh_tes!L5=0,"",SER_hh_tes!L5/SER_hh_fec!L5)</f>
        <v>0.53593103068077308</v>
      </c>
      <c r="M5" s="109">
        <f>IF(SER_hh_tes!M5=0,"",SER_hh_tes!M5/SER_hh_fec!M5)</f>
        <v>0.53795884939075522</v>
      </c>
      <c r="N5" s="109">
        <f>IF(SER_hh_tes!N5=0,"",SER_hh_tes!N5/SER_hh_fec!N5)</f>
        <v>0.54046827796351637</v>
      </c>
      <c r="O5" s="109">
        <f>IF(SER_hh_tes!O5=0,"",SER_hh_tes!O5/SER_hh_fec!O5)</f>
        <v>0.54254452175079937</v>
      </c>
      <c r="P5" s="109">
        <f>IF(SER_hh_tes!P5=0,"",SER_hh_tes!P5/SER_hh_fec!P5)</f>
        <v>0.54428836332507291</v>
      </c>
      <c r="Q5" s="109">
        <f>IF(SER_hh_tes!Q5=0,"",SER_hh_tes!Q5/SER_hh_fec!Q5)</f>
        <v>0.54613035149710798</v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0.58848605346196736</v>
      </c>
      <c r="C7" s="109">
        <f>IF(SER_hh_tes!C7=0,"",SER_hh_tes!C7/SER_hh_fec!C7)</f>
        <v>0.59658324201115309</v>
      </c>
      <c r="D7" s="109">
        <f>IF(SER_hh_tes!D7=0,"",SER_hh_tes!D7/SER_hh_fec!D7)</f>
        <v>0.59718432668805577</v>
      </c>
      <c r="E7" s="109">
        <f>IF(SER_hh_tes!E7=0,"",SER_hh_tes!E7/SER_hh_fec!E7)</f>
        <v>0.59787571136134399</v>
      </c>
      <c r="F7" s="109">
        <f>IF(SER_hh_tes!F7=0,"",SER_hh_tes!F7/SER_hh_fec!F7)</f>
        <v>0.59999778546220028</v>
      </c>
      <c r="G7" s="109">
        <f>IF(SER_hh_tes!G7=0,"",SER_hh_tes!G7/SER_hh_fec!G7)</f>
        <v>0.60225750619389906</v>
      </c>
      <c r="H7" s="109">
        <f>IF(SER_hh_tes!H7=0,"",SER_hh_tes!H7/SER_hh_fec!H7)</f>
        <v>0.62667595003540366</v>
      </c>
      <c r="I7" s="109">
        <f>IF(SER_hh_tes!I7=0,"",SER_hh_tes!I7/SER_hh_fec!I7)</f>
        <v>0.63493788009568009</v>
      </c>
      <c r="J7" s="109">
        <f>IF(SER_hh_tes!J7=0,"",SER_hh_tes!J7/SER_hh_fec!J7)</f>
        <v>0.64225646811779291</v>
      </c>
      <c r="K7" s="109">
        <f>IF(SER_hh_tes!K7=0,"",SER_hh_tes!K7/SER_hh_fec!K7)</f>
        <v>0.64688472317692758</v>
      </c>
      <c r="L7" s="109">
        <f>IF(SER_hh_tes!L7=0,"",SER_hh_tes!L7/SER_hh_fec!L7)</f>
        <v>0.65345438165438186</v>
      </c>
      <c r="M7" s="109">
        <f>IF(SER_hh_tes!M7=0,"",SER_hh_tes!M7/SER_hh_fec!M7)</f>
        <v>0.65754189360448934</v>
      </c>
      <c r="N7" s="109">
        <f>IF(SER_hh_tes!N7=0,"",SER_hh_tes!N7/SER_hh_fec!N7)</f>
        <v>0.66346098795603214</v>
      </c>
      <c r="O7" s="109">
        <f>IF(SER_hh_tes!O7=0,"",SER_hh_tes!O7/SER_hh_fec!O7)</f>
        <v>0.66484793392350106</v>
      </c>
      <c r="P7" s="109">
        <f>IF(SER_hh_tes!P7=0,"",SER_hh_tes!P7/SER_hh_fec!P7)</f>
        <v>0.66568486696720475</v>
      </c>
      <c r="Q7" s="109">
        <f>IF(SER_hh_tes!Q7=0,"",SER_hh_tes!Q7/SER_hh_fec!Q7)</f>
        <v>0.66571249827444767</v>
      </c>
    </row>
    <row r="8" spans="1:17" ht="12" customHeight="1" x14ac:dyDescent="0.25">
      <c r="A8" s="88" t="s">
        <v>101</v>
      </c>
      <c r="B8" s="109">
        <f>IF(SER_hh_tes!B8=0,"",SER_hh_tes!B8/SER_hh_fec!B8)</f>
        <v>0.95652336308738806</v>
      </c>
      <c r="C8" s="109">
        <f>IF(SER_hh_tes!C8=0,"",SER_hh_tes!C8/SER_hh_fec!C8)</f>
        <v>0.96417808806376437</v>
      </c>
      <c r="D8" s="109">
        <f>IF(SER_hh_tes!D8=0,"",SER_hh_tes!D8/SER_hh_fec!D8)</f>
        <v>0.96870672462346297</v>
      </c>
      <c r="E8" s="109">
        <f>IF(SER_hh_tes!E8=0,"",SER_hh_tes!E8/SER_hh_fec!E8)</f>
        <v>0.97408421932921174</v>
      </c>
      <c r="F8" s="109">
        <f>IF(SER_hh_tes!F8=0,"",SER_hh_tes!F8/SER_hh_fec!F8)</f>
        <v>0.97672590834728856</v>
      </c>
      <c r="G8" s="109">
        <f>IF(SER_hh_tes!G8=0,"",SER_hh_tes!G8/SER_hh_fec!G8)</f>
        <v>0.98073776730544726</v>
      </c>
      <c r="H8" s="109">
        <f>IF(SER_hh_tes!H8=0,"",SER_hh_tes!H8/SER_hh_fec!H8)</f>
        <v>0.98391404145466754</v>
      </c>
      <c r="I8" s="109">
        <f>IF(SER_hh_tes!I8=0,"",SER_hh_tes!I8/SER_hh_fec!I8)</f>
        <v>0.98928116608460581</v>
      </c>
      <c r="J8" s="109">
        <f>IF(SER_hh_tes!J8=0,"",SER_hh_tes!J8/SER_hh_fec!J8)</f>
        <v>0.99464281224665341</v>
      </c>
      <c r="K8" s="109">
        <f>IF(SER_hh_tes!K8=0,"",SER_hh_tes!K8/SER_hh_fec!K8)</f>
        <v>1.000431458705342</v>
      </c>
      <c r="L8" s="109">
        <f>IF(SER_hh_tes!L8=0,"",SER_hh_tes!L8/SER_hh_fec!L8)</f>
        <v>1.0046917986886992</v>
      </c>
      <c r="M8" s="109">
        <f>IF(SER_hh_tes!M8=0,"",SER_hh_tes!M8/SER_hh_fec!M8)</f>
        <v>1.009824266676778</v>
      </c>
      <c r="N8" s="109">
        <f>IF(SER_hh_tes!N8=0,"",SER_hh_tes!N8/SER_hh_fec!N8)</f>
        <v>1.0190921883685338</v>
      </c>
      <c r="O8" s="109">
        <f>IF(SER_hh_tes!O8=0,"",SER_hh_tes!O8/SER_hh_fec!O8)</f>
        <v>1.0250935448266218</v>
      </c>
      <c r="P8" s="109">
        <f>IF(SER_hh_tes!P8=0,"",SER_hh_tes!P8/SER_hh_fec!P8)</f>
        <v>1.0382414496623062</v>
      </c>
      <c r="Q8" s="109">
        <f>IF(SER_hh_tes!Q8=0,"",SER_hh_tes!Q8/SER_hh_fec!Q8)</f>
        <v>1.0566539574153713</v>
      </c>
    </row>
    <row r="9" spans="1:17" ht="12" customHeight="1" x14ac:dyDescent="0.25">
      <c r="A9" s="88" t="s">
        <v>106</v>
      </c>
      <c r="B9" s="109">
        <f>IF(SER_hh_tes!B9=0,"",SER_hh_tes!B9/SER_hh_fec!B9)</f>
        <v>0.62871444029785761</v>
      </c>
      <c r="C9" s="109">
        <f>IF(SER_hh_tes!C9=0,"",SER_hh_tes!C9/SER_hh_fec!C9)</f>
        <v>0.62963493040288898</v>
      </c>
      <c r="D9" s="109">
        <f>IF(SER_hh_tes!D9=0,"",SER_hh_tes!D9/SER_hh_fec!D9)</f>
        <v>0.65276174594388559</v>
      </c>
      <c r="E9" s="109">
        <f>IF(SER_hh_tes!E9=0,"",SER_hh_tes!E9/SER_hh_fec!E9)</f>
        <v>0.65701975709534077</v>
      </c>
      <c r="F9" s="109">
        <f>IF(SER_hh_tes!F9=0,"",SER_hh_tes!F9/SER_hh_fec!F9)</f>
        <v>0.66018545390511163</v>
      </c>
      <c r="G9" s="109">
        <f>IF(SER_hh_tes!G9=0,"",SER_hh_tes!G9/SER_hh_fec!G9)</f>
        <v>0.66362162035790473</v>
      </c>
      <c r="H9" s="109">
        <f>IF(SER_hh_tes!H9=0,"",SER_hh_tes!H9/SER_hh_fec!H9)</f>
        <v>0.6712556490076359</v>
      </c>
      <c r="I9" s="109">
        <f>IF(SER_hh_tes!I9=0,"",SER_hh_tes!I9/SER_hh_fec!I9)</f>
        <v>0.68155575644862032</v>
      </c>
      <c r="J9" s="109">
        <f>IF(SER_hh_tes!J9=0,"",SER_hh_tes!J9/SER_hh_fec!J9)</f>
        <v>0.69436242099880496</v>
      </c>
      <c r="K9" s="109">
        <f>IF(SER_hh_tes!K9=0,"",SER_hh_tes!K9/SER_hh_fec!K9)</f>
        <v>0.70763181198583069</v>
      </c>
      <c r="L9" s="109">
        <f>IF(SER_hh_tes!L9=0,"",SER_hh_tes!L9/SER_hh_fec!L9)</f>
        <v>0.71480726642387737</v>
      </c>
      <c r="M9" s="109">
        <f>IF(SER_hh_tes!M9=0,"",SER_hh_tes!M9/SER_hh_fec!M9)</f>
        <v>0.72257202850361335</v>
      </c>
      <c r="N9" s="109">
        <f>IF(SER_hh_tes!N9=0,"",SER_hh_tes!N9/SER_hh_fec!N9)</f>
        <v>0.73211454297198131</v>
      </c>
      <c r="O9" s="109">
        <f>IF(SER_hh_tes!O9=0,"",SER_hh_tes!O9/SER_hh_fec!O9)</f>
        <v>0.73819704449586321</v>
      </c>
      <c r="P9" s="109">
        <f>IF(SER_hh_tes!P9=0,"",SER_hh_tes!P9/SER_hh_fec!P9)</f>
        <v>0.74310592190057023</v>
      </c>
      <c r="Q9" s="109">
        <f>IF(SER_hh_tes!Q9=0,"",SER_hh_tes!Q9/SER_hh_fec!Q9)</f>
        <v>0.74863484507868694</v>
      </c>
    </row>
    <row r="10" spans="1:17" ht="12" customHeight="1" x14ac:dyDescent="0.25">
      <c r="A10" s="88" t="s">
        <v>34</v>
      </c>
      <c r="B10" s="109">
        <f>IF(SER_hh_tes!B10=0,"",SER_hh_tes!B10/SER_hh_fec!B10)</f>
        <v>0.48648180419522613</v>
      </c>
      <c r="C10" s="109">
        <f>IF(SER_hh_tes!C10=0,"",SER_hh_tes!C10/SER_hh_fec!C10)</f>
        <v>0.48648180419522657</v>
      </c>
      <c r="D10" s="109">
        <f>IF(SER_hh_tes!D10=0,"",SER_hh_tes!D10/SER_hh_fec!D10)</f>
        <v>0.48648180419522657</v>
      </c>
      <c r="E10" s="109">
        <f>IF(SER_hh_tes!E10=0,"",SER_hh_tes!E10/SER_hh_fec!E10)</f>
        <v>0.49432786774139392</v>
      </c>
      <c r="F10" s="109">
        <f>IF(SER_hh_tes!F10=0,"",SER_hh_tes!F10/SER_hh_fec!F10)</f>
        <v>0.50462050401216207</v>
      </c>
      <c r="G10" s="109">
        <f>IF(SER_hh_tes!G10=0,"",SER_hh_tes!G10/SER_hh_fec!G10)</f>
        <v>0.51183076413994755</v>
      </c>
      <c r="H10" s="109">
        <f>IF(SER_hh_tes!H10=0,"",SER_hh_tes!H10/SER_hh_fec!H10)</f>
        <v>0.51608753430601051</v>
      </c>
      <c r="I10" s="109">
        <f>IF(SER_hh_tes!I10=0,"",SER_hh_tes!I10/SER_hh_fec!I10)</f>
        <v>0.52092404121800606</v>
      </c>
      <c r="J10" s="109">
        <f>IF(SER_hh_tes!J10=0,"",SER_hh_tes!J10/SER_hh_fec!J10)</f>
        <v>0.53460598384239755</v>
      </c>
      <c r="K10" s="109">
        <f>IF(SER_hh_tes!K10=0,"",SER_hh_tes!K10/SER_hh_fec!K10)</f>
        <v>0.55915494727810333</v>
      </c>
      <c r="L10" s="109">
        <f>IF(SER_hh_tes!L10=0,"",SER_hh_tes!L10/SER_hh_fec!L10)</f>
        <v>0.57031233847419094</v>
      </c>
      <c r="M10" s="109">
        <f>IF(SER_hh_tes!M10=0,"",SER_hh_tes!M10/SER_hh_fec!M10)</f>
        <v>0.57380180163271854</v>
      </c>
      <c r="N10" s="109">
        <f>IF(SER_hh_tes!N10=0,"",SER_hh_tes!N10/SER_hh_fec!N10)</f>
        <v>0.57408683649011993</v>
      </c>
      <c r="O10" s="109">
        <f>IF(SER_hh_tes!O10=0,"",SER_hh_tes!O10/SER_hh_fec!O10)</f>
        <v>0.57565454811443828</v>
      </c>
      <c r="P10" s="109">
        <f>IF(SER_hh_tes!P10=0,"",SER_hh_tes!P10/SER_hh_fec!P10)</f>
        <v>0.57578475861890455</v>
      </c>
      <c r="Q10" s="109">
        <f>IF(SER_hh_tes!Q10=0,"",SER_hh_tes!Q10/SER_hh_fec!Q10)</f>
        <v>0.5758442420864015</v>
      </c>
    </row>
    <row r="11" spans="1:17" ht="12" customHeight="1" x14ac:dyDescent="0.25">
      <c r="A11" s="88" t="s">
        <v>61</v>
      </c>
      <c r="B11" s="109">
        <f>IF(SER_hh_tes!B11=0,"",SER_hh_tes!B11/SER_hh_fec!B11)</f>
        <v>0.70991968354142065</v>
      </c>
      <c r="C11" s="109">
        <f>IF(SER_hh_tes!C11=0,"",SER_hh_tes!C11/SER_hh_fec!C11)</f>
        <v>0.72500432446669216</v>
      </c>
      <c r="D11" s="109">
        <f>IF(SER_hh_tes!D11=0,"",SER_hh_tes!D11/SER_hh_fec!D11)</f>
        <v>0.75335325565536926</v>
      </c>
      <c r="E11" s="109">
        <f>IF(SER_hh_tes!E11=0,"",SER_hh_tes!E11/SER_hh_fec!E11)</f>
        <v>0.76542319648245827</v>
      </c>
      <c r="F11" s="109">
        <f>IF(SER_hh_tes!F11=0,"",SER_hh_tes!F11/SER_hh_fec!F11)</f>
        <v>0.76906297409583224</v>
      </c>
      <c r="G11" s="109">
        <f>IF(SER_hh_tes!G11=0,"",SER_hh_tes!G11/SER_hh_fec!G11)</f>
        <v>0.77756466372151434</v>
      </c>
      <c r="H11" s="109">
        <f>IF(SER_hh_tes!H11=0,"",SER_hh_tes!H11/SER_hh_fec!H11)</f>
        <v>0.78092936401926205</v>
      </c>
      <c r="I11" s="109">
        <f>IF(SER_hh_tes!I11=0,"",SER_hh_tes!I11/SER_hh_fec!I11)</f>
        <v>0.78225795552262234</v>
      </c>
      <c r="J11" s="109">
        <f>IF(SER_hh_tes!J11=0,"",SER_hh_tes!J11/SER_hh_fec!J11)</f>
        <v>0.79500401415506794</v>
      </c>
      <c r="K11" s="109">
        <f>IF(SER_hh_tes!K11=0,"",SER_hh_tes!K11/SER_hh_fec!K11)</f>
        <v>0.80042183444092851</v>
      </c>
      <c r="L11" s="109">
        <f>IF(SER_hh_tes!L11=0,"",SER_hh_tes!L11/SER_hh_fec!L11)</f>
        <v>0.81278277308848679</v>
      </c>
      <c r="M11" s="109">
        <f>IF(SER_hh_tes!M11=0,"",SER_hh_tes!M11/SER_hh_fec!M11)</f>
        <v>0.81481517355339861</v>
      </c>
      <c r="N11" s="109">
        <f>IF(SER_hh_tes!N11=0,"",SER_hh_tes!N11/SER_hh_fec!N11)</f>
        <v>0.82509614507765516</v>
      </c>
      <c r="O11" s="109">
        <f>IF(SER_hh_tes!O11=0,"",SER_hh_tes!O11/SER_hh_fec!O11)</f>
        <v>0.83231303107246557</v>
      </c>
      <c r="P11" s="109">
        <f>IF(SER_hh_tes!P11=0,"",SER_hh_tes!P11/SER_hh_fec!P11)</f>
        <v>0.8347657138933845</v>
      </c>
      <c r="Q11" s="109">
        <f>IF(SER_hh_tes!Q11=0,"",SER_hh_tes!Q11/SER_hh_fec!Q11)</f>
        <v>0.83536969996924193</v>
      </c>
    </row>
    <row r="12" spans="1:17" ht="12" customHeight="1" x14ac:dyDescent="0.25">
      <c r="A12" s="88" t="s">
        <v>42</v>
      </c>
      <c r="B12" s="109">
        <f>IF(SER_hh_tes!B12=0,"",SER_hh_tes!B12/SER_hh_fec!B12)</f>
        <v>0.74728387741202207</v>
      </c>
      <c r="C12" s="109">
        <f>IF(SER_hh_tes!C12=0,"",SER_hh_tes!C12/SER_hh_fec!C12)</f>
        <v>0.74990293987649681</v>
      </c>
      <c r="D12" s="109">
        <f>IF(SER_hh_tes!D12=0,"",SER_hh_tes!D12/SER_hh_fec!D12)</f>
        <v>0.75212902008845428</v>
      </c>
      <c r="E12" s="109">
        <f>IF(SER_hh_tes!E12=0,"",SER_hh_tes!E12/SER_hh_fec!E12)</f>
        <v>0.75497587377861919</v>
      </c>
      <c r="F12" s="109">
        <f>IF(SER_hh_tes!F12=0,"",SER_hh_tes!F12/SER_hh_fec!F12)</f>
        <v>0.76379615002262069</v>
      </c>
      <c r="G12" s="109">
        <f>IF(SER_hh_tes!G12=0,"",SER_hh_tes!G12/SER_hh_fec!G12)</f>
        <v>0.76598940355325795</v>
      </c>
      <c r="H12" s="109">
        <f>IF(SER_hh_tes!H12=0,"",SER_hh_tes!H12/SER_hh_fec!H12)</f>
        <v>0.77151868742880936</v>
      </c>
      <c r="I12" s="109">
        <f>IF(SER_hh_tes!I12=0,"",SER_hh_tes!I12/SER_hh_fec!I12)</f>
        <v>0.7752020371009376</v>
      </c>
      <c r="J12" s="109">
        <f>IF(SER_hh_tes!J12=0,"",SER_hh_tes!J12/SER_hh_fec!J12)</f>
        <v>0.77666830677349108</v>
      </c>
      <c r="K12" s="109">
        <f>IF(SER_hh_tes!K12=0,"",SER_hh_tes!K12/SER_hh_fec!K12)</f>
        <v>0.77899248763351214</v>
      </c>
      <c r="L12" s="109">
        <f>IF(SER_hh_tes!L12=0,"",SER_hh_tes!L12/SER_hh_fec!L12)</f>
        <v>0.78136497458412613</v>
      </c>
      <c r="M12" s="109">
        <f>IF(SER_hh_tes!M12=0,"",SER_hh_tes!M12/SER_hh_fec!M12)</f>
        <v>0.78379731862917201</v>
      </c>
      <c r="N12" s="109">
        <f>IF(SER_hh_tes!N12=0,"",SER_hh_tes!N12/SER_hh_fec!N12)</f>
        <v>0.78959798040776963</v>
      </c>
      <c r="O12" s="109">
        <f>IF(SER_hh_tes!O12=0,"",SER_hh_tes!O12/SER_hh_fec!O12)</f>
        <v>0.79852974055159454</v>
      </c>
      <c r="P12" s="109">
        <f>IF(SER_hh_tes!P12=0,"",SER_hh_tes!P12/SER_hh_fec!P12)</f>
        <v>0.80207460737146452</v>
      </c>
      <c r="Q12" s="109">
        <f>IF(SER_hh_tes!Q12=0,"",SER_hh_tes!Q12/SER_hh_fec!Q12)</f>
        <v>0.8046954177814829</v>
      </c>
    </row>
    <row r="13" spans="1:17" ht="12" customHeight="1" x14ac:dyDescent="0.25">
      <c r="A13" s="88" t="s">
        <v>105</v>
      </c>
      <c r="B13" s="109">
        <f>IF(SER_hh_tes!B13=0,"",SER_hh_tes!B13/SER_hh_fec!B13)</f>
        <v>1.1769721069239343</v>
      </c>
      <c r="C13" s="109">
        <f>IF(SER_hh_tes!C13=0,"",SER_hh_tes!C13/SER_hh_fec!C13)</f>
        <v>1.1962775129133842</v>
      </c>
      <c r="D13" s="109">
        <f>IF(SER_hh_tes!D13=0,"",SER_hh_tes!D13/SER_hh_fec!D13)</f>
        <v>1.201282283289985</v>
      </c>
      <c r="E13" s="109">
        <f>IF(SER_hh_tes!E13=0,"",SER_hh_tes!E13/SER_hh_fec!E13)</f>
        <v>1.2137207707369082</v>
      </c>
      <c r="F13" s="109">
        <f>IF(SER_hh_tes!F13=0,"",SER_hh_tes!F13/SER_hh_fec!F13)</f>
        <v>1.2183250593085657</v>
      </c>
      <c r="G13" s="109">
        <f>IF(SER_hh_tes!G13=0,"",SER_hh_tes!G13/SER_hh_fec!G13)</f>
        <v>1.2253454122627327</v>
      </c>
      <c r="H13" s="109">
        <f>IF(SER_hh_tes!H13=0,"",SER_hh_tes!H13/SER_hh_fec!H13)</f>
        <v>1.2286116343113906</v>
      </c>
      <c r="I13" s="109">
        <f>IF(SER_hh_tes!I13=0,"",SER_hh_tes!I13/SER_hh_fec!I13)</f>
        <v>1.2305374329510976</v>
      </c>
      <c r="J13" s="109">
        <f>IF(SER_hh_tes!J13=0,"",SER_hh_tes!J13/SER_hh_fec!J13)</f>
        <v>1.2317226337957237</v>
      </c>
      <c r="K13" s="109">
        <f>IF(SER_hh_tes!K13=0,"",SER_hh_tes!K13/SER_hh_fec!K13)</f>
        <v>1.2326115833558196</v>
      </c>
      <c r="L13" s="109">
        <f>IF(SER_hh_tes!L13=0,"",SER_hh_tes!L13/SER_hh_fec!L13)</f>
        <v>1.2769971718752138</v>
      </c>
      <c r="M13" s="109">
        <f>IF(SER_hh_tes!M13=0,"",SER_hh_tes!M13/SER_hh_fec!M13)</f>
        <v>1.465524796402742</v>
      </c>
      <c r="N13" s="109">
        <f>IF(SER_hh_tes!N13=0,"",SER_hh_tes!N13/SER_hh_fec!N13)</f>
        <v>1.6665396696430648</v>
      </c>
      <c r="O13" s="109">
        <f>IF(SER_hh_tes!O13=0,"",SER_hh_tes!O13/SER_hh_fec!O13)</f>
        <v>1.8049692525633838</v>
      </c>
      <c r="P13" s="109">
        <f>IF(SER_hh_tes!P13=0,"",SER_hh_tes!P13/SER_hh_fec!P13)</f>
        <v>2.0307476269104825</v>
      </c>
      <c r="Q13" s="109">
        <f>IF(SER_hh_tes!Q13=0,"",SER_hh_tes!Q13/SER_hh_fec!Q13)</f>
        <v>2.2382391567787021</v>
      </c>
    </row>
    <row r="14" spans="1:17" ht="12" customHeight="1" x14ac:dyDescent="0.25">
      <c r="A14" s="51" t="s">
        <v>104</v>
      </c>
      <c r="B14" s="112">
        <f>IF(SER_hh_tes!B14=0,"",SER_hh_tes!B14/SER_hh_fec!B14)</f>
        <v>0.70991968354142088</v>
      </c>
      <c r="C14" s="112">
        <f>IF(SER_hh_tes!C14=0,"",SER_hh_tes!C14/SER_hh_fec!C14)</f>
        <v>0.71062532828552305</v>
      </c>
      <c r="D14" s="112">
        <f>IF(SER_hh_tes!D14=0,"",SER_hh_tes!D14/SER_hh_fec!D14)</f>
        <v>0.71101212858527396</v>
      </c>
      <c r="E14" s="112">
        <f>IF(SER_hh_tes!E14=0,"",SER_hh_tes!E14/SER_hh_fec!E14)</f>
        <v>0.71662002381947176</v>
      </c>
      <c r="F14" s="112">
        <f>IF(SER_hh_tes!F14=0,"",SER_hh_tes!F14/SER_hh_fec!F14)</f>
        <v>0.71734034398397661</v>
      </c>
      <c r="G14" s="112">
        <f>IF(SER_hh_tes!G14=0,"",SER_hh_tes!G14/SER_hh_fec!G14)</f>
        <v>0.72803770651362276</v>
      </c>
      <c r="H14" s="112">
        <f>IF(SER_hh_tes!H14=0,"",SER_hh_tes!H14/SER_hh_fec!H14)</f>
        <v>0.73483139642858952</v>
      </c>
      <c r="I14" s="112">
        <f>IF(SER_hh_tes!I14=0,"",SER_hh_tes!I14/SER_hh_fec!I14)</f>
        <v>0.73843334327103505</v>
      </c>
      <c r="J14" s="112">
        <f>IF(SER_hh_tes!J14=0,"",SER_hh_tes!J14/SER_hh_fec!J14)</f>
        <v>0.74626060327957111</v>
      </c>
      <c r="K14" s="112">
        <f>IF(SER_hh_tes!K14=0,"",SER_hh_tes!K14/SER_hh_fec!K14)</f>
        <v>0.7561873905518478</v>
      </c>
      <c r="L14" s="112">
        <f>IF(SER_hh_tes!L14=0,"",SER_hh_tes!L14/SER_hh_fec!L14)</f>
        <v>0.7621033115164213</v>
      </c>
      <c r="M14" s="112">
        <f>IF(SER_hh_tes!M14=0,"",SER_hh_tes!M14/SER_hh_fec!M14)</f>
        <v>0.76510335163024179</v>
      </c>
      <c r="N14" s="112">
        <f>IF(SER_hh_tes!N14=0,"",SER_hh_tes!N14/SER_hh_fec!N14)</f>
        <v>0.76552273108931079</v>
      </c>
      <c r="O14" s="112">
        <f>IF(SER_hh_tes!O14=0,"",SER_hh_tes!O14/SER_hh_fec!O14)</f>
        <v>0.76965296749286016</v>
      </c>
      <c r="P14" s="112">
        <f>IF(SER_hh_tes!P14=0,"",SER_hh_tes!P14/SER_hh_fec!P14)</f>
        <v>0.77743153259445563</v>
      </c>
      <c r="Q14" s="112">
        <f>IF(SER_hh_tes!Q14=0,"",SER_hh_tes!Q14/SER_hh_fec!Q14)</f>
        <v>0.77972329904216597</v>
      </c>
    </row>
    <row r="15" spans="1:17" ht="12" customHeight="1" x14ac:dyDescent="0.25">
      <c r="A15" s="105" t="s">
        <v>108</v>
      </c>
      <c r="B15" s="114">
        <f>IF(SER_hh_tes!B15=0,"",SER_hh_tes!B15/SER_hh_fec!B15)</f>
        <v>0.99999999999999978</v>
      </c>
      <c r="C15" s="114">
        <f>IF(SER_hh_tes!C15=0,"",SER_hh_tes!C15/SER_hh_fec!C15)</f>
        <v>1</v>
      </c>
      <c r="D15" s="114">
        <f>IF(SER_hh_tes!D15=0,"",SER_hh_tes!D15/SER_hh_fec!D15)</f>
        <v>1</v>
      </c>
      <c r="E15" s="114">
        <f>IF(SER_hh_tes!E15=0,"",SER_hh_tes!E15/SER_hh_fec!E15)</f>
        <v>0.99999999999999978</v>
      </c>
      <c r="F15" s="114">
        <f>IF(SER_hh_tes!F15=0,"",SER_hh_tes!F15/SER_hh_fec!F15)</f>
        <v>1.0000000000000002</v>
      </c>
      <c r="G15" s="114">
        <f>IF(SER_hh_tes!G15=0,"",SER_hh_tes!G15/SER_hh_fec!G15)</f>
        <v>1</v>
      </c>
      <c r="H15" s="114">
        <f>IF(SER_hh_tes!H15=0,"",SER_hh_tes!H15/SER_hh_fec!H15)</f>
        <v>0.99999999999999978</v>
      </c>
      <c r="I15" s="114">
        <f>IF(SER_hh_tes!I15=0,"",SER_hh_tes!I15/SER_hh_fec!I15)</f>
        <v>1.0000000000000002</v>
      </c>
      <c r="J15" s="114">
        <f>IF(SER_hh_tes!J15=0,"",SER_hh_tes!J15/SER_hh_fec!J15)</f>
        <v>1.0000000000000004</v>
      </c>
      <c r="K15" s="114">
        <f>IF(SER_hh_tes!K15=0,"",SER_hh_tes!K15/SER_hh_fec!K15)</f>
        <v>1</v>
      </c>
      <c r="L15" s="114">
        <f>IF(SER_hh_tes!L15=0,"",SER_hh_tes!L15/SER_hh_fec!L15)</f>
        <v>1.0000000000000002</v>
      </c>
      <c r="M15" s="114">
        <f>IF(SER_hh_tes!M15=0,"",SER_hh_tes!M15/SER_hh_fec!M15)</f>
        <v>1.0000000000000004</v>
      </c>
      <c r="N15" s="114">
        <f>IF(SER_hh_tes!N15=0,"",SER_hh_tes!N15/SER_hh_fec!N15)</f>
        <v>1</v>
      </c>
      <c r="O15" s="114">
        <f>IF(SER_hh_tes!O15=0,"",SER_hh_tes!O15/SER_hh_fec!O15)</f>
        <v>1</v>
      </c>
      <c r="P15" s="114">
        <f>IF(SER_hh_tes!P15=0,"",SER_hh_tes!P15/SER_hh_fec!P15)</f>
        <v>1.0000000000000004</v>
      </c>
      <c r="Q15" s="114">
        <f>IF(SER_hh_tes!Q15=0,"",SER_hh_tes!Q15/SER_hh_fec!Q15)</f>
        <v>1</v>
      </c>
    </row>
    <row r="16" spans="1:17" ht="12.95" customHeight="1" x14ac:dyDescent="0.25">
      <c r="A16" s="90" t="s">
        <v>102</v>
      </c>
      <c r="B16" s="110">
        <f>IF(SER_hh_tes!B16=0,"",SER_hh_tes!B16/SER_hh_fec!B16)</f>
        <v>1.664586136092816</v>
      </c>
      <c r="C16" s="110">
        <f>IF(SER_hh_tes!C16=0,"",SER_hh_tes!C16/SER_hh_fec!C16)</f>
        <v>1.6993933720802379</v>
      </c>
      <c r="D16" s="110">
        <f>IF(SER_hh_tes!D16=0,"",SER_hh_tes!D16/SER_hh_fec!D16)</f>
        <v>1.7436550803463835</v>
      </c>
      <c r="E16" s="110">
        <f>IF(SER_hh_tes!E16=0,"",SER_hh_tes!E16/SER_hh_fec!E16)</f>
        <v>1.786891845690507</v>
      </c>
      <c r="F16" s="110">
        <f>IF(SER_hh_tes!F16=0,"",SER_hh_tes!F16/SER_hh_fec!F16)</f>
        <v>1.8330383906813008</v>
      </c>
      <c r="G16" s="110">
        <f>IF(SER_hh_tes!G16=0,"",SER_hh_tes!G16/SER_hh_fec!G16)</f>
        <v>1.8752914547047876</v>
      </c>
      <c r="H16" s="110">
        <f>IF(SER_hh_tes!H16=0,"",SER_hh_tes!H16/SER_hh_fec!H16)</f>
        <v>1.9183830665948725</v>
      </c>
      <c r="I16" s="110">
        <f>IF(SER_hh_tes!I16=0,"",SER_hh_tes!I16/SER_hh_fec!I16)</f>
        <v>1.9621733147560683</v>
      </c>
      <c r="J16" s="110">
        <f>IF(SER_hh_tes!J16=0,"",SER_hh_tes!J16/SER_hh_fec!J16)</f>
        <v>1.9999288403342561</v>
      </c>
      <c r="K16" s="110">
        <f>IF(SER_hh_tes!K16=0,"",SER_hh_tes!K16/SER_hh_fec!K16)</f>
        <v>2.0378483982325761</v>
      </c>
      <c r="L16" s="110">
        <f>IF(SER_hh_tes!L16=0,"",SER_hh_tes!L16/SER_hh_fec!L16)</f>
        <v>2.0729882573459681</v>
      </c>
      <c r="M16" s="110">
        <f>IF(SER_hh_tes!M16=0,"",SER_hh_tes!M16/SER_hh_fec!M16)</f>
        <v>2.1144541680157363</v>
      </c>
      <c r="N16" s="110">
        <f>IF(SER_hh_tes!N16=0,"",SER_hh_tes!N16/SER_hh_fec!N16)</f>
        <v>2.176690082219364</v>
      </c>
      <c r="O16" s="110">
        <f>IF(SER_hh_tes!O16=0,"",SER_hh_tes!O16/SER_hh_fec!O16)</f>
        <v>2.2496992250348269</v>
      </c>
      <c r="P16" s="110">
        <f>IF(SER_hh_tes!P16=0,"",SER_hh_tes!P16/SER_hh_fec!P16)</f>
        <v>2.3731798620105846</v>
      </c>
      <c r="Q16" s="110">
        <f>IF(SER_hh_tes!Q16=0,"",SER_hh_tes!Q16/SER_hh_fec!Q16)</f>
        <v>2.551205415504108</v>
      </c>
    </row>
    <row r="17" spans="1:17" ht="12.95" customHeight="1" x14ac:dyDescent="0.25">
      <c r="A17" s="88" t="s">
        <v>101</v>
      </c>
      <c r="B17" s="113">
        <f>IF(SER_hh_tes!B17=0,"",SER_hh_tes!B17/SER_hh_fec!B17)</f>
        <v>1.664586136092816</v>
      </c>
      <c r="C17" s="113">
        <f>IF(SER_hh_tes!C17=0,"",SER_hh_tes!C17/SER_hh_fec!C17)</f>
        <v>1.7014178562390345</v>
      </c>
      <c r="D17" s="113">
        <f>IF(SER_hh_tes!D17=0,"",SER_hh_tes!D17/SER_hh_fec!D17)</f>
        <v>1.7463477964651113</v>
      </c>
      <c r="E17" s="113">
        <f>IF(SER_hh_tes!E17=0,"",SER_hh_tes!E17/SER_hh_fec!E17)</f>
        <v>1.7819035566440526</v>
      </c>
      <c r="F17" s="113">
        <f>IF(SER_hh_tes!F17=0,"",SER_hh_tes!F17/SER_hh_fec!F17)</f>
        <v>1.8296897511433841</v>
      </c>
      <c r="G17" s="113">
        <f>IF(SER_hh_tes!G17=0,"",SER_hh_tes!G17/SER_hh_fec!G17)</f>
        <v>1.8705477630017766</v>
      </c>
      <c r="H17" s="113">
        <f>IF(SER_hh_tes!H17=0,"",SER_hh_tes!H17/SER_hh_fec!H17)</f>
        <v>1.9097029840684137</v>
      </c>
      <c r="I17" s="113">
        <f>IF(SER_hh_tes!I17=0,"",SER_hh_tes!I17/SER_hh_fec!I17)</f>
        <v>1.9441444254357909</v>
      </c>
      <c r="J17" s="113">
        <f>IF(SER_hh_tes!J17=0,"",SER_hh_tes!J17/SER_hh_fec!J17)</f>
        <v>1.9744521082267656</v>
      </c>
      <c r="K17" s="113">
        <f>IF(SER_hh_tes!K17=0,"",SER_hh_tes!K17/SER_hh_fec!K17)</f>
        <v>2.0137545362683795</v>
      </c>
      <c r="L17" s="113">
        <f>IF(SER_hh_tes!L17=0,"",SER_hh_tes!L17/SER_hh_fec!L17)</f>
        <v>2.0472356697472947</v>
      </c>
      <c r="M17" s="113">
        <f>IF(SER_hh_tes!M17=0,"",SER_hh_tes!M17/SER_hh_fec!M17)</f>
        <v>2.1027154416372555</v>
      </c>
      <c r="N17" s="113">
        <f>IF(SER_hh_tes!N17=0,"",SER_hh_tes!N17/SER_hh_fec!N17)</f>
        <v>2.2035452639399606</v>
      </c>
      <c r="O17" s="113">
        <f>IF(SER_hh_tes!O17=0,"",SER_hh_tes!O17/SER_hh_fec!O17)</f>
        <v>2.3173898458195961</v>
      </c>
      <c r="P17" s="113">
        <f>IF(SER_hh_tes!P17=0,"",SER_hh_tes!P17/SER_hh_fec!P17)</f>
        <v>2.5314843005853147</v>
      </c>
      <c r="Q17" s="113">
        <f>IF(SER_hh_tes!Q17=0,"",SER_hh_tes!Q17/SER_hh_fec!Q17)</f>
        <v>2.7909357227766902</v>
      </c>
    </row>
    <row r="18" spans="1:17" ht="12" customHeight="1" x14ac:dyDescent="0.25">
      <c r="A18" s="88" t="s">
        <v>100</v>
      </c>
      <c r="B18" s="113">
        <f>IF(SER_hh_tes!B18=0,"",SER_hh_tes!B18/SER_hh_fec!B18)</f>
        <v>1.6645861360928158</v>
      </c>
      <c r="C18" s="113">
        <f>IF(SER_hh_tes!C18=0,"",SER_hh_tes!C18/SER_hh_fec!C18)</f>
        <v>1.6993895747275676</v>
      </c>
      <c r="D18" s="113">
        <f>IF(SER_hh_tes!D18=0,"",SER_hh_tes!D18/SER_hh_fec!D18)</f>
        <v>1.7436495688186608</v>
      </c>
      <c r="E18" s="113">
        <f>IF(SER_hh_tes!E18=0,"",SER_hh_tes!E18/SER_hh_fec!E18)</f>
        <v>1.7869024281162662</v>
      </c>
      <c r="F18" s="113">
        <f>IF(SER_hh_tes!F18=0,"",SER_hh_tes!F18/SER_hh_fec!F18)</f>
        <v>1.8330462732692825</v>
      </c>
      <c r="G18" s="113">
        <f>IF(SER_hh_tes!G18=0,"",SER_hh_tes!G18/SER_hh_fec!G18)</f>
        <v>1.8753036352648444</v>
      </c>
      <c r="H18" s="113">
        <f>IF(SER_hh_tes!H18=0,"",SER_hh_tes!H18/SER_hh_fec!H18)</f>
        <v>1.9184069405004509</v>
      </c>
      <c r="I18" s="113">
        <f>IF(SER_hh_tes!I18=0,"",SER_hh_tes!I18/SER_hh_fec!I18)</f>
        <v>1.9622245433230765</v>
      </c>
      <c r="J18" s="113">
        <f>IF(SER_hh_tes!J18=0,"",SER_hh_tes!J18/SER_hh_fec!J18)</f>
        <v>2.0000010019771675</v>
      </c>
      <c r="K18" s="113">
        <f>IF(SER_hh_tes!K18=0,"",SER_hh_tes!K18/SER_hh_fec!K18)</f>
        <v>2.0379194915049865</v>
      </c>
      <c r="L18" s="113">
        <f>IF(SER_hh_tes!L18=0,"",SER_hh_tes!L18/SER_hh_fec!L18)</f>
        <v>2.0730660092251156</v>
      </c>
      <c r="M18" s="113">
        <f>IF(SER_hh_tes!M18=0,"",SER_hh_tes!M18/SER_hh_fec!M18)</f>
        <v>2.1144922761614544</v>
      </c>
      <c r="N18" s="113">
        <f>IF(SER_hh_tes!N18=0,"",SER_hh_tes!N18/SER_hh_fec!N18)</f>
        <v>2.1765897745115108</v>
      </c>
      <c r="O18" s="113">
        <f>IF(SER_hh_tes!O18=0,"",SER_hh_tes!O18/SER_hh_fec!O18)</f>
        <v>2.2493892434220983</v>
      </c>
      <c r="P18" s="113">
        <f>IF(SER_hh_tes!P18=0,"",SER_hh_tes!P18/SER_hh_fec!P18)</f>
        <v>2.3722361468505428</v>
      </c>
      <c r="Q18" s="113">
        <f>IF(SER_hh_tes!Q18=0,"",SER_hh_tes!Q18/SER_hh_fec!Q18)</f>
        <v>2.5492359633156871</v>
      </c>
    </row>
    <row r="19" spans="1:17" ht="12.95" customHeight="1" x14ac:dyDescent="0.25">
      <c r="A19" s="90" t="s">
        <v>47</v>
      </c>
      <c r="B19" s="110">
        <f>IF(SER_hh_tes!B19=0,"",SER_hh_tes!B19/SER_hh_fec!B19)</f>
        <v>0.62279055710464215</v>
      </c>
      <c r="C19" s="110">
        <f>IF(SER_hh_tes!C19=0,"",SER_hh_tes!C19/SER_hh_fec!C19)</f>
        <v>0.61769241454579527</v>
      </c>
      <c r="D19" s="110">
        <f>IF(SER_hh_tes!D19=0,"",SER_hh_tes!D19/SER_hh_fec!D19)</f>
        <v>0.62348423508908346</v>
      </c>
      <c r="E19" s="110">
        <f>IF(SER_hh_tes!E19=0,"",SER_hh_tes!E19/SER_hh_fec!E19)</f>
        <v>0.62014899933973</v>
      </c>
      <c r="F19" s="110">
        <f>IF(SER_hh_tes!F19=0,"",SER_hh_tes!F19/SER_hh_fec!F19)</f>
        <v>0.63395293552636112</v>
      </c>
      <c r="G19" s="110">
        <f>IF(SER_hh_tes!G19=0,"",SER_hh_tes!G19/SER_hh_fec!G19)</f>
        <v>0.64320619070469121</v>
      </c>
      <c r="H19" s="110">
        <f>IF(SER_hh_tes!H19=0,"",SER_hh_tes!H19/SER_hh_fec!H19)</f>
        <v>0.65130007765812825</v>
      </c>
      <c r="I19" s="110">
        <f>IF(SER_hh_tes!I19=0,"",SER_hh_tes!I19/SER_hh_fec!I19)</f>
        <v>0.65952301982327233</v>
      </c>
      <c r="J19" s="110">
        <f>IF(SER_hh_tes!J19=0,"",SER_hh_tes!J19/SER_hh_fec!J19)</f>
        <v>0.66660064649659057</v>
      </c>
      <c r="K19" s="110">
        <f>IF(SER_hh_tes!K19=0,"",SER_hh_tes!K19/SER_hh_fec!K19)</f>
        <v>0.67385498792157728</v>
      </c>
      <c r="L19" s="110">
        <f>IF(SER_hh_tes!L19=0,"",SER_hh_tes!L19/SER_hh_fec!L19)</f>
        <v>0.67376830994617531</v>
      </c>
      <c r="M19" s="110">
        <f>IF(SER_hh_tes!M19=0,"",SER_hh_tes!M19/SER_hh_fec!M19)</f>
        <v>0.67980650481577032</v>
      </c>
      <c r="N19" s="110">
        <f>IF(SER_hh_tes!N19=0,"",SER_hh_tes!N19/SER_hh_fec!N19)</f>
        <v>0.68304254481258031</v>
      </c>
      <c r="O19" s="110">
        <f>IF(SER_hh_tes!O19=0,"",SER_hh_tes!O19/SER_hh_fec!O19)</f>
        <v>0.69389989580084499</v>
      </c>
      <c r="P19" s="110">
        <f>IF(SER_hh_tes!P19=0,"",SER_hh_tes!P19/SER_hh_fec!P19)</f>
        <v>0.69535187935862552</v>
      </c>
      <c r="Q19" s="110">
        <f>IF(SER_hh_tes!Q19=0,"",SER_hh_tes!Q19/SER_hh_fec!Q19)</f>
        <v>0.70270473710192782</v>
      </c>
    </row>
    <row r="20" spans="1:17" ht="12" customHeight="1" x14ac:dyDescent="0.25">
      <c r="A20" s="88" t="s">
        <v>38</v>
      </c>
      <c r="B20" s="109">
        <f>IF(SER_hh_tes!B20=0,"",SER_hh_tes!B20/SER_hh_fec!B20)</f>
        <v>0.45926511947403448</v>
      </c>
      <c r="C20" s="109">
        <f>IF(SER_hh_tes!C20=0,"",SER_hh_tes!C20/SER_hh_fec!C20)</f>
        <v>0.46719896469236616</v>
      </c>
      <c r="D20" s="109">
        <f>IF(SER_hh_tes!D20=0,"",SER_hh_tes!D20/SER_hh_fec!D20)</f>
        <v>0.46887085483444674</v>
      </c>
      <c r="E20" s="109">
        <f>IF(SER_hh_tes!E20=0,"",SER_hh_tes!E20/SER_hh_fec!E20)</f>
        <v>0.46931403046402809</v>
      </c>
      <c r="F20" s="109">
        <f>IF(SER_hh_tes!F20=0,"",SER_hh_tes!F20/SER_hh_fec!F20)</f>
        <v>0.46979569422108008</v>
      </c>
      <c r="G20" s="109">
        <f>IF(SER_hh_tes!G20=0,"",SER_hh_tes!G20/SER_hh_fec!G20)</f>
        <v>0.47025982599418753</v>
      </c>
      <c r="H20" s="109">
        <f>IF(SER_hh_tes!H20=0,"",SER_hh_tes!H20/SER_hh_fec!H20)</f>
        <v>0.47237902958142375</v>
      </c>
      <c r="I20" s="109">
        <f>IF(SER_hh_tes!I20=0,"",SER_hh_tes!I20/SER_hh_fec!I20)</f>
        <v>0.47690189506925157</v>
      </c>
      <c r="J20" s="109">
        <f>IF(SER_hh_tes!J20=0,"",SER_hh_tes!J20/SER_hh_fec!J20)</f>
        <v>0.47822071100359542</v>
      </c>
      <c r="K20" s="109">
        <f>IF(SER_hh_tes!K20=0,"",SER_hh_tes!K20/SER_hh_fec!K20)</f>
        <v>0.48014575224025841</v>
      </c>
      <c r="L20" s="109">
        <f>IF(SER_hh_tes!L20=0,"",SER_hh_tes!L20/SER_hh_fec!L20)</f>
        <v>0.4835717310511109</v>
      </c>
      <c r="M20" s="109">
        <f>IF(SER_hh_tes!M20=0,"",SER_hh_tes!M20/SER_hh_fec!M20)</f>
        <v>0.48551410592487076</v>
      </c>
      <c r="N20" s="109">
        <f>IF(SER_hh_tes!N20=0,"",SER_hh_tes!N20/SER_hh_fec!N20)</f>
        <v>0.48703482661158365</v>
      </c>
      <c r="O20" s="109">
        <f>IF(SER_hh_tes!O20=0,"",SER_hh_tes!O20/SER_hh_fec!O20)</f>
        <v>0.48844520143442605</v>
      </c>
      <c r="P20" s="109">
        <f>IF(SER_hh_tes!P20=0,"",SER_hh_tes!P20/SER_hh_fec!P20)</f>
        <v>0.48989128084317884</v>
      </c>
      <c r="Q20" s="109">
        <f>IF(SER_hh_tes!Q20=0,"",SER_hh_tes!Q20/SER_hh_fec!Q20)</f>
        <v>0.49088979165447244</v>
      </c>
    </row>
    <row r="21" spans="1:17" s="28" customFormat="1" ht="12" customHeight="1" x14ac:dyDescent="0.25">
      <c r="A21" s="88" t="s">
        <v>66</v>
      </c>
      <c r="B21" s="109">
        <f>IF(SER_hh_tes!B21=0,"",SER_hh_tes!B21/SER_hh_fec!B21)</f>
        <v>0.53334013874403996</v>
      </c>
      <c r="C21" s="109">
        <f>IF(SER_hh_tes!C21=0,"",SER_hh_tes!C21/SER_hh_fec!C21)</f>
        <v>0.5436402244633799</v>
      </c>
      <c r="D21" s="109">
        <f>IF(SER_hh_tes!D21=0,"",SER_hh_tes!D21/SER_hh_fec!D21)</f>
        <v>0.54597274737535151</v>
      </c>
      <c r="E21" s="109">
        <f>IF(SER_hh_tes!E21=0,"",SER_hh_tes!E21/SER_hh_fec!E21)</f>
        <v>0.56720256401045843</v>
      </c>
      <c r="F21" s="109">
        <f>IF(SER_hh_tes!F21=0,"",SER_hh_tes!F21/SER_hh_fec!F21)</f>
        <v>0.57547082084559265</v>
      </c>
      <c r="G21" s="109">
        <f>IF(SER_hh_tes!G21=0,"",SER_hh_tes!G21/SER_hh_fec!G21)</f>
        <v>0.58316857749808537</v>
      </c>
      <c r="H21" s="109">
        <f>IF(SER_hh_tes!H21=0,"",SER_hh_tes!H21/SER_hh_fec!H21)</f>
        <v>0.59104207339711456</v>
      </c>
      <c r="I21" s="109">
        <f>IF(SER_hh_tes!I21=0,"",SER_hh_tes!I21/SER_hh_fec!I21)</f>
        <v>0.60166687965248178</v>
      </c>
      <c r="J21" s="109">
        <f>IF(SER_hh_tes!J21=0,"",SER_hh_tes!J21/SER_hh_fec!J21)</f>
        <v>0.60629730487280831</v>
      </c>
      <c r="K21" s="109">
        <f>IF(SER_hh_tes!K21=0,"",SER_hh_tes!K21/SER_hh_fec!K21)</f>
        <v>0.60717608386675859</v>
      </c>
      <c r="L21" s="109">
        <f>IF(SER_hh_tes!L21=0,"",SER_hh_tes!L21/SER_hh_fec!L21)</f>
        <v>0.61026993532208662</v>
      </c>
      <c r="M21" s="109">
        <f>IF(SER_hh_tes!M21=0,"",SER_hh_tes!M21/SER_hh_fec!M21)</f>
        <v>0.61338636474037112</v>
      </c>
      <c r="N21" s="109">
        <f>IF(SER_hh_tes!N21=0,"",SER_hh_tes!N21/SER_hh_fec!N21)</f>
        <v>0.62269885945159775</v>
      </c>
      <c r="O21" s="109">
        <f>IF(SER_hh_tes!O21=0,"",SER_hh_tes!O21/SER_hh_fec!O21)</f>
        <v>0.63428278309416608</v>
      </c>
      <c r="P21" s="109">
        <f>IF(SER_hh_tes!P21=0,"",SER_hh_tes!P21/SER_hh_fec!P21)</f>
        <v>0.63909639019885467</v>
      </c>
      <c r="Q21" s="109">
        <f>IF(SER_hh_tes!Q21=0,"",SER_hh_tes!Q21/SER_hh_fec!Q21)</f>
        <v>0.64185388958213996</v>
      </c>
    </row>
    <row r="22" spans="1:17" ht="12" customHeight="1" x14ac:dyDescent="0.25">
      <c r="A22" s="88" t="s">
        <v>99</v>
      </c>
      <c r="B22" s="109">
        <f>IF(SER_hh_tes!B22=0,"",SER_hh_tes!B22/SER_hh_fec!B22)</f>
        <v>0.51852513489003882</v>
      </c>
      <c r="C22" s="109">
        <f>IF(SER_hh_tes!C22=0,"",SER_hh_tes!C22/SER_hh_fec!C22)</f>
        <v>0.51852513489003882</v>
      </c>
      <c r="D22" s="109">
        <f>IF(SER_hh_tes!D22=0,"",SER_hh_tes!D22/SER_hh_fec!D22)</f>
        <v>0.52226171614739159</v>
      </c>
      <c r="E22" s="109">
        <f>IF(SER_hh_tes!E22=0,"",SER_hh_tes!E22/SER_hh_fec!E22)</f>
        <v>0.52562663619677996</v>
      </c>
      <c r="F22" s="109">
        <f>IF(SER_hh_tes!F22=0,"",SER_hh_tes!F22/SER_hh_fec!F22)</f>
        <v>0.52960502068653525</v>
      </c>
      <c r="G22" s="109">
        <f>IF(SER_hh_tes!G22=0,"",SER_hh_tes!G22/SER_hh_fec!G22)</f>
        <v>0.53289816992538397</v>
      </c>
      <c r="H22" s="109">
        <f>IF(SER_hh_tes!H22=0,"",SER_hh_tes!H22/SER_hh_fec!H22)</f>
        <v>0.54042602033194564</v>
      </c>
      <c r="I22" s="109">
        <f>IF(SER_hh_tes!I22=0,"",SER_hh_tes!I22/SER_hh_fec!I22)</f>
        <v>0.54855357554368778</v>
      </c>
      <c r="J22" s="109">
        <f>IF(SER_hh_tes!J22=0,"",SER_hh_tes!J22/SER_hh_fec!J22)</f>
        <v>0.55599129066822051</v>
      </c>
      <c r="K22" s="109">
        <f>IF(SER_hh_tes!K22=0,"",SER_hh_tes!K22/SER_hh_fec!K22)</f>
        <v>0.56203800993095476</v>
      </c>
      <c r="L22" s="109">
        <f>IF(SER_hh_tes!L22=0,"",SER_hh_tes!L22/SER_hh_fec!L22)</f>
        <v>0.5709402169042912</v>
      </c>
      <c r="M22" s="109">
        <f>IF(SER_hh_tes!M22=0,"",SER_hh_tes!M22/SER_hh_fec!M22)</f>
        <v>0.57628021434972387</v>
      </c>
      <c r="N22" s="109">
        <f>IF(SER_hh_tes!N22=0,"",SER_hh_tes!N22/SER_hh_fec!N22)</f>
        <v>0.581688180452963</v>
      </c>
      <c r="O22" s="109">
        <f>IF(SER_hh_tes!O22=0,"",SER_hh_tes!O22/SER_hh_fec!O22)</f>
        <v>0.58706151112778493</v>
      </c>
      <c r="P22" s="109">
        <f>IF(SER_hh_tes!P22=0,"",SER_hh_tes!P22/SER_hh_fec!P22)</f>
        <v>0.59259926240766614</v>
      </c>
      <c r="Q22" s="109">
        <f>IF(SER_hh_tes!Q22=0,"",SER_hh_tes!Q22/SER_hh_fec!Q22)</f>
        <v>0.59814492611066561</v>
      </c>
    </row>
    <row r="23" spans="1:17" ht="12" customHeight="1" x14ac:dyDescent="0.25">
      <c r="A23" s="88" t="s">
        <v>98</v>
      </c>
      <c r="B23" s="109">
        <f>IF(SER_hh_tes!B23=0,"",SER_hh_tes!B23/SER_hh_fec!B23)</f>
        <v>0.55556264452504178</v>
      </c>
      <c r="C23" s="109">
        <f>IF(SER_hh_tes!C23=0,"",SER_hh_tes!C23/SER_hh_fec!C23)</f>
        <v>0.56311803353781575</v>
      </c>
      <c r="D23" s="109">
        <f>IF(SER_hh_tes!D23=0,"",SER_hh_tes!D23/SER_hh_fec!D23)</f>
        <v>0.56727185194787033</v>
      </c>
      <c r="E23" s="109">
        <f>IF(SER_hh_tes!E23=0,"",SER_hh_tes!E23/SER_hh_fec!E23)</f>
        <v>0.57538790611118273</v>
      </c>
      <c r="F23" s="109">
        <f>IF(SER_hh_tes!F23=0,"",SER_hh_tes!F23/SER_hh_fec!F23)</f>
        <v>0.57736696195520787</v>
      </c>
      <c r="G23" s="109">
        <f>IF(SER_hh_tes!G23=0,"",SER_hh_tes!G23/SER_hh_fec!G23)</f>
        <v>0.58111119326060201</v>
      </c>
      <c r="H23" s="109">
        <f>IF(SER_hh_tes!H23=0,"",SER_hh_tes!H23/SER_hh_fec!H23)</f>
        <v>0.58358078046664807</v>
      </c>
      <c r="I23" s="109">
        <f>IF(SER_hh_tes!I23=0,"",SER_hh_tes!I23/SER_hh_fec!I23)</f>
        <v>0.58701110186679961</v>
      </c>
      <c r="J23" s="109">
        <f>IF(SER_hh_tes!J23=0,"",SER_hh_tes!J23/SER_hh_fec!J23)</f>
        <v>0.59146265246349883</v>
      </c>
      <c r="K23" s="109">
        <f>IF(SER_hh_tes!K23=0,"",SER_hh_tes!K23/SER_hh_fec!K23)</f>
        <v>0.59411568222827649</v>
      </c>
      <c r="L23" s="109">
        <f>IF(SER_hh_tes!L23=0,"",SER_hh_tes!L23/SER_hh_fec!L23)</f>
        <v>0.60021250652256974</v>
      </c>
      <c r="M23" s="109">
        <f>IF(SER_hh_tes!M23=0,"",SER_hh_tes!M23/SER_hh_fec!M23)</f>
        <v>0.60282749516663547</v>
      </c>
      <c r="N23" s="109">
        <f>IF(SER_hh_tes!N23=0,"",SER_hh_tes!N23/SER_hh_fec!N23)</f>
        <v>0.60482336244626189</v>
      </c>
      <c r="O23" s="109">
        <f>IF(SER_hh_tes!O23=0,"",SER_hh_tes!O23/SER_hh_fec!O23)</f>
        <v>0.60702886398764078</v>
      </c>
      <c r="P23" s="109">
        <f>IF(SER_hh_tes!P23=0,"",SER_hh_tes!P23/SER_hh_fec!P23)</f>
        <v>0.60959949454476647</v>
      </c>
      <c r="Q23" s="109">
        <f>IF(SER_hh_tes!Q23=0,"",SER_hh_tes!Q23/SER_hh_fec!Q23)</f>
        <v>0.61160286149755794</v>
      </c>
    </row>
    <row r="24" spans="1:17" ht="12" customHeight="1" x14ac:dyDescent="0.25">
      <c r="A24" s="88" t="s">
        <v>34</v>
      </c>
      <c r="B24" s="109">
        <f>IF(SER_hh_tes!B24=0,"",SER_hh_tes!B24/SER_hh_fec!B24)</f>
        <v>0.44445011562003317</v>
      </c>
      <c r="C24" s="109">
        <f>IF(SER_hh_tes!C24=0,"",SER_hh_tes!C24/SER_hh_fec!C24)</f>
        <v>0.44445011562003328</v>
      </c>
      <c r="D24" s="109">
        <f>IF(SER_hh_tes!D24=0,"",SER_hh_tes!D24/SER_hh_fec!D24)</f>
        <v>0.44897030668390159</v>
      </c>
      <c r="E24" s="109">
        <f>IF(SER_hh_tes!E24=0,"",SER_hh_tes!E24/SER_hh_fec!E24)</f>
        <v>0.44969424200519281</v>
      </c>
      <c r="F24" s="109">
        <f>IF(SER_hh_tes!F24=0,"",SER_hh_tes!F24/SER_hh_fec!F24)</f>
        <v>0.45186262204504341</v>
      </c>
      <c r="G24" s="109">
        <f>IF(SER_hh_tes!G24=0,"",SER_hh_tes!G24/SER_hh_fec!G24)</f>
        <v>0.45753978803811696</v>
      </c>
      <c r="H24" s="109">
        <f>IF(SER_hh_tes!H24=0,"",SER_hh_tes!H24/SER_hh_fec!H24)</f>
        <v>0.46884105167438306</v>
      </c>
      <c r="I24" s="109">
        <f>IF(SER_hh_tes!I24=0,"",SER_hh_tes!I24/SER_hh_fec!I24)</f>
        <v>0.48169454865054401</v>
      </c>
      <c r="J24" s="109">
        <f>IF(SER_hh_tes!J24=0,"",SER_hh_tes!J24/SER_hh_fec!J24)</f>
        <v>0.48995067981133872</v>
      </c>
      <c r="K24" s="109">
        <f>IF(SER_hh_tes!K24=0,"",SER_hh_tes!K24/SER_hh_fec!K24)</f>
        <v>0.495951236906917</v>
      </c>
      <c r="L24" s="109">
        <f>IF(SER_hh_tes!L24=0,"",SER_hh_tes!L24/SER_hh_fec!L24)</f>
        <v>0.50240849188657011</v>
      </c>
      <c r="M24" s="109">
        <f>IF(SER_hh_tes!M24=0,"",SER_hh_tes!M24/SER_hh_fec!M24)</f>
        <v>0.50896922678081757</v>
      </c>
      <c r="N24" s="109">
        <f>IF(SER_hh_tes!N24=0,"",SER_hh_tes!N24/SER_hh_fec!N24)</f>
        <v>0.51531658084260124</v>
      </c>
      <c r="O24" s="109">
        <f>IF(SER_hh_tes!O24=0,"",SER_hh_tes!O24/SER_hh_fec!O24)</f>
        <v>0.5209789375231777</v>
      </c>
      <c r="P24" s="109">
        <f>IF(SER_hh_tes!P24=0,"",SER_hh_tes!P24/SER_hh_fec!P24)</f>
        <v>0.52629104275213412</v>
      </c>
      <c r="Q24" s="109">
        <f>IF(SER_hh_tes!Q24=0,"",SER_hh_tes!Q24/SER_hh_fec!Q24)</f>
        <v>0.52833545370282353</v>
      </c>
    </row>
    <row r="25" spans="1:17" ht="12" customHeight="1" x14ac:dyDescent="0.25">
      <c r="A25" s="88" t="s">
        <v>42</v>
      </c>
      <c r="B25" s="109">
        <f>IF(SER_hh_tes!B25=0,"",SER_hh_tes!B25/SER_hh_fec!B25)</f>
        <v>0.70547637400005281</v>
      </c>
      <c r="C25" s="109">
        <f>IF(SER_hh_tes!C25=0,"",SER_hh_tes!C25/SER_hh_fec!C25)</f>
        <v>0.707744148404573</v>
      </c>
      <c r="D25" s="109">
        <f>IF(SER_hh_tes!D25=0,"",SER_hh_tes!D25/SER_hh_fec!D25)</f>
        <v>0.71000105998444074</v>
      </c>
      <c r="E25" s="109">
        <f>IF(SER_hh_tes!E25=0,"",SER_hh_tes!E25/SER_hh_fec!E25)</f>
        <v>0.71302665310919833</v>
      </c>
      <c r="F25" s="109">
        <f>IF(SER_hh_tes!F25=0,"",SER_hh_tes!F25/SER_hh_fec!F25)</f>
        <v>0.71992455497783503</v>
      </c>
      <c r="G25" s="109">
        <f>IF(SER_hh_tes!G25=0,"",SER_hh_tes!G25/SER_hh_fec!G25)</f>
        <v>0.72344247521544758</v>
      </c>
      <c r="H25" s="109">
        <f>IF(SER_hh_tes!H25=0,"",SER_hh_tes!H25/SER_hh_fec!H25)</f>
        <v>0.7263228580306641</v>
      </c>
      <c r="I25" s="109">
        <f>IF(SER_hh_tes!I25=0,"",SER_hh_tes!I25/SER_hh_fec!I25)</f>
        <v>0.72938312746276457</v>
      </c>
      <c r="J25" s="109">
        <f>IF(SER_hh_tes!J25=0,"",SER_hh_tes!J25/SER_hh_fec!J25)</f>
        <v>0.733022530224271</v>
      </c>
      <c r="K25" s="109">
        <f>IF(SER_hh_tes!K25=0,"",SER_hh_tes!K25/SER_hh_fec!K25)</f>
        <v>0.73600482606592998</v>
      </c>
      <c r="L25" s="109">
        <f>IF(SER_hh_tes!L25=0,"",SER_hh_tes!L25/SER_hh_fec!L25)</f>
        <v>0.73933420282303397</v>
      </c>
      <c r="M25" s="109">
        <f>IF(SER_hh_tes!M25=0,"",SER_hh_tes!M25/SER_hh_fec!M25)</f>
        <v>0.74239636377877405</v>
      </c>
      <c r="N25" s="109">
        <f>IF(SER_hh_tes!N25=0,"",SER_hh_tes!N25/SER_hh_fec!N25)</f>
        <v>0.74579660529379432</v>
      </c>
      <c r="O25" s="109">
        <f>IF(SER_hh_tes!O25=0,"",SER_hh_tes!O25/SER_hh_fec!O25)</f>
        <v>0.74932795920913176</v>
      </c>
      <c r="P25" s="109">
        <f>IF(SER_hh_tes!P25=0,"",SER_hh_tes!P25/SER_hh_fec!P25)</f>
        <v>0.75167052893914821</v>
      </c>
      <c r="Q25" s="109">
        <f>IF(SER_hh_tes!Q25=0,"",SER_hh_tes!Q25/SER_hh_fec!Q25)</f>
        <v>0.75438370151596779</v>
      </c>
    </row>
    <row r="26" spans="1:17" ht="12" customHeight="1" x14ac:dyDescent="0.25">
      <c r="A26" s="88" t="s">
        <v>30</v>
      </c>
      <c r="B26" s="112">
        <f>IF(SER_hh_tes!B26=0,"",SER_hh_tes!B26/SER_hh_fec!B26)</f>
        <v>0.68149017728405104</v>
      </c>
      <c r="C26" s="112">
        <f>IF(SER_hh_tes!C26=0,"",SER_hh_tes!C26/SER_hh_fec!C26)</f>
        <v>0.68149017728405092</v>
      </c>
      <c r="D26" s="112">
        <f>IF(SER_hh_tes!D26=0,"",SER_hh_tes!D26/SER_hh_fec!D26)</f>
        <v>0.68687709303338018</v>
      </c>
      <c r="E26" s="112">
        <f>IF(SER_hh_tes!E26=0,"",SER_hh_tes!E26/SER_hh_fec!E26)</f>
        <v>0.68801088340730521</v>
      </c>
      <c r="F26" s="112">
        <f>IF(SER_hh_tes!F26=0,"",SER_hh_tes!F26/SER_hh_fec!F26)</f>
        <v>0.6973885111687943</v>
      </c>
      <c r="G26" s="112">
        <f>IF(SER_hh_tes!G26=0,"",SER_hh_tes!G26/SER_hh_fec!G26)</f>
        <v>0.70565954777083029</v>
      </c>
      <c r="H26" s="112">
        <f>IF(SER_hh_tes!H26=0,"",SER_hh_tes!H26/SER_hh_fec!H26)</f>
        <v>0.71416642253787765</v>
      </c>
      <c r="I26" s="112">
        <f>IF(SER_hh_tes!I26=0,"",SER_hh_tes!I26/SER_hh_fec!I26)</f>
        <v>0.72386591143951096</v>
      </c>
      <c r="J26" s="112">
        <f>IF(SER_hh_tes!J26=0,"",SER_hh_tes!J26/SER_hh_fec!J26)</f>
        <v>0.73173880069145747</v>
      </c>
      <c r="K26" s="112">
        <f>IF(SER_hh_tes!K26=0,"",SER_hh_tes!K26/SER_hh_fec!K26)</f>
        <v>0.73994919861695185</v>
      </c>
      <c r="L26" s="112">
        <f>IF(SER_hh_tes!L26=0,"",SER_hh_tes!L26/SER_hh_fec!L26)</f>
        <v>0.7440807168505188</v>
      </c>
      <c r="M26" s="112">
        <f>IF(SER_hh_tes!M26=0,"",SER_hh_tes!M26/SER_hh_fec!M26)</f>
        <v>0.75174232324804446</v>
      </c>
      <c r="N26" s="112">
        <f>IF(SER_hh_tes!N26=0,"",SER_hh_tes!N26/SER_hh_fec!N26)</f>
        <v>0.75726914123485733</v>
      </c>
      <c r="O26" s="112">
        <f>IF(SER_hh_tes!O26=0,"",SER_hh_tes!O26/SER_hh_fec!O26)</f>
        <v>0.76525399634296998</v>
      </c>
      <c r="P26" s="112">
        <f>IF(SER_hh_tes!P26=0,"",SER_hh_tes!P26/SER_hh_fec!P26)</f>
        <v>0.76919611631676332</v>
      </c>
      <c r="Q26" s="112">
        <f>IF(SER_hh_tes!Q26=0,"",SER_hh_tes!Q26/SER_hh_fec!Q26)</f>
        <v>0.77292498435960577</v>
      </c>
    </row>
    <row r="27" spans="1:17" ht="12" customHeight="1" x14ac:dyDescent="0.25">
      <c r="A27" s="93" t="s">
        <v>33</v>
      </c>
      <c r="B27" s="111" t="str">
        <f>IF(SER_hh_tes!B27=0,"",SER_hh_tes!B27/SER_hh_fec!B27)</f>
        <v/>
      </c>
      <c r="C27" s="111" t="str">
        <f>IF(SER_hh_tes!C27=0,"",SER_hh_tes!C27/SER_hh_fec!C27)</f>
        <v/>
      </c>
      <c r="D27" s="111" t="str">
        <f>IF(SER_hh_tes!D27=0,"",SER_hh_tes!D27/SER_hh_fec!D27)</f>
        <v/>
      </c>
      <c r="E27" s="111" t="str">
        <f>IF(SER_hh_tes!E27=0,"",SER_hh_tes!E27/SER_hh_fec!E27)</f>
        <v/>
      </c>
      <c r="F27" s="111">
        <f>IF(SER_hh_tes!F27=0,"",SER_hh_tes!F27/SER_hh_fec!F27)</f>
        <v>1</v>
      </c>
      <c r="G27" s="111">
        <f>IF(SER_hh_tes!G27=0,"",SER_hh_tes!G27/SER_hh_fec!G27)</f>
        <v>1</v>
      </c>
      <c r="H27" s="111">
        <f>IF(SER_hh_tes!H27=0,"",SER_hh_tes!H27/SER_hh_fec!H27)</f>
        <v>1</v>
      </c>
      <c r="I27" s="111">
        <f>IF(SER_hh_tes!I27=0,"",SER_hh_tes!I27/SER_hh_fec!I27)</f>
        <v>1</v>
      </c>
      <c r="J27" s="111">
        <f>IF(SER_hh_tes!J27=0,"",SER_hh_tes!J27/SER_hh_fec!J27)</f>
        <v>1.0000000000000002</v>
      </c>
      <c r="K27" s="111">
        <f>IF(SER_hh_tes!K27=0,"",SER_hh_tes!K27/SER_hh_fec!K27)</f>
        <v>0.99999999999999978</v>
      </c>
      <c r="L27" s="111">
        <f>IF(SER_hh_tes!L27=0,"",SER_hh_tes!L27/SER_hh_fec!L27)</f>
        <v>1</v>
      </c>
      <c r="M27" s="111">
        <f>IF(SER_hh_tes!M27=0,"",SER_hh_tes!M27/SER_hh_fec!M27)</f>
        <v>1</v>
      </c>
      <c r="N27" s="111">
        <f>IF(SER_hh_tes!N27=0,"",SER_hh_tes!N27/SER_hh_fec!N27)</f>
        <v>1.0000000000000002</v>
      </c>
      <c r="O27" s="111">
        <f>IF(SER_hh_tes!O27=0,"",SER_hh_tes!O27/SER_hh_fec!O27)</f>
        <v>1</v>
      </c>
      <c r="P27" s="111">
        <f>IF(SER_hh_tes!P27=0,"",SER_hh_tes!P27/SER_hh_fec!P27)</f>
        <v>1</v>
      </c>
      <c r="Q27" s="111">
        <f>IF(SER_hh_tes!Q27=0,"",SER_hh_tes!Q27/SER_hh_fec!Q27)</f>
        <v>1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0.57803578056929872</v>
      </c>
      <c r="C29" s="110">
        <f>IF(SER_hh_tes!C29=0,"",SER_hh_tes!C29/SER_hh_fec!C29)</f>
        <v>0.57533362344506811</v>
      </c>
      <c r="D29" s="110">
        <f>IF(SER_hh_tes!D29=0,"",SER_hh_tes!D29/SER_hh_fec!D29)</f>
        <v>0.57694313357822247</v>
      </c>
      <c r="E29" s="110">
        <f>IF(SER_hh_tes!E29=0,"",SER_hh_tes!E29/SER_hh_fec!E29)</f>
        <v>0.57588422310921805</v>
      </c>
      <c r="F29" s="110">
        <f>IF(SER_hh_tes!F29=0,"",SER_hh_tes!F29/SER_hh_fec!F29)</f>
        <v>0.58022065916452292</v>
      </c>
      <c r="G29" s="110">
        <f>IF(SER_hh_tes!G29=0,"",SER_hh_tes!G29/SER_hh_fec!G29)</f>
        <v>0.58228668210330414</v>
      </c>
      <c r="H29" s="110">
        <f>IF(SER_hh_tes!H29=0,"",SER_hh_tes!H29/SER_hh_fec!H29)</f>
        <v>0.58551279091304975</v>
      </c>
      <c r="I29" s="110">
        <f>IF(SER_hh_tes!I29=0,"",SER_hh_tes!I29/SER_hh_fec!I29)</f>
        <v>0.59200263040811985</v>
      </c>
      <c r="J29" s="110">
        <f>IF(SER_hh_tes!J29=0,"",SER_hh_tes!J29/SER_hh_fec!J29)</f>
        <v>0.60112848675528652</v>
      </c>
      <c r="K29" s="110">
        <f>IF(SER_hh_tes!K29=0,"",SER_hh_tes!K29/SER_hh_fec!K29)</f>
        <v>0.61068641727279915</v>
      </c>
      <c r="L29" s="110">
        <f>IF(SER_hh_tes!L29=0,"",SER_hh_tes!L29/SER_hh_fec!L29)</f>
        <v>0.6169267878466097</v>
      </c>
      <c r="M29" s="110">
        <f>IF(SER_hh_tes!M29=0,"",SER_hh_tes!M29/SER_hh_fec!M29)</f>
        <v>0.61631469283750062</v>
      </c>
      <c r="N29" s="110">
        <f>IF(SER_hh_tes!N29=0,"",SER_hh_tes!N29/SER_hh_fec!N29)</f>
        <v>0.61711080632560666</v>
      </c>
      <c r="O29" s="110">
        <f>IF(SER_hh_tes!O29=0,"",SER_hh_tes!O29/SER_hh_fec!O29)</f>
        <v>0.61754823843979589</v>
      </c>
      <c r="P29" s="110">
        <f>IF(SER_hh_tes!P29=0,"",SER_hh_tes!P29/SER_hh_fec!P29)</f>
        <v>0.62066504284280444</v>
      </c>
      <c r="Q29" s="110">
        <f>IF(SER_hh_tes!Q29=0,"",SER_hh_tes!Q29/SER_hh_fec!Q29)</f>
        <v>0.62233612887498491</v>
      </c>
    </row>
    <row r="30" spans="1:17" ht="12" customHeight="1" x14ac:dyDescent="0.25">
      <c r="A30" s="88" t="s">
        <v>66</v>
      </c>
      <c r="B30" s="109">
        <f>IF(SER_hh_tes!B30=0,"",SER_hh_tes!B30/SER_hh_fec!B30)</f>
        <v>0.42487986169799752</v>
      </c>
      <c r="C30" s="109">
        <f>IF(SER_hh_tes!C30=0,"",SER_hh_tes!C30/SER_hh_fec!C30)</f>
        <v>0.45230717199406079</v>
      </c>
      <c r="D30" s="109">
        <f>IF(SER_hh_tes!D30=0,"",SER_hh_tes!D30/SER_hh_fec!D30)</f>
        <v>0.45502845234820949</v>
      </c>
      <c r="E30" s="109">
        <f>IF(SER_hh_tes!E30=0,"",SER_hh_tes!E30/SER_hh_fec!E30)</f>
        <v>0.45950282663570724</v>
      </c>
      <c r="F30" s="109">
        <f>IF(SER_hh_tes!F30=0,"",SER_hh_tes!F30/SER_hh_fec!F30)</f>
        <v>0.46010085836567538</v>
      </c>
      <c r="G30" s="109">
        <f>IF(SER_hh_tes!G30=0,"",SER_hh_tes!G30/SER_hh_fec!G30)</f>
        <v>0.46086687506233331</v>
      </c>
      <c r="H30" s="109">
        <f>IF(SER_hh_tes!H30=0,"",SER_hh_tes!H30/SER_hh_fec!H30)</f>
        <v>0.46330514955306101</v>
      </c>
      <c r="I30" s="109">
        <f>IF(SER_hh_tes!I30=0,"",SER_hh_tes!I30/SER_hh_fec!I30)</f>
        <v>0.46389137931122698</v>
      </c>
      <c r="J30" s="109">
        <f>IF(SER_hh_tes!J30=0,"",SER_hh_tes!J30/SER_hh_fec!J30)</f>
        <v>0.46613386152796771</v>
      </c>
      <c r="K30" s="109">
        <f>IF(SER_hh_tes!K30=0,"",SER_hh_tes!K30/SER_hh_fec!K30)</f>
        <v>0.46844305131642788</v>
      </c>
      <c r="L30" s="109">
        <f>IF(SER_hh_tes!L30=0,"",SER_hh_tes!L30/SER_hh_fec!L30)</f>
        <v>0.46964889718878128</v>
      </c>
      <c r="M30" s="109">
        <f>IF(SER_hh_tes!M30=0,"",SER_hh_tes!M30/SER_hh_fec!M30)</f>
        <v>0.47030339448517922</v>
      </c>
      <c r="N30" s="109">
        <f>IF(SER_hh_tes!N30=0,"",SER_hh_tes!N30/SER_hh_fec!N30)</f>
        <v>0.47175145649478889</v>
      </c>
      <c r="O30" s="109">
        <f>IF(SER_hh_tes!O30=0,"",SER_hh_tes!O30/SER_hh_fec!O30)</f>
        <v>0.47612703701938397</v>
      </c>
      <c r="P30" s="109">
        <f>IF(SER_hh_tes!P30=0,"",SER_hh_tes!P30/SER_hh_fec!P30)</f>
        <v>0.4881609346143182</v>
      </c>
      <c r="Q30" s="109">
        <f>IF(SER_hh_tes!Q30=0,"",SER_hh_tes!Q30/SER_hh_fec!Q30)</f>
        <v>0.49355826119250706</v>
      </c>
    </row>
    <row r="31" spans="1:17" ht="12" customHeight="1" x14ac:dyDescent="0.25">
      <c r="A31" s="88" t="s">
        <v>98</v>
      </c>
      <c r="B31" s="109">
        <f>IF(SER_hh_tes!B31=0,"",SER_hh_tes!B31/SER_hh_fec!B31)</f>
        <v>0.45756292798245868</v>
      </c>
      <c r="C31" s="109">
        <f>IF(SER_hh_tes!C31=0,"",SER_hh_tes!C31/SER_hh_fec!C31)</f>
        <v>0.46197328809448412</v>
      </c>
      <c r="D31" s="109">
        <f>IF(SER_hh_tes!D31=0,"",SER_hh_tes!D31/SER_hh_fec!D31)</f>
        <v>0.46632434341546547</v>
      </c>
      <c r="E31" s="109">
        <f>IF(SER_hh_tes!E31=0,"",SER_hh_tes!E31/SER_hh_fec!E31)</f>
        <v>0.47074663798827115</v>
      </c>
      <c r="F31" s="109">
        <f>IF(SER_hh_tes!F31=0,"",SER_hh_tes!F31/SER_hh_fec!F31)</f>
        <v>0.47557481952472225</v>
      </c>
      <c r="G31" s="109">
        <f>IF(SER_hh_tes!G31=0,"",SER_hh_tes!G31/SER_hh_fec!G31)</f>
        <v>0.48203226994144355</v>
      </c>
      <c r="H31" s="109">
        <f>IF(SER_hh_tes!H31=0,"",SER_hh_tes!H31/SER_hh_fec!H31)</f>
        <v>0.48796204778661328</v>
      </c>
      <c r="I31" s="109">
        <f>IF(SER_hh_tes!I31=0,"",SER_hh_tes!I31/SER_hh_fec!I31)</f>
        <v>0.49294628464742218</v>
      </c>
      <c r="J31" s="109">
        <f>IF(SER_hh_tes!J31=0,"",SER_hh_tes!J31/SER_hh_fec!J31)</f>
        <v>0.49777199981494619</v>
      </c>
      <c r="K31" s="109">
        <f>IF(SER_hh_tes!K31=0,"",SER_hh_tes!K31/SER_hh_fec!K31)</f>
        <v>0.50291332998527571</v>
      </c>
      <c r="L31" s="109">
        <f>IF(SER_hh_tes!L31=0,"",SER_hh_tes!L31/SER_hh_fec!L31)</f>
        <v>0.50822148214375529</v>
      </c>
      <c r="M31" s="109">
        <f>IF(SER_hh_tes!M31=0,"",SER_hh_tes!M31/SER_hh_fec!M31)</f>
        <v>0.51720898284311745</v>
      </c>
      <c r="N31" s="109">
        <f>IF(SER_hh_tes!N31=0,"",SER_hh_tes!N31/SER_hh_fec!N31)</f>
        <v>0.52348032869462191</v>
      </c>
      <c r="O31" s="109">
        <f>IF(SER_hh_tes!O31=0,"",SER_hh_tes!O31/SER_hh_fec!O31)</f>
        <v>0.52648155078207159</v>
      </c>
      <c r="P31" s="109">
        <f>IF(SER_hh_tes!P31=0,"",SER_hh_tes!P31/SER_hh_fec!P31)</f>
        <v>0.52891052561970731</v>
      </c>
      <c r="Q31" s="109">
        <f>IF(SER_hh_tes!Q31=0,"",SER_hh_tes!Q31/SER_hh_fec!Q31)</f>
        <v>0.53107601660249115</v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 t="str">
        <f>IF(SER_hh_tes!H32=0,"",SER_hh_tes!H32/SER_hh_fec!H32)</f>
        <v/>
      </c>
      <c r="I32" s="109" t="str">
        <f>IF(SER_hh_tes!I32=0,"",SER_hh_tes!I32/SER_hh_fec!I32)</f>
        <v/>
      </c>
      <c r="J32" s="109" t="str">
        <f>IF(SER_hh_tes!J32=0,"",SER_hh_tes!J32/SER_hh_fec!J32)</f>
        <v/>
      </c>
      <c r="K32" s="109" t="str">
        <f>IF(SER_hh_tes!K32=0,"",SER_hh_tes!K32/SER_hh_fec!K32)</f>
        <v/>
      </c>
      <c r="L32" s="109" t="str">
        <f>IF(SER_hh_tes!L32=0,"",SER_hh_tes!L32/SER_hh_fec!L32)</f>
        <v/>
      </c>
      <c r="M32" s="109" t="str">
        <f>IF(SER_hh_tes!M32=0,"",SER_hh_tes!M32/SER_hh_fec!M32)</f>
        <v/>
      </c>
      <c r="N32" s="109" t="str">
        <f>IF(SER_hh_tes!N32=0,"",SER_hh_tes!N32/SER_hh_fec!N32)</f>
        <v/>
      </c>
      <c r="O32" s="109" t="str">
        <f>IF(SER_hh_tes!O32=0,"",SER_hh_tes!O32/SER_hh_fec!O32)</f>
        <v/>
      </c>
      <c r="P32" s="109" t="str">
        <f>IF(SER_hh_tes!P32=0,"",SER_hh_tes!P32/SER_hh_fec!P32)</f>
        <v/>
      </c>
      <c r="Q32" s="109" t="str">
        <f>IF(SER_hh_tes!Q32=0,"",SER_hh_tes!Q32/SER_hh_fec!Q32)</f>
        <v/>
      </c>
    </row>
    <row r="33" spans="1:17" ht="12" customHeight="1" x14ac:dyDescent="0.25">
      <c r="A33" s="49" t="s">
        <v>30</v>
      </c>
      <c r="B33" s="108">
        <f>IF(SER_hh_tes!B33=0,"",SER_hh_tes!B33/SER_hh_fec!B33)</f>
        <v>0.62253459589450177</v>
      </c>
      <c r="C33" s="108">
        <f>IF(SER_hh_tes!C33=0,"",SER_hh_tes!C33/SER_hh_fec!C33)</f>
        <v>0.62383681168469418</v>
      </c>
      <c r="D33" s="108">
        <f>IF(SER_hh_tes!D33=0,"",SER_hh_tes!D33/SER_hh_fec!D33)</f>
        <v>0.62592043254961938</v>
      </c>
      <c r="E33" s="108">
        <f>IF(SER_hh_tes!E33=0,"",SER_hh_tes!E33/SER_hh_fec!E33)</f>
        <v>0.62840732928914045</v>
      </c>
      <c r="F33" s="108">
        <f>IF(SER_hh_tes!F33=0,"",SER_hh_tes!F33/SER_hh_fec!F33)</f>
        <v>0.6323517880269689</v>
      </c>
      <c r="G33" s="108">
        <f>IF(SER_hh_tes!G33=0,"",SER_hh_tes!G33/SER_hh_fec!G33)</f>
        <v>0.63601575110619901</v>
      </c>
      <c r="H33" s="108">
        <f>IF(SER_hh_tes!H33=0,"",SER_hh_tes!H33/SER_hh_fec!H33)</f>
        <v>0.64063650119773596</v>
      </c>
      <c r="I33" s="108">
        <f>IF(SER_hh_tes!I33=0,"",SER_hh_tes!I33/SER_hh_fec!I33)</f>
        <v>0.64635723751058827</v>
      </c>
      <c r="J33" s="108">
        <f>IF(SER_hh_tes!J33=0,"",SER_hh_tes!J33/SER_hh_fec!J33)</f>
        <v>0.6525567315317834</v>
      </c>
      <c r="K33" s="108">
        <f>IF(SER_hh_tes!K33=0,"",SER_hh_tes!K33/SER_hh_fec!K33)</f>
        <v>0.65846937218357848</v>
      </c>
      <c r="L33" s="108">
        <f>IF(SER_hh_tes!L33=0,"",SER_hh_tes!L33/SER_hh_fec!L33)</f>
        <v>0.66330148255779353</v>
      </c>
      <c r="M33" s="108">
        <f>IF(SER_hh_tes!M33=0,"",SER_hh_tes!M33/SER_hh_fec!M33)</f>
        <v>0.66752793949205758</v>
      </c>
      <c r="N33" s="108">
        <f>IF(SER_hh_tes!N33=0,"",SER_hh_tes!N33/SER_hh_fec!N33)</f>
        <v>0.67202200154981429</v>
      </c>
      <c r="O33" s="108">
        <f>IF(SER_hh_tes!O33=0,"",SER_hh_tes!O33/SER_hh_fec!O33)</f>
        <v>0.67280553478240834</v>
      </c>
      <c r="P33" s="108">
        <f>IF(SER_hh_tes!P33=0,"",SER_hh_tes!P33/SER_hh_fec!P33)</f>
        <v>0.67566970346184929</v>
      </c>
      <c r="Q33" s="108">
        <f>IF(SER_hh_tes!Q33=0,"",SER_hh_tes!Q33/SER_hh_fec!Q33)</f>
        <v>0.67808450261477682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5549.310383252121</v>
      </c>
      <c r="C3" s="106">
        <f t="shared" ref="C3:Q3" si="1">SUM(C4,C16,C19,C29)</f>
        <v>6036.6630622869025</v>
      </c>
      <c r="D3" s="106">
        <f t="shared" si="1"/>
        <v>8010.761057804737</v>
      </c>
      <c r="E3" s="106">
        <f t="shared" si="1"/>
        <v>8401.5106684022176</v>
      </c>
      <c r="F3" s="106">
        <f t="shared" si="1"/>
        <v>8187.0554092026587</v>
      </c>
      <c r="G3" s="106">
        <f t="shared" si="1"/>
        <v>7800.3976194723746</v>
      </c>
      <c r="H3" s="106">
        <f t="shared" si="1"/>
        <v>8699.04810397656</v>
      </c>
      <c r="I3" s="106">
        <f t="shared" si="1"/>
        <v>8349.6229181624549</v>
      </c>
      <c r="J3" s="106">
        <f t="shared" si="1"/>
        <v>8921.2708141819567</v>
      </c>
      <c r="K3" s="106">
        <f t="shared" si="1"/>
        <v>9326.3479130399428</v>
      </c>
      <c r="L3" s="106">
        <f t="shared" si="1"/>
        <v>10579.978460792783</v>
      </c>
      <c r="M3" s="106">
        <f t="shared" si="1"/>
        <v>9718.5128695794592</v>
      </c>
      <c r="N3" s="106">
        <f t="shared" si="1"/>
        <v>9402.3528917342301</v>
      </c>
      <c r="O3" s="106">
        <f t="shared" si="1"/>
        <v>8670.4734850315181</v>
      </c>
      <c r="P3" s="106">
        <f t="shared" si="1"/>
        <v>7796.364645176971</v>
      </c>
      <c r="Q3" s="106">
        <f t="shared" si="1"/>
        <v>7890.8989966914842</v>
      </c>
    </row>
    <row r="4" spans="1:17" ht="12.95" customHeight="1" x14ac:dyDescent="0.25">
      <c r="A4" s="90" t="s">
        <v>44</v>
      </c>
      <c r="B4" s="101">
        <f t="shared" ref="B4" si="2">SUM(B5:B15)</f>
        <v>5014.1883410097053</v>
      </c>
      <c r="C4" s="101">
        <f t="shared" ref="C4:Q4" si="3">SUM(C5:C15)</f>
        <v>5329.357935670695</v>
      </c>
      <c r="D4" s="101">
        <f t="shared" si="3"/>
        <v>7181.2020230675889</v>
      </c>
      <c r="E4" s="101">
        <f t="shared" si="3"/>
        <v>7334.7498898574586</v>
      </c>
      <c r="F4" s="101">
        <f t="shared" si="3"/>
        <v>7122.1153569751677</v>
      </c>
      <c r="G4" s="101">
        <f t="shared" si="3"/>
        <v>6719.5071560742354</v>
      </c>
      <c r="H4" s="101">
        <f t="shared" si="3"/>
        <v>7542.0657884126167</v>
      </c>
      <c r="I4" s="101">
        <f t="shared" si="3"/>
        <v>7138.9569448986349</v>
      </c>
      <c r="J4" s="101">
        <f t="shared" si="3"/>
        <v>7691.2293370824827</v>
      </c>
      <c r="K4" s="101">
        <f t="shared" si="3"/>
        <v>8106.4678183324268</v>
      </c>
      <c r="L4" s="101">
        <f t="shared" si="3"/>
        <v>9328.0828563397645</v>
      </c>
      <c r="M4" s="101">
        <f t="shared" si="3"/>
        <v>8401.7291428968656</v>
      </c>
      <c r="N4" s="101">
        <f t="shared" si="3"/>
        <v>7985.2232455234316</v>
      </c>
      <c r="O4" s="101">
        <f t="shared" si="3"/>
        <v>7300.3279331525828</v>
      </c>
      <c r="P4" s="101">
        <f t="shared" si="3"/>
        <v>6369.5280959081529</v>
      </c>
      <c r="Q4" s="101">
        <f t="shared" si="3"/>
        <v>6485.2880180568709</v>
      </c>
    </row>
    <row r="5" spans="1:17" ht="12" customHeight="1" x14ac:dyDescent="0.25">
      <c r="A5" s="88" t="s">
        <v>38</v>
      </c>
      <c r="B5" s="100">
        <v>2143.8341011429552</v>
      </c>
      <c r="C5" s="100">
        <v>1597.6750461852746</v>
      </c>
      <c r="D5" s="100">
        <v>2806.3251532538361</v>
      </c>
      <c r="E5" s="100">
        <v>2790.8491881311702</v>
      </c>
      <c r="F5" s="100">
        <v>2638.7966419152726</v>
      </c>
      <c r="G5" s="100">
        <v>2571.199353654993</v>
      </c>
      <c r="H5" s="100">
        <v>2976.6666795708766</v>
      </c>
      <c r="I5" s="100">
        <v>2542.1310813633618</v>
      </c>
      <c r="J5" s="100">
        <v>2812.6706343060528</v>
      </c>
      <c r="K5" s="100">
        <v>3062.6314288691328</v>
      </c>
      <c r="L5" s="100">
        <v>3492.9474359861888</v>
      </c>
      <c r="M5" s="100">
        <v>3062.0921952765457</v>
      </c>
      <c r="N5" s="100">
        <v>3090.6723210168047</v>
      </c>
      <c r="O5" s="100">
        <v>2861.5241887252828</v>
      </c>
      <c r="P5" s="100">
        <v>2504.7519252348911</v>
      </c>
      <c r="Q5" s="100">
        <v>2417.3772243991853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985.10093168967535</v>
      </c>
      <c r="C7" s="100">
        <v>1263.8824434305775</v>
      </c>
      <c r="D7" s="100">
        <v>1358.599794954735</v>
      </c>
      <c r="E7" s="100">
        <v>1281.4219826018048</v>
      </c>
      <c r="F7" s="100">
        <v>1111.991283901659</v>
      </c>
      <c r="G7" s="100">
        <v>887.474157144071</v>
      </c>
      <c r="H7" s="100">
        <v>1622.2283928640927</v>
      </c>
      <c r="I7" s="100">
        <v>1582.9838832385601</v>
      </c>
      <c r="J7" s="100">
        <v>1574.7306222719551</v>
      </c>
      <c r="K7" s="100">
        <v>1500.5040507712806</v>
      </c>
      <c r="L7" s="100">
        <v>1909.9933279736636</v>
      </c>
      <c r="M7" s="100">
        <v>1772.0063235574892</v>
      </c>
      <c r="N7" s="100">
        <v>1233.3342191869885</v>
      </c>
      <c r="O7" s="100">
        <v>992.06066021130857</v>
      </c>
      <c r="P7" s="100">
        <v>961.02427958615203</v>
      </c>
      <c r="Q7" s="100">
        <v>939.0753047410127</v>
      </c>
    </row>
    <row r="8" spans="1:17" ht="12" customHeight="1" x14ac:dyDescent="0.25">
      <c r="A8" s="88" t="s">
        <v>101</v>
      </c>
      <c r="B8" s="100">
        <v>1.2806847883091181</v>
      </c>
      <c r="C8" s="100">
        <v>1.7581796198712112</v>
      </c>
      <c r="D8" s="100">
        <v>2.2513736620999816</v>
      </c>
      <c r="E8" s="100">
        <v>2.5409143176833129</v>
      </c>
      <c r="F8" s="100">
        <v>2.728246778482041</v>
      </c>
      <c r="G8" s="100">
        <v>2.71795110957222</v>
      </c>
      <c r="H8" s="100">
        <v>3.0509869320083429</v>
      </c>
      <c r="I8" s="100">
        <v>2.7090896482973759</v>
      </c>
      <c r="J8" s="100">
        <v>3.2676509720010518</v>
      </c>
      <c r="K8" s="100">
        <v>3.2811326320261349</v>
      </c>
      <c r="L8" s="100">
        <v>3.9218953234348199</v>
      </c>
      <c r="M8" s="100">
        <v>3.6076961560683332</v>
      </c>
      <c r="N8" s="100">
        <v>3.7959579346074621</v>
      </c>
      <c r="O8" s="100">
        <v>3.6523929246485567</v>
      </c>
      <c r="P8" s="100">
        <v>3.7120293963029556</v>
      </c>
      <c r="Q8" s="100">
        <v>4.2521742267375107</v>
      </c>
    </row>
    <row r="9" spans="1:17" ht="12" customHeight="1" x14ac:dyDescent="0.25">
      <c r="A9" s="88" t="s">
        <v>106</v>
      </c>
      <c r="B9" s="100">
        <v>1881.6486046209147</v>
      </c>
      <c r="C9" s="100">
        <v>2453.9604608235081</v>
      </c>
      <c r="D9" s="100">
        <v>3000.8245901697187</v>
      </c>
      <c r="E9" s="100">
        <v>3251.1776879575605</v>
      </c>
      <c r="F9" s="100">
        <v>3368.5991843797538</v>
      </c>
      <c r="G9" s="100">
        <v>3255.1288494007672</v>
      </c>
      <c r="H9" s="100">
        <v>2940.1197290456394</v>
      </c>
      <c r="I9" s="100">
        <v>3011.1328906484155</v>
      </c>
      <c r="J9" s="100">
        <v>3297.4354969883689</v>
      </c>
      <c r="K9" s="100">
        <v>3525.2840012514671</v>
      </c>
      <c r="L9" s="100">
        <v>3917.9734281113851</v>
      </c>
      <c r="M9" s="100">
        <v>3559.5490011953711</v>
      </c>
      <c r="N9" s="100">
        <v>3653.856975140935</v>
      </c>
      <c r="O9" s="100">
        <v>3388.4620039946658</v>
      </c>
      <c r="P9" s="100">
        <v>2876.7720093532876</v>
      </c>
      <c r="Q9" s="100">
        <v>3101.2810390605091</v>
      </c>
    </row>
    <row r="10" spans="1:17" ht="12" customHeight="1" x14ac:dyDescent="0.25">
      <c r="A10" s="88" t="s">
        <v>34</v>
      </c>
      <c r="B10" s="100">
        <v>2.3240187678512894</v>
      </c>
      <c r="C10" s="100">
        <v>12.081805611462753</v>
      </c>
      <c r="D10" s="100">
        <v>13.201111027198309</v>
      </c>
      <c r="E10" s="100">
        <v>8.7601168492392336</v>
      </c>
      <c r="F10" s="100">
        <v>0</v>
      </c>
      <c r="G10" s="100">
        <v>2.986844764832429</v>
      </c>
      <c r="H10" s="100">
        <v>0</v>
      </c>
      <c r="I10" s="100">
        <v>0</v>
      </c>
      <c r="J10" s="100">
        <v>3.1249325441045444</v>
      </c>
      <c r="K10" s="100">
        <v>14.767204808519308</v>
      </c>
      <c r="L10" s="100">
        <v>3.2467689450906514</v>
      </c>
      <c r="M10" s="100">
        <v>4.4739267113902397</v>
      </c>
      <c r="N10" s="100">
        <v>3.5637722440956408</v>
      </c>
      <c r="O10" s="100">
        <v>54.628687296677334</v>
      </c>
      <c r="P10" s="100">
        <v>23.267852337518693</v>
      </c>
      <c r="Q10" s="100">
        <v>23.302275629425491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0.10286835388979296</v>
      </c>
      <c r="C16" s="101">
        <f t="shared" ref="C16:Q16" si="5">SUM(C17:C18)</f>
        <v>0.11018453240647171</v>
      </c>
      <c r="D16" s="101">
        <f t="shared" si="5"/>
        <v>0.12883509503144905</v>
      </c>
      <c r="E16" s="101">
        <f t="shared" si="5"/>
        <v>0.14398937141901594</v>
      </c>
      <c r="F16" s="101">
        <f t="shared" si="5"/>
        <v>0.17705184906975982</v>
      </c>
      <c r="G16" s="101">
        <f t="shared" si="5"/>
        <v>0.2145982459177759</v>
      </c>
      <c r="H16" s="101">
        <f t="shared" si="5"/>
        <v>0.26276092888625485</v>
      </c>
      <c r="I16" s="101">
        <f t="shared" si="5"/>
        <v>0.31824145340932641</v>
      </c>
      <c r="J16" s="101">
        <f t="shared" si="5"/>
        <v>0.35519829618251636</v>
      </c>
      <c r="K16" s="101">
        <f t="shared" si="5"/>
        <v>0.40617706561080019</v>
      </c>
      <c r="L16" s="101">
        <f t="shared" si="5"/>
        <v>0.44391172774842586</v>
      </c>
      <c r="M16" s="101">
        <f t="shared" si="5"/>
        <v>0.50751334821902805</v>
      </c>
      <c r="N16" s="101">
        <f t="shared" si="5"/>
        <v>0.60847869029015755</v>
      </c>
      <c r="O16" s="101">
        <f t="shared" si="5"/>
        <v>0.74886783446684102</v>
      </c>
      <c r="P16" s="101">
        <f t="shared" si="5"/>
        <v>0.98492423727546585</v>
      </c>
      <c r="Q16" s="101">
        <f t="shared" si="5"/>
        <v>1.3639916208233822</v>
      </c>
    </row>
    <row r="17" spans="1:17" ht="12.95" customHeight="1" x14ac:dyDescent="0.25">
      <c r="A17" s="88" t="s">
        <v>101</v>
      </c>
      <c r="B17" s="103">
        <v>0.10286835388979296</v>
      </c>
      <c r="C17" s="103">
        <v>0.11018453240647171</v>
      </c>
      <c r="D17" s="103">
        <v>0.12883509503144905</v>
      </c>
      <c r="E17" s="103">
        <v>0.14398937141901594</v>
      </c>
      <c r="F17" s="103">
        <v>0.17705184906975982</v>
      </c>
      <c r="G17" s="103">
        <v>0.2145982459177759</v>
      </c>
      <c r="H17" s="103">
        <v>0.26276092888625485</v>
      </c>
      <c r="I17" s="103">
        <v>0.31824145340932641</v>
      </c>
      <c r="J17" s="103">
        <v>0.35519829618251636</v>
      </c>
      <c r="K17" s="103">
        <v>0.40617706561080019</v>
      </c>
      <c r="L17" s="103">
        <v>0.44391172774842586</v>
      </c>
      <c r="M17" s="103">
        <v>0.50751334821902805</v>
      </c>
      <c r="N17" s="103">
        <v>0.60847869029015755</v>
      </c>
      <c r="O17" s="103">
        <v>0.74886783446684102</v>
      </c>
      <c r="P17" s="103">
        <v>0.98492423727546585</v>
      </c>
      <c r="Q17" s="103">
        <v>1.3639916208233822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325.21804957986774</v>
      </c>
      <c r="C19" s="101">
        <f t="shared" ref="C19:Q19" si="7">SUM(C20:C27)</f>
        <v>426.98015858592424</v>
      </c>
      <c r="D19" s="101">
        <f t="shared" si="7"/>
        <v>500.53950457533637</v>
      </c>
      <c r="E19" s="101">
        <f t="shared" si="7"/>
        <v>655.23562716962488</v>
      </c>
      <c r="F19" s="101">
        <f t="shared" si="7"/>
        <v>640.5414771883095</v>
      </c>
      <c r="G19" s="101">
        <f t="shared" si="7"/>
        <v>618.3075024197592</v>
      </c>
      <c r="H19" s="101">
        <f t="shared" si="7"/>
        <v>651.74928193698679</v>
      </c>
      <c r="I19" s="101">
        <f t="shared" si="7"/>
        <v>684.30244420999543</v>
      </c>
      <c r="J19" s="101">
        <f t="shared" si="7"/>
        <v>710.83888449970027</v>
      </c>
      <c r="K19" s="101">
        <f t="shared" si="7"/>
        <v>716.57157776884958</v>
      </c>
      <c r="L19" s="101">
        <f t="shared" si="7"/>
        <v>763.2205691468215</v>
      </c>
      <c r="M19" s="101">
        <f t="shared" si="7"/>
        <v>764.26598856986311</v>
      </c>
      <c r="N19" s="101">
        <f t="shared" si="7"/>
        <v>811.10368026800211</v>
      </c>
      <c r="O19" s="101">
        <f t="shared" si="7"/>
        <v>748.26228563440441</v>
      </c>
      <c r="P19" s="101">
        <f t="shared" si="7"/>
        <v>799.82933420695031</v>
      </c>
      <c r="Q19" s="101">
        <f t="shared" si="7"/>
        <v>762.09365050284566</v>
      </c>
    </row>
    <row r="20" spans="1:17" ht="12" customHeight="1" x14ac:dyDescent="0.25">
      <c r="A20" s="88" t="s">
        <v>38</v>
      </c>
      <c r="B20" s="100">
        <v>40.986030028512744</v>
      </c>
      <c r="C20" s="100">
        <v>84.28704381679006</v>
      </c>
      <c r="D20" s="100">
        <v>115.22549652889522</v>
      </c>
      <c r="E20" s="100">
        <v>121.8119657046775</v>
      </c>
      <c r="F20" s="100">
        <v>124.05545325458114</v>
      </c>
      <c r="G20" s="100">
        <v>118.78743885360313</v>
      </c>
      <c r="H20" s="100">
        <v>104.90368112029884</v>
      </c>
      <c r="I20" s="100">
        <v>128.06218888007919</v>
      </c>
      <c r="J20" s="100">
        <v>131.24713806673813</v>
      </c>
      <c r="K20" s="100">
        <v>136.10281386957149</v>
      </c>
      <c r="L20" s="100">
        <v>145.78284702037206</v>
      </c>
      <c r="M20" s="100">
        <v>147.84288241194969</v>
      </c>
      <c r="N20" s="100">
        <v>150.3310969282706</v>
      </c>
      <c r="O20" s="100">
        <v>155.34901602780408</v>
      </c>
      <c r="P20" s="100">
        <v>157.47167659285006</v>
      </c>
      <c r="Q20" s="100">
        <v>159.66258181330693</v>
      </c>
    </row>
    <row r="21" spans="1:17" s="28" customFormat="1" ht="12" customHeight="1" x14ac:dyDescent="0.25">
      <c r="A21" s="88" t="s">
        <v>66</v>
      </c>
      <c r="B21" s="100">
        <v>138.5786533616901</v>
      </c>
      <c r="C21" s="100">
        <v>170.77132529046895</v>
      </c>
      <c r="D21" s="100">
        <v>167.39524063852434</v>
      </c>
      <c r="E21" s="100">
        <v>258.24906390014218</v>
      </c>
      <c r="F21" s="100">
        <v>222.65209653125879</v>
      </c>
      <c r="G21" s="100">
        <v>190.26680401817808</v>
      </c>
      <c r="H21" s="100">
        <v>212.9117826340339</v>
      </c>
      <c r="I21" s="100">
        <v>188.36626035017005</v>
      </c>
      <c r="J21" s="100">
        <v>175.8777234194952</v>
      </c>
      <c r="K21" s="100">
        <v>161.74923729804934</v>
      </c>
      <c r="L21" s="100">
        <v>155.61596588844276</v>
      </c>
      <c r="M21" s="100">
        <v>151.48950853203044</v>
      </c>
      <c r="N21" s="100">
        <v>196.85624117848525</v>
      </c>
      <c r="O21" s="100">
        <v>118.2759137499565</v>
      </c>
      <c r="P21" s="100">
        <v>166.60080250532599</v>
      </c>
      <c r="Q21" s="100">
        <v>121.08449519557065</v>
      </c>
    </row>
    <row r="22" spans="1:17" ht="12" customHeight="1" x14ac:dyDescent="0.25">
      <c r="A22" s="88" t="s">
        <v>99</v>
      </c>
      <c r="B22" s="100">
        <v>68.040076863119069</v>
      </c>
      <c r="C22" s="100">
        <v>68.60948811957465</v>
      </c>
      <c r="D22" s="100">
        <v>82.44721761670462</v>
      </c>
      <c r="E22" s="100">
        <v>87.745482812183454</v>
      </c>
      <c r="F22" s="100">
        <v>93.127444677176811</v>
      </c>
      <c r="G22" s="100">
        <v>91.611565051920024</v>
      </c>
      <c r="H22" s="100">
        <v>100.64053844426329</v>
      </c>
      <c r="I22" s="100">
        <v>111.28583470062767</v>
      </c>
      <c r="J22" s="100">
        <v>119.50552749581684</v>
      </c>
      <c r="K22" s="100">
        <v>123.0248100773149</v>
      </c>
      <c r="L22" s="100">
        <v>131.61985608864046</v>
      </c>
      <c r="M22" s="100">
        <v>130.55240690133937</v>
      </c>
      <c r="N22" s="100">
        <v>130.24871608263814</v>
      </c>
      <c r="O22" s="100">
        <v>130.92697907401251</v>
      </c>
      <c r="P22" s="100">
        <v>129.87013593788086</v>
      </c>
      <c r="Q22" s="100">
        <v>131.52293536657831</v>
      </c>
    </row>
    <row r="23" spans="1:17" ht="12" customHeight="1" x14ac:dyDescent="0.25">
      <c r="A23" s="88" t="s">
        <v>98</v>
      </c>
      <c r="B23" s="100">
        <v>77.531311403013063</v>
      </c>
      <c r="C23" s="100">
        <v>102.75127683347327</v>
      </c>
      <c r="D23" s="100">
        <v>134.73294928469048</v>
      </c>
      <c r="E23" s="100">
        <v>186.93556234813704</v>
      </c>
      <c r="F23" s="100">
        <v>200.7064827252928</v>
      </c>
      <c r="G23" s="100">
        <v>217.48253303679925</v>
      </c>
      <c r="H23" s="100">
        <v>233.29327973839074</v>
      </c>
      <c r="I23" s="100">
        <v>256.58816027911843</v>
      </c>
      <c r="J23" s="100">
        <v>283.8780620217546</v>
      </c>
      <c r="K23" s="100">
        <v>294.60484568877314</v>
      </c>
      <c r="L23" s="100">
        <v>329.98717622900557</v>
      </c>
      <c r="M23" s="100">
        <v>334.07260613446539</v>
      </c>
      <c r="N23" s="100">
        <v>333.37680467646595</v>
      </c>
      <c r="O23" s="100">
        <v>339.82887284348783</v>
      </c>
      <c r="P23" s="100">
        <v>343.91917150841203</v>
      </c>
      <c r="Q23" s="100">
        <v>347.80594347888996</v>
      </c>
    </row>
    <row r="24" spans="1:17" ht="12" customHeight="1" x14ac:dyDescent="0.25">
      <c r="A24" s="88" t="s">
        <v>34</v>
      </c>
      <c r="B24" s="100">
        <v>8.19779235327842E-2</v>
      </c>
      <c r="C24" s="100">
        <v>0.56102452561724603</v>
      </c>
      <c r="D24" s="100">
        <v>0.73860050652168541</v>
      </c>
      <c r="E24" s="100">
        <v>0.49355240448476734</v>
      </c>
      <c r="F24" s="100">
        <v>0</v>
      </c>
      <c r="G24" s="100">
        <v>0.1591614592586913</v>
      </c>
      <c r="H24" s="100">
        <v>0</v>
      </c>
      <c r="I24" s="100">
        <v>0</v>
      </c>
      <c r="J24" s="100">
        <v>0.33043349589545651</v>
      </c>
      <c r="K24" s="100">
        <v>1.0898708351406952</v>
      </c>
      <c r="L24" s="100">
        <v>0.21472392036063759</v>
      </c>
      <c r="M24" s="100">
        <v>0.30858459007819805</v>
      </c>
      <c r="N24" s="100">
        <v>0.2908214021422123</v>
      </c>
      <c r="O24" s="100">
        <v>3.8815039391435406</v>
      </c>
      <c r="P24" s="100">
        <v>1.9675476624813206</v>
      </c>
      <c r="Q24" s="100">
        <v>2.0176946484998433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209.80112430865839</v>
      </c>
      <c r="C29" s="101">
        <f t="shared" ref="C29:Q29" si="9">SUM(C30:C33)</f>
        <v>280.21478349787657</v>
      </c>
      <c r="D29" s="101">
        <f t="shared" si="9"/>
        <v>328.89069506677953</v>
      </c>
      <c r="E29" s="101">
        <f t="shared" si="9"/>
        <v>411.38116200371564</v>
      </c>
      <c r="F29" s="101">
        <f t="shared" si="9"/>
        <v>424.22152319011172</v>
      </c>
      <c r="G29" s="101">
        <f t="shared" si="9"/>
        <v>462.36836273246246</v>
      </c>
      <c r="H29" s="101">
        <f t="shared" si="9"/>
        <v>504.97027269806978</v>
      </c>
      <c r="I29" s="101">
        <f t="shared" si="9"/>
        <v>526.04528760041376</v>
      </c>
      <c r="J29" s="101">
        <f t="shared" si="9"/>
        <v>518.84739430359093</v>
      </c>
      <c r="K29" s="101">
        <f t="shared" si="9"/>
        <v>502.90233987305453</v>
      </c>
      <c r="L29" s="101">
        <f t="shared" si="9"/>
        <v>488.231123578449</v>
      </c>
      <c r="M29" s="101">
        <f t="shared" si="9"/>
        <v>552.01022476451271</v>
      </c>
      <c r="N29" s="101">
        <f t="shared" si="9"/>
        <v>605.41748725250591</v>
      </c>
      <c r="O29" s="101">
        <f t="shared" si="9"/>
        <v>621.13439841006391</v>
      </c>
      <c r="P29" s="101">
        <f t="shared" si="9"/>
        <v>626.02229082459246</v>
      </c>
      <c r="Q29" s="101">
        <f t="shared" si="9"/>
        <v>642.15333651094409</v>
      </c>
    </row>
    <row r="30" spans="1:17" ht="12" customHeight="1" x14ac:dyDescent="0.25">
      <c r="A30" s="88" t="s">
        <v>66</v>
      </c>
      <c r="B30" s="100">
        <v>6.5504958283884767</v>
      </c>
      <c r="C30" s="100">
        <v>35.32648449008709</v>
      </c>
      <c r="D30" s="100">
        <v>44.482348403439694</v>
      </c>
      <c r="E30" s="100">
        <v>90.003480960301886</v>
      </c>
      <c r="F30" s="100">
        <v>93.781650739153335</v>
      </c>
      <c r="G30" s="100">
        <v>99.994795849678496</v>
      </c>
      <c r="H30" s="100">
        <v>118.08041637910613</v>
      </c>
      <c r="I30" s="100">
        <v>122.31919875877004</v>
      </c>
      <c r="J30" s="100">
        <v>105.74528116117681</v>
      </c>
      <c r="K30" s="100">
        <v>76.284325692854765</v>
      </c>
      <c r="L30" s="100">
        <v>59.176182640419313</v>
      </c>
      <c r="M30" s="100">
        <v>57.49822903493277</v>
      </c>
      <c r="N30" s="100">
        <v>58.571930854859993</v>
      </c>
      <c r="O30" s="100">
        <v>61.685389742309873</v>
      </c>
      <c r="P30" s="100">
        <v>68.509881160462371</v>
      </c>
      <c r="Q30" s="100">
        <v>67.584923497252575</v>
      </c>
    </row>
    <row r="31" spans="1:17" ht="12" customHeight="1" x14ac:dyDescent="0.25">
      <c r="A31" s="88" t="s">
        <v>98</v>
      </c>
      <c r="B31" s="100">
        <v>203.25062848026991</v>
      </c>
      <c r="C31" s="100">
        <v>244.88829900778947</v>
      </c>
      <c r="D31" s="100">
        <v>284.40834666333984</v>
      </c>
      <c r="E31" s="100">
        <v>321.37768104341376</v>
      </c>
      <c r="F31" s="100">
        <v>330.43987245095838</v>
      </c>
      <c r="G31" s="100">
        <v>362.37356688278396</v>
      </c>
      <c r="H31" s="100">
        <v>386.88985631896367</v>
      </c>
      <c r="I31" s="100">
        <v>403.72608884164367</v>
      </c>
      <c r="J31" s="100">
        <v>413.10211314241411</v>
      </c>
      <c r="K31" s="100">
        <v>426.61801418019974</v>
      </c>
      <c r="L31" s="100">
        <v>429.05494093802969</v>
      </c>
      <c r="M31" s="100">
        <v>494.51199572957995</v>
      </c>
      <c r="N31" s="100">
        <v>546.84555639764596</v>
      </c>
      <c r="O31" s="100">
        <v>559.44900866775401</v>
      </c>
      <c r="P31" s="100">
        <v>557.51240966413013</v>
      </c>
      <c r="Q31" s="100">
        <v>574.5684130136915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64333.704827614507</v>
      </c>
      <c r="C3" s="106">
        <f>IF(SER_hh_fec!C3=0,0,1000000/0.086*SER_hh_fec!C3/SER_hh_num!C3)</f>
        <v>71468.936298577406</v>
      </c>
      <c r="D3" s="106">
        <f>IF(SER_hh_fec!D3=0,0,1000000/0.086*SER_hh_fec!D3/SER_hh_num!D3)</f>
        <v>83534.9710781865</v>
      </c>
      <c r="E3" s="106">
        <f>IF(SER_hh_fec!E3=0,0,1000000/0.086*SER_hh_fec!E3/SER_hh_num!E3)</f>
        <v>85266.798515807546</v>
      </c>
      <c r="F3" s="106">
        <f>IF(SER_hh_fec!F3=0,0,1000000/0.086*SER_hh_fec!F3/SER_hh_num!F3)</f>
        <v>89065.054798595142</v>
      </c>
      <c r="G3" s="106">
        <f>IF(SER_hh_fec!G3=0,0,1000000/0.086*SER_hh_fec!G3/SER_hh_num!G3)</f>
        <v>85921.432449968284</v>
      </c>
      <c r="H3" s="106">
        <f>IF(SER_hh_fec!H3=0,0,1000000/0.086*SER_hh_fec!H3/SER_hh_num!H3)</f>
        <v>93151.250886105481</v>
      </c>
      <c r="I3" s="106">
        <f>IF(SER_hh_fec!I3=0,0,1000000/0.086*SER_hh_fec!I3/SER_hh_num!I3)</f>
        <v>82586.48626977086</v>
      </c>
      <c r="J3" s="106">
        <f>IF(SER_hh_fec!J3=0,0,1000000/0.086*SER_hh_fec!J3/SER_hh_num!J3)</f>
        <v>91369.198322849959</v>
      </c>
      <c r="K3" s="106">
        <f>IF(SER_hh_fec!K3=0,0,1000000/0.086*SER_hh_fec!K3/SER_hh_num!K3)</f>
        <v>88618.086774138312</v>
      </c>
      <c r="L3" s="106">
        <f>IF(SER_hh_fec!L3=0,0,1000000/0.086*SER_hh_fec!L3/SER_hh_num!L3)</f>
        <v>99725.840860836572</v>
      </c>
      <c r="M3" s="106">
        <f>IF(SER_hh_fec!M3=0,0,1000000/0.086*SER_hh_fec!M3/SER_hh_num!M3)</f>
        <v>90862.782446283862</v>
      </c>
      <c r="N3" s="106">
        <f>IF(SER_hh_fec!N3=0,0,1000000/0.086*SER_hh_fec!N3/SER_hh_num!N3)</f>
        <v>87662.374197690413</v>
      </c>
      <c r="O3" s="106">
        <f>IF(SER_hh_fec!O3=0,0,1000000/0.086*SER_hh_fec!O3/SER_hh_num!O3)</f>
        <v>82927.567408355942</v>
      </c>
      <c r="P3" s="106">
        <f>IF(SER_hh_fec!P3=0,0,1000000/0.086*SER_hh_fec!P3/SER_hh_num!P3)</f>
        <v>76917.491165204396</v>
      </c>
      <c r="Q3" s="106">
        <f>IF(SER_hh_fec!Q3=0,0,1000000/0.086*SER_hh_fec!Q3/SER_hh_num!Q3)</f>
        <v>76030.640885943983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52156.550216427371</v>
      </c>
      <c r="C4" s="101">
        <f>IF(SER_hh_fec!C4=0,0,1000000/0.086*SER_hh_fec!C4/SER_hh_num!C4)</f>
        <v>57423.340741468615</v>
      </c>
      <c r="D4" s="101">
        <f>IF(SER_hh_fec!D4=0,0,1000000/0.086*SER_hh_fec!D4/SER_hh_num!D4)</f>
        <v>67207.276419249552</v>
      </c>
      <c r="E4" s="101">
        <f>IF(SER_hh_fec!E4=0,0,1000000/0.086*SER_hh_fec!E4/SER_hh_num!E4)</f>
        <v>67113.237911789212</v>
      </c>
      <c r="F4" s="101">
        <f>IF(SER_hh_fec!F4=0,0,1000000/0.086*SER_hh_fec!F4/SER_hh_num!F4)</f>
        <v>70237.697586769602</v>
      </c>
      <c r="G4" s="101">
        <f>IF(SER_hh_fec!G4=0,0,1000000/0.086*SER_hh_fec!G4/SER_hh_num!G4)</f>
        <v>66752.75711450151</v>
      </c>
      <c r="H4" s="101">
        <f>IF(SER_hh_fec!H4=0,0,1000000/0.086*SER_hh_fec!H4/SER_hh_num!H4)</f>
        <v>73266.467614880443</v>
      </c>
      <c r="I4" s="101">
        <f>IF(SER_hh_fec!I4=0,0,1000000/0.086*SER_hh_fec!I4/SER_hh_num!I4)</f>
        <v>61977.035848224587</v>
      </c>
      <c r="J4" s="101">
        <f>IF(SER_hh_fec!J4=0,0,1000000/0.086*SER_hh_fec!J4/SER_hh_num!J4)</f>
        <v>70266.385180050187</v>
      </c>
      <c r="K4" s="101">
        <f>IF(SER_hh_fec!K4=0,0,1000000/0.086*SER_hh_fec!K4/SER_hh_num!K4)</f>
        <v>67191.320616081881</v>
      </c>
      <c r="L4" s="101">
        <f>IF(SER_hh_fec!L4=0,0,1000000/0.086*SER_hh_fec!L4/SER_hh_num!L4)</f>
        <v>78347.75075485924</v>
      </c>
      <c r="M4" s="101">
        <f>IF(SER_hh_fec!M4=0,0,1000000/0.086*SER_hh_fec!M4/SER_hh_num!M4)</f>
        <v>69803.809174539449</v>
      </c>
      <c r="N4" s="101">
        <f>IF(SER_hh_fec!N4=0,0,1000000/0.086*SER_hh_fec!N4/SER_hh_num!N4)</f>
        <v>66529.074210213977</v>
      </c>
      <c r="O4" s="101">
        <f>IF(SER_hh_fec!O4=0,0,1000000/0.086*SER_hh_fec!O4/SER_hh_num!O4)</f>
        <v>61781.543433547209</v>
      </c>
      <c r="P4" s="101">
        <f>IF(SER_hh_fec!P4=0,0,1000000/0.086*SER_hh_fec!P4/SER_hh_num!P4)</f>
        <v>55831.896723977414</v>
      </c>
      <c r="Q4" s="101">
        <f>IF(SER_hh_fec!Q4=0,0,1000000/0.086*SER_hh_fec!Q4/SER_hh_num!Q4)</f>
        <v>54808.537542172242</v>
      </c>
    </row>
    <row r="5" spans="1:17" ht="12" customHeight="1" x14ac:dyDescent="0.25">
      <c r="A5" s="88" t="s">
        <v>38</v>
      </c>
      <c r="B5" s="100">
        <f>IF(SER_hh_fec!B5=0,0,1000000/0.086*SER_hh_fec!B5/SER_hh_num!B5)</f>
        <v>81427.019619113984</v>
      </c>
      <c r="C5" s="100">
        <f>IF(SER_hh_fec!C5=0,0,1000000/0.086*SER_hh_fec!C5/SER_hh_num!C5)</f>
        <v>54265.853873265929</v>
      </c>
      <c r="D5" s="100">
        <f>IF(SER_hh_fec!D5=0,0,1000000/0.086*SER_hh_fec!D5/SER_hh_num!D5)</f>
        <v>101182.97307535459</v>
      </c>
      <c r="E5" s="100">
        <f>IF(SER_hh_fec!E5=0,0,1000000/0.086*SER_hh_fec!E5/SER_hh_num!E5)</f>
        <v>99304.947274570208</v>
      </c>
      <c r="F5" s="100">
        <f>IF(SER_hh_fec!F5=0,0,1000000/0.086*SER_hh_fec!F5/SER_hh_num!F5)</f>
        <v>87998.935327229658</v>
      </c>
      <c r="G5" s="100">
        <f>IF(SER_hh_fec!G5=0,0,1000000/0.086*SER_hh_fec!G5/SER_hh_num!G5)</f>
        <v>83905.493536858703</v>
      </c>
      <c r="H5" s="100">
        <f>IF(SER_hh_fec!H5=0,0,1000000/0.086*SER_hh_fec!H5/SER_hh_num!H5)</f>
        <v>92890.721401182353</v>
      </c>
      <c r="I5" s="100">
        <f>IF(SER_hh_fec!I5=0,0,1000000/0.086*SER_hh_fec!I5/SER_hh_num!I5)</f>
        <v>81647.36030389549</v>
      </c>
      <c r="J5" s="100">
        <f>IF(SER_hh_fec!J5=0,0,1000000/0.086*SER_hh_fec!J5/SER_hh_num!J5)</f>
        <v>85350.82621899691</v>
      </c>
      <c r="K5" s="100">
        <f>IF(SER_hh_fec!K5=0,0,1000000/0.086*SER_hh_fec!K5/SER_hh_num!K5)</f>
        <v>87616.229032824282</v>
      </c>
      <c r="L5" s="100">
        <f>IF(SER_hh_fec!L5=0,0,1000000/0.086*SER_hh_fec!L5/SER_hh_num!L5)</f>
        <v>95464.837459752525</v>
      </c>
      <c r="M5" s="100">
        <f>IF(SER_hh_fec!M5=0,0,1000000/0.086*SER_hh_fec!M5/SER_hh_num!M5)</f>
        <v>84821.784402437159</v>
      </c>
      <c r="N5" s="100">
        <f>IF(SER_hh_fec!N5=0,0,1000000/0.086*SER_hh_fec!N5/SER_hh_num!N5)</f>
        <v>85680.496350173722</v>
      </c>
      <c r="O5" s="100">
        <f>IF(SER_hh_fec!O5=0,0,1000000/0.086*SER_hh_fec!O5/SER_hh_num!O5)</f>
        <v>80418.073300511169</v>
      </c>
      <c r="P5" s="100">
        <f>IF(SER_hh_fec!P5=0,0,1000000/0.086*SER_hh_fec!P5/SER_hh_num!P5)</f>
        <v>74309.300419297419</v>
      </c>
      <c r="Q5" s="100">
        <f>IF(SER_hh_fec!Q5=0,0,1000000/0.086*SER_hh_fec!Q5/SER_hh_num!Q5)</f>
        <v>74525.244132821957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54951.767763479162</v>
      </c>
      <c r="C7" s="100">
        <f>IF(SER_hh_fec!C7=0,0,1000000/0.086*SER_hh_fec!C7/SER_hh_num!C7)</f>
        <v>61597.212766542005</v>
      </c>
      <c r="D7" s="100">
        <f>IF(SER_hh_fec!D7=0,0,1000000/0.086*SER_hh_fec!D7/SER_hh_num!D7)</f>
        <v>71014.948389168814</v>
      </c>
      <c r="E7" s="100">
        <f>IF(SER_hh_fec!E7=0,0,1000000/0.086*SER_hh_fec!E7/SER_hh_num!E7)</f>
        <v>70954.416674204447</v>
      </c>
      <c r="F7" s="100">
        <f>IF(SER_hh_fec!F7=0,0,1000000/0.086*SER_hh_fec!F7/SER_hh_num!F7)</f>
        <v>75512.670016089105</v>
      </c>
      <c r="G7" s="100">
        <f>IF(SER_hh_fec!G7=0,0,1000000/0.086*SER_hh_fec!G7/SER_hh_num!G7)</f>
        <v>72000.667117592864</v>
      </c>
      <c r="H7" s="100">
        <f>IF(SER_hh_fec!H7=0,0,1000000/0.086*SER_hh_fec!H7/SER_hh_num!H7)</f>
        <v>79708.549267506052</v>
      </c>
      <c r="I7" s="100">
        <f>IF(SER_hh_fec!I7=0,0,1000000/0.086*SER_hh_fec!I7/SER_hh_num!I7)</f>
        <v>66730.030004864471</v>
      </c>
      <c r="J7" s="100">
        <f>IF(SER_hh_fec!J7=0,0,1000000/0.086*SER_hh_fec!J7/SER_hh_num!J7)</f>
        <v>76840.766587991748</v>
      </c>
      <c r="K7" s="100">
        <f>IF(SER_hh_fec!K7=0,0,1000000/0.086*SER_hh_fec!K7/SER_hh_num!K7)</f>
        <v>72676.250802170936</v>
      </c>
      <c r="L7" s="100">
        <f>IF(SER_hh_fec!L7=0,0,1000000/0.086*SER_hh_fec!L7/SER_hh_num!L7)</f>
        <v>84946.855409590207</v>
      </c>
      <c r="M7" s="100">
        <f>IF(SER_hh_fec!M7=0,0,1000000/0.086*SER_hh_fec!M7/SER_hh_num!M7)</f>
        <v>75894.851527426465</v>
      </c>
      <c r="N7" s="100">
        <f>IF(SER_hh_fec!N7=0,0,1000000/0.086*SER_hh_fec!N7/SER_hh_num!N7)</f>
        <v>73095.174508156386</v>
      </c>
      <c r="O7" s="100">
        <f>IF(SER_hh_fec!O7=0,0,1000000/0.086*SER_hh_fec!O7/SER_hh_num!O7)</f>
        <v>68319.948052572887</v>
      </c>
      <c r="P7" s="100">
        <f>IF(SER_hh_fec!P7=0,0,1000000/0.086*SER_hh_fec!P7/SER_hh_num!P7)</f>
        <v>63946.635379007763</v>
      </c>
      <c r="Q7" s="100">
        <f>IF(SER_hh_fec!Q7=0,0,1000000/0.086*SER_hh_fec!Q7/SER_hh_num!Q7)</f>
        <v>62646.225033503586</v>
      </c>
    </row>
    <row r="8" spans="1:17" ht="12" customHeight="1" x14ac:dyDescent="0.25">
      <c r="A8" s="88" t="s">
        <v>101</v>
      </c>
      <c r="B8" s="100">
        <f>IF(SER_hh_fec!B8=0,0,1000000/0.086*SER_hh_fec!B8/SER_hh_num!B8)</f>
        <v>34312.816741304887</v>
      </c>
      <c r="C8" s="100">
        <f>IF(SER_hh_fec!C8=0,0,1000000/0.086*SER_hh_fec!C8/SER_hh_num!C8)</f>
        <v>38467.863698252535</v>
      </c>
      <c r="D8" s="100">
        <f>IF(SER_hh_fec!D8=0,0,1000000/0.086*SER_hh_fec!D8/SER_hh_num!D8)</f>
        <v>44350.138511593163</v>
      </c>
      <c r="E8" s="100">
        <f>IF(SER_hh_fec!E8=0,0,1000000/0.086*SER_hh_fec!E8/SER_hh_num!E8)</f>
        <v>44313.074815687316</v>
      </c>
      <c r="F8" s="100">
        <f>IF(SER_hh_fec!F8=0,0,1000000/0.086*SER_hh_fec!F8/SER_hh_num!F8)</f>
        <v>47156.448596454022</v>
      </c>
      <c r="G8" s="100">
        <f>IF(SER_hh_fec!G8=0,0,1000000/0.086*SER_hh_fec!G8/SER_hh_num!G8)</f>
        <v>44962.679371921113</v>
      </c>
      <c r="H8" s="100">
        <f>IF(SER_hh_fec!H8=0,0,1000000/0.086*SER_hh_fec!H8/SER_hh_num!H8)</f>
        <v>49778.407909243506</v>
      </c>
      <c r="I8" s="100">
        <f>IF(SER_hh_fec!I8=0,0,1000000/0.086*SER_hh_fec!I8/SER_hh_num!I8)</f>
        <v>41678.230957185944</v>
      </c>
      <c r="J8" s="100">
        <f>IF(SER_hh_fec!J8=0,0,1000000/0.086*SER_hh_fec!J8/SER_hh_num!J8)</f>
        <v>47991.018006709804</v>
      </c>
      <c r="K8" s="100">
        <f>IF(SER_hh_fec!K8=0,0,1000000/0.086*SER_hh_fec!K8/SER_hh_num!K8)</f>
        <v>45392.974830259045</v>
      </c>
      <c r="L8" s="100">
        <f>IF(SER_hh_fec!L8=0,0,1000000/0.086*SER_hh_fec!L8/SER_hh_num!L8)</f>
        <v>53054.90216777927</v>
      </c>
      <c r="M8" s="100">
        <f>IF(SER_hh_fec!M8=0,0,1000000/0.086*SER_hh_fec!M8/SER_hh_num!M8)</f>
        <v>47423.318975751179</v>
      </c>
      <c r="N8" s="100">
        <f>IF(SER_hh_fec!N8=0,0,1000000/0.086*SER_hh_fec!N8/SER_hh_num!N8)</f>
        <v>45624.316956867006</v>
      </c>
      <c r="O8" s="100">
        <f>IF(SER_hh_fec!O8=0,0,1000000/0.086*SER_hh_fec!O8/SER_hh_num!O8)</f>
        <v>42520.89534236028</v>
      </c>
      <c r="P8" s="100">
        <f>IF(SER_hh_fec!P8=0,0,1000000/0.086*SER_hh_fec!P8/SER_hh_num!P8)</f>
        <v>38935.855535990318</v>
      </c>
      <c r="Q8" s="100">
        <f>IF(SER_hh_fec!Q8=0,0,1000000/0.086*SER_hh_fec!Q8/SER_hh_num!Q8)</f>
        <v>38656.916800962004</v>
      </c>
    </row>
    <row r="9" spans="1:17" ht="12" customHeight="1" x14ac:dyDescent="0.25">
      <c r="A9" s="88" t="s">
        <v>106</v>
      </c>
      <c r="B9" s="100">
        <f>IF(SER_hh_fec!B9=0,0,1000000/0.086*SER_hh_fec!B9/SER_hh_num!B9)</f>
        <v>46394.296725914981</v>
      </c>
      <c r="C9" s="100">
        <f>IF(SER_hh_fec!C9=0,0,1000000/0.086*SER_hh_fec!C9/SER_hh_num!C9)</f>
        <v>63762.464170902116</v>
      </c>
      <c r="D9" s="100">
        <f>IF(SER_hh_fec!D9=0,0,1000000/0.086*SER_hh_fec!D9/SER_hh_num!D9)</f>
        <v>59494.786631414507</v>
      </c>
      <c r="E9" s="100">
        <f>IF(SER_hh_fec!E9=0,0,1000000/0.086*SER_hh_fec!E9/SER_hh_num!E9)</f>
        <v>64564.785806053544</v>
      </c>
      <c r="F9" s="100">
        <f>IF(SER_hh_fec!F9=0,0,1000000/0.086*SER_hh_fec!F9/SER_hh_num!F9)</f>
        <v>69189.174805728413</v>
      </c>
      <c r="G9" s="100">
        <f>IF(SER_hh_fec!G9=0,0,1000000/0.086*SER_hh_fec!G9/SER_hh_num!G9)</f>
        <v>68940.314117666072</v>
      </c>
      <c r="H9" s="100">
        <f>IF(SER_hh_fec!H9=0,0,1000000/0.086*SER_hh_fec!H9/SER_hh_num!H9)</f>
        <v>75997.957776442767</v>
      </c>
      <c r="I9" s="100">
        <f>IF(SER_hh_fec!I9=0,0,1000000/0.086*SER_hh_fec!I9/SER_hh_num!I9)</f>
        <v>73593.558812781062</v>
      </c>
      <c r="J9" s="100">
        <f>IF(SER_hh_fec!J9=0,0,1000000/0.086*SER_hh_fec!J9/SER_hh_num!J9)</f>
        <v>72705.217098828682</v>
      </c>
      <c r="K9" s="100">
        <f>IF(SER_hh_fec!K9=0,0,1000000/0.086*SER_hh_fec!K9/SER_hh_num!K9)</f>
        <v>66878.402603339346</v>
      </c>
      <c r="L9" s="100">
        <f>IF(SER_hh_fec!L9=0,0,1000000/0.086*SER_hh_fec!L9/SER_hh_num!L9)</f>
        <v>81072.458865606022</v>
      </c>
      <c r="M9" s="100">
        <f>IF(SER_hh_fec!M9=0,0,1000000/0.086*SER_hh_fec!M9/SER_hh_num!M9)</f>
        <v>72121.063650316355</v>
      </c>
      <c r="N9" s="100">
        <f>IF(SER_hh_fec!N9=0,0,1000000/0.086*SER_hh_fec!N9/SER_hh_num!N9)</f>
        <v>68957.465580669625</v>
      </c>
      <c r="O9" s="100">
        <f>IF(SER_hh_fec!O9=0,0,1000000/0.086*SER_hh_fec!O9/SER_hh_num!O9)</f>
        <v>63873.375603762179</v>
      </c>
      <c r="P9" s="100">
        <f>IF(SER_hh_fec!P9=0,0,1000000/0.086*SER_hh_fec!P9/SER_hh_num!P9)</f>
        <v>58912.973927075414</v>
      </c>
      <c r="Q9" s="100">
        <f>IF(SER_hh_fec!Q9=0,0,1000000/0.086*SER_hh_fec!Q9/SER_hh_num!Q9)</f>
        <v>59106.962555171762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67132.070167776343</v>
      </c>
      <c r="C10" s="100">
        <f>IF(SER_hh_fec!C10=0,0,1000000/0.086*SER_hh_fec!C10/SER_hh_num!C10)</f>
        <v>75257.669039807515</v>
      </c>
      <c r="D10" s="100">
        <f>IF(SER_hh_fec!D10=0,0,1000000/0.086*SER_hh_fec!D10/SER_hh_num!D10)</f>
        <v>86765.068697092007</v>
      </c>
      <c r="E10" s="100">
        <f>IF(SER_hh_fec!E10=0,0,1000000/0.086*SER_hh_fec!E10/SER_hh_num!E10)</f>
        <v>86692.071513896357</v>
      </c>
      <c r="F10" s="100">
        <f>IF(SER_hh_fec!F10=0,0,1000000/0.086*SER_hh_fec!F10/SER_hh_num!F10)</f>
        <v>87199.581813988683</v>
      </c>
      <c r="G10" s="100">
        <f>IF(SER_hh_fec!G10=0,0,1000000/0.086*SER_hh_fec!G10/SER_hh_num!G10)</f>
        <v>92948.319338413159</v>
      </c>
      <c r="H10" s="100">
        <f>IF(SER_hh_fec!H10=0,0,1000000/0.086*SER_hh_fec!H10/SER_hh_num!H10)</f>
        <v>74818.524294194722</v>
      </c>
      <c r="I10" s="100">
        <f>IF(SER_hh_fec!I10=0,0,1000000/0.086*SER_hh_fec!I10/SER_hh_num!I10)</f>
        <v>103015.72273574608</v>
      </c>
      <c r="J10" s="100">
        <f>IF(SER_hh_fec!J10=0,0,1000000/0.086*SER_hh_fec!J10/SER_hh_num!J10)</f>
        <v>93886.279695868609</v>
      </c>
      <c r="K10" s="100">
        <f>IF(SER_hh_fec!K10=0,0,1000000/0.086*SER_hh_fec!K10/SER_hh_num!K10)</f>
        <v>93231.287964189149</v>
      </c>
      <c r="L10" s="100">
        <f>IF(SER_hh_fec!L10=0,0,1000000/0.086*SER_hh_fec!L10/SER_hh_num!L10)</f>
        <v>98900.08653501526</v>
      </c>
      <c r="M10" s="100">
        <f>IF(SER_hh_fec!M10=0,0,1000000/0.086*SER_hh_fec!M10/SER_hh_num!M10)</f>
        <v>97841.025395086806</v>
      </c>
      <c r="N10" s="100">
        <f>IF(SER_hh_fec!N10=0,0,1000000/0.086*SER_hh_fec!N10/SER_hh_num!N10)</f>
        <v>82966.161877137944</v>
      </c>
      <c r="O10" s="100">
        <f>IF(SER_hh_fec!O10=0,0,1000000/0.086*SER_hh_fec!O10/SER_hh_num!O10)</f>
        <v>87350.295979045215</v>
      </c>
      <c r="P10" s="100">
        <f>IF(SER_hh_fec!P10=0,0,1000000/0.086*SER_hh_fec!P10/SER_hh_num!P10)</f>
        <v>74986.908407112685</v>
      </c>
      <c r="Q10" s="100">
        <f>IF(SER_hh_fec!Q10=0,0,1000000/0.086*SER_hh_fec!Q10/SER_hh_num!Q10)</f>
        <v>74363.886439180715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56403.756428425724</v>
      </c>
      <c r="C11" s="100">
        <f>IF(SER_hh_fec!C11=0,0,1000000/0.086*SER_hh_fec!C11/SER_hh_num!C11)</f>
        <v>41925.729185288401</v>
      </c>
      <c r="D11" s="100">
        <f>IF(SER_hh_fec!D11=0,0,1000000/0.086*SER_hh_fec!D11/SER_hh_num!D11)</f>
        <v>59755.97609983079</v>
      </c>
      <c r="E11" s="100">
        <f>IF(SER_hh_fec!E11=0,0,1000000/0.086*SER_hh_fec!E11/SER_hh_num!E11)</f>
        <v>62579.557253172512</v>
      </c>
      <c r="F11" s="100">
        <f>IF(SER_hh_fec!F11=0,0,1000000/0.086*SER_hh_fec!F11/SER_hh_num!F11)</f>
        <v>60429.402051469857</v>
      </c>
      <c r="G11" s="100">
        <f>IF(SER_hh_fec!G11=0,0,1000000/0.086*SER_hh_fec!G11/SER_hh_num!G11)</f>
        <v>62086.065301654955</v>
      </c>
      <c r="H11" s="100">
        <f>IF(SER_hh_fec!H11=0,0,1000000/0.086*SER_hh_fec!H11/SER_hh_num!H11)</f>
        <v>66115.944996418126</v>
      </c>
      <c r="I11" s="100">
        <f>IF(SER_hh_fec!I11=0,0,1000000/0.086*SER_hh_fec!I11/SER_hh_num!I11)</f>
        <v>56155.932237050591</v>
      </c>
      <c r="J11" s="100">
        <f>IF(SER_hh_fec!J11=0,0,1000000/0.086*SER_hh_fec!J11/SER_hh_num!J11)</f>
        <v>64661.582156408942</v>
      </c>
      <c r="K11" s="100">
        <f>IF(SER_hh_fec!K11=0,0,1000000/0.086*SER_hh_fec!K11/SER_hh_num!K11)</f>
        <v>61161.06082392799</v>
      </c>
      <c r="L11" s="100">
        <f>IF(SER_hh_fec!L11=0,0,1000000/0.086*SER_hh_fec!L11/SER_hh_num!L11)</f>
        <v>71484.499762902604</v>
      </c>
      <c r="M11" s="100">
        <f>IF(SER_hh_fec!M11=0,0,1000000/0.086*SER_hh_fec!M11/SER_hh_num!M11)</f>
        <v>63811.344046107552</v>
      </c>
      <c r="N11" s="100">
        <f>IF(SER_hh_fec!N11=0,0,1000000/0.086*SER_hh_fec!N11/SER_hh_num!N11)</f>
        <v>61430.728213436727</v>
      </c>
      <c r="O11" s="100">
        <f>IF(SER_hh_fec!O11=0,0,1000000/0.086*SER_hh_fec!O11/SER_hh_num!O11)</f>
        <v>57413.7826435487</v>
      </c>
      <c r="P11" s="100">
        <f>IF(SER_hh_fec!P11=0,0,1000000/0.086*SER_hh_fec!P11/SER_hh_num!P11)</f>
        <v>52797.854833197067</v>
      </c>
      <c r="Q11" s="100">
        <f>IF(SER_hh_fec!Q11=0,0,1000000/0.086*SER_hh_fec!Q11/SER_hh_num!Q11)</f>
        <v>52676.550791940441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43920.405428870261</v>
      </c>
      <c r="C12" s="100">
        <f>IF(SER_hh_fec!C12=0,0,1000000/0.086*SER_hh_fec!C12/SER_hh_num!C12)</f>
        <v>49238.865533763288</v>
      </c>
      <c r="D12" s="100">
        <f>IF(SER_hh_fec!D12=0,0,1000000/0.086*SER_hh_fec!D12/SER_hh_num!D12)</f>
        <v>60619.13146792294</v>
      </c>
      <c r="E12" s="100">
        <f>IF(SER_hh_fec!E12=0,0,1000000/0.086*SER_hh_fec!E12/SER_hh_num!E12)</f>
        <v>52992.354492132828</v>
      </c>
      <c r="F12" s="100">
        <f>IF(SER_hh_fec!F12=0,0,1000000/0.086*SER_hh_fec!F12/SER_hh_num!F12)</f>
        <v>62497.614931301032</v>
      </c>
      <c r="G12" s="100">
        <f>IF(SER_hh_fec!G12=0,0,1000000/0.086*SER_hh_fec!G12/SER_hh_num!G12)</f>
        <v>55429.6058989148</v>
      </c>
      <c r="H12" s="100">
        <f>IF(SER_hh_fec!H12=0,0,1000000/0.086*SER_hh_fec!H12/SER_hh_num!H12)</f>
        <v>63716.362123831714</v>
      </c>
      <c r="I12" s="100">
        <f>IF(SER_hh_fec!I12=0,0,1000000/0.086*SER_hh_fec!I12/SER_hh_num!I12)</f>
        <v>41624.302412285389</v>
      </c>
      <c r="J12" s="100">
        <f>IF(SER_hh_fec!J12=0,0,1000000/0.086*SER_hh_fec!J12/SER_hh_num!J12)</f>
        <v>62046.052339985108</v>
      </c>
      <c r="K12" s="100">
        <f>IF(SER_hh_fec!K12=0,0,1000000/0.086*SER_hh_fec!K12/SER_hh_num!K12)</f>
        <v>58103.007782731554</v>
      </c>
      <c r="L12" s="100">
        <f>IF(SER_hh_fec!L12=0,0,1000000/0.086*SER_hh_fec!L12/SER_hh_num!L12)</f>
        <v>67910.27477475749</v>
      </c>
      <c r="M12" s="100">
        <f>IF(SER_hh_fec!M12=0,0,1000000/0.086*SER_hh_fec!M12/SER_hh_num!M12)</f>
        <v>60916.448012969231</v>
      </c>
      <c r="N12" s="100">
        <f>IF(SER_hh_fec!N12=0,0,1000000/0.086*SER_hh_fec!N12/SER_hh_num!N12)</f>
        <v>59008.602249688724</v>
      </c>
      <c r="O12" s="100">
        <f>IF(SER_hh_fec!O12=0,0,1000000/0.086*SER_hh_fec!O12/SER_hh_num!O12)</f>
        <v>55527.208118172333</v>
      </c>
      <c r="P12" s="100">
        <f>IF(SER_hh_fec!P12=0,0,1000000/0.086*SER_hh_fec!P12/SER_hh_num!P12)</f>
        <v>51442.884269543283</v>
      </c>
      <c r="Q12" s="100">
        <f>IF(SER_hh_fec!Q12=0,0,1000000/0.086*SER_hh_fec!Q12/SER_hh_num!Q12)</f>
        <v>51720.18929497496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28027.350264105989</v>
      </c>
      <c r="C13" s="100">
        <f>IF(SER_hh_fec!C13=0,0,1000000/0.086*SER_hh_fec!C13/SER_hh_num!C13)</f>
        <v>31423.031266041951</v>
      </c>
      <c r="D13" s="100">
        <f>IF(SER_hh_fec!D13=0,0,1000000/0.086*SER_hh_fec!D13/SER_hh_num!D13)</f>
        <v>36229.228977137958</v>
      </c>
      <c r="E13" s="100">
        <f>IF(SER_hh_fec!E13=0,0,1000000/0.086*SER_hh_fec!E13/SER_hh_num!E13)</f>
        <v>36199.060742574402</v>
      </c>
      <c r="F13" s="100">
        <f>IF(SER_hh_fec!F13=0,0,1000000/0.086*SER_hh_fec!F13/SER_hh_num!F13)</f>
        <v>38520.924038775374</v>
      </c>
      <c r="G13" s="100">
        <f>IF(SER_hh_fec!G13=0,0,1000000/0.086*SER_hh_fec!G13/SER_hh_num!G13)</f>
        <v>36728.13378868212</v>
      </c>
      <c r="H13" s="100">
        <f>IF(SER_hh_fec!H13=0,0,1000000/0.086*SER_hh_fec!H13/SER_hh_num!H13)</f>
        <v>40662.360649107133</v>
      </c>
      <c r="I13" s="100">
        <f>IF(SER_hh_fec!I13=0,0,1000000/0.086*SER_hh_fec!I13/SER_hh_num!I13)</f>
        <v>34047.002779359755</v>
      </c>
      <c r="J13" s="100">
        <f>IF(SER_hh_fec!J13=0,0,1000000/0.086*SER_hh_fec!J13/SER_hh_num!J13)</f>
        <v>39203.133572769715</v>
      </c>
      <c r="K13" s="100">
        <f>IF(SER_hh_fec!K13=0,0,1000000/0.086*SER_hh_fec!K13/SER_hh_num!K13)</f>
        <v>37082.032670206776</v>
      </c>
      <c r="L13" s="100">
        <f>IF(SER_hh_fec!L13=0,0,1000000/0.086*SER_hh_fec!L13/SER_hh_num!L13)</f>
        <v>43340.48752698407</v>
      </c>
      <c r="M13" s="100">
        <f>IF(SER_hh_fec!M13=0,0,1000000/0.086*SER_hh_fec!M13/SER_hh_num!M13)</f>
        <v>37865.756923083762</v>
      </c>
      <c r="N13" s="100">
        <f>IF(SER_hh_fec!N13=0,0,1000000/0.086*SER_hh_fec!N13/SER_hh_num!N13)</f>
        <v>32464.645377275428</v>
      </c>
      <c r="O13" s="100">
        <f>IF(SER_hh_fec!O13=0,0,1000000/0.086*SER_hh_fec!O13/SER_hh_num!O13)</f>
        <v>28284.589041891839</v>
      </c>
      <c r="P13" s="100">
        <f>IF(SER_hh_fec!P13=0,0,1000000/0.086*SER_hh_fec!P13/SER_hh_num!P13)</f>
        <v>23318.193130524785</v>
      </c>
      <c r="Q13" s="100">
        <f>IF(SER_hh_fec!Q13=0,0,1000000/0.086*SER_hh_fec!Q13/SER_hh_num!Q13)</f>
        <v>21347.754190650678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46466.39649049149</v>
      </c>
      <c r="C14" s="22">
        <f>IF(SER_hh_fec!C14=0,0,1000000/0.086*SER_hh_fec!C14/SER_hh_num!C14)</f>
        <v>52096.078151595888</v>
      </c>
      <c r="D14" s="22">
        <f>IF(SER_hh_fec!D14=0,0,1000000/0.086*SER_hh_fec!D14/SER_hh_num!D14)</f>
        <v>60064.248041044491</v>
      </c>
      <c r="E14" s="22">
        <f>IF(SER_hh_fec!E14=0,0,1000000/0.086*SER_hh_fec!E14/SER_hh_num!E14)</f>
        <v>60014.232283741745</v>
      </c>
      <c r="F14" s="22">
        <f>IF(SER_hh_fec!F14=0,0,1000000/0.086*SER_hh_fec!F14/SER_hh_num!F14)</f>
        <v>63863.637222180245</v>
      </c>
      <c r="G14" s="22">
        <f>IF(SER_hh_fec!G14=0,0,1000000/0.086*SER_hh_fec!G14/SER_hh_num!G14)</f>
        <v>60891.379702288759</v>
      </c>
      <c r="H14" s="22">
        <f>IF(SER_hh_fec!H14=0,0,1000000/0.086*SER_hh_fec!H14/SER_hh_num!H14)</f>
        <v>67413.913707730273</v>
      </c>
      <c r="I14" s="22">
        <f>IF(SER_hh_fec!I14=0,0,1000000/0.086*SER_hh_fec!I14/SER_hh_num!I14)</f>
        <v>56446.346713149062</v>
      </c>
      <c r="J14" s="22">
        <f>IF(SER_hh_fec!J14=0,0,1000000/0.086*SER_hh_fec!J14/SER_hh_num!J14)</f>
        <v>64994.668818012949</v>
      </c>
      <c r="K14" s="22">
        <f>IF(SER_hh_fec!K14=0,0,1000000/0.086*SER_hh_fec!K14/SER_hh_num!K14)</f>
        <v>61478.10679534285</v>
      </c>
      <c r="L14" s="22">
        <f>IF(SER_hh_fec!L14=0,0,1000000/0.086*SER_hh_fec!L14/SER_hh_num!L14)</f>
        <v>71853.966163157835</v>
      </c>
      <c r="M14" s="22">
        <f>IF(SER_hh_fec!M14=0,0,1000000/0.086*SER_hh_fec!M14/SER_hh_num!M14)</f>
        <v>64285.15035630222</v>
      </c>
      <c r="N14" s="22">
        <f>IF(SER_hh_fec!N14=0,0,1000000/0.086*SER_hh_fec!N14/SER_hh_num!N14)</f>
        <v>62053.888458118767</v>
      </c>
      <c r="O14" s="22">
        <f>IF(SER_hh_fec!O14=0,0,1000000/0.086*SER_hh_fec!O14/SER_hh_num!O14)</f>
        <v>58159.972998076628</v>
      </c>
      <c r="P14" s="22">
        <f>IF(SER_hh_fec!P14=0,0,1000000/0.086*SER_hh_fec!P14/SER_hh_num!P14)</f>
        <v>53653.366957987055</v>
      </c>
      <c r="Q14" s="22">
        <f>IF(SER_hh_fec!Q14=0,0,1000000/0.086*SER_hh_fec!Q14/SER_hh_num!Q14)</f>
        <v>53723.529487592423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444.54693108140202</v>
      </c>
      <c r="C15" s="104">
        <f>IF(SER_hh_fec!C15=0,0,1000000/0.086*SER_hh_fec!C15/SER_hh_num!C15)</f>
        <v>532.54129626106771</v>
      </c>
      <c r="D15" s="104">
        <f>IF(SER_hh_fec!D15=0,0,1000000/0.086*SER_hh_fec!D15/SER_hh_num!D15)</f>
        <v>602.93309333178081</v>
      </c>
      <c r="E15" s="104">
        <f>IF(SER_hh_fec!E15=0,0,1000000/0.086*SER_hh_fec!E15/SER_hh_num!E15)</f>
        <v>625.12714817295057</v>
      </c>
      <c r="F15" s="104">
        <f>IF(SER_hh_fec!F15=0,0,1000000/0.086*SER_hh_fec!F15/SER_hh_num!F15)</f>
        <v>625.45290556328041</v>
      </c>
      <c r="G15" s="104">
        <f>IF(SER_hh_fec!G15=0,0,1000000/0.086*SER_hh_fec!G15/SER_hh_num!G15)</f>
        <v>605.62710874461061</v>
      </c>
      <c r="H15" s="104">
        <f>IF(SER_hh_fec!H15=0,0,1000000/0.086*SER_hh_fec!H15/SER_hh_num!H15)</f>
        <v>653.87690773889892</v>
      </c>
      <c r="I15" s="104">
        <f>IF(SER_hh_fec!I15=0,0,1000000/0.086*SER_hh_fec!I15/SER_hh_num!I15)</f>
        <v>605.66836863886169</v>
      </c>
      <c r="J15" s="104">
        <f>IF(SER_hh_fec!J15=0,0,1000000/0.086*SER_hh_fec!J15/SER_hh_num!J15)</f>
        <v>664.43483907071789</v>
      </c>
      <c r="K15" s="104">
        <f>IF(SER_hh_fec!K15=0,0,1000000/0.086*SER_hh_fec!K15/SER_hh_num!K15)</f>
        <v>647.95874035448946</v>
      </c>
      <c r="L15" s="104">
        <f>IF(SER_hh_fec!L15=0,0,1000000/0.086*SER_hh_fec!L15/SER_hh_num!L15)</f>
        <v>771.04952043074854</v>
      </c>
      <c r="M15" s="104">
        <f>IF(SER_hh_fec!M15=0,0,1000000/0.086*SER_hh_fec!M15/SER_hh_num!M15)</f>
        <v>707.37275800218208</v>
      </c>
      <c r="N15" s="104">
        <f>IF(SER_hh_fec!N15=0,0,1000000/0.086*SER_hh_fec!N15/SER_hh_num!N15)</f>
        <v>677.68140521291832</v>
      </c>
      <c r="O15" s="104">
        <f>IF(SER_hh_fec!O15=0,0,1000000/0.086*SER_hh_fec!O15/SER_hh_num!O15)</f>
        <v>614.01285157425434</v>
      </c>
      <c r="P15" s="104">
        <f>IF(SER_hh_fec!P15=0,0,1000000/0.086*SER_hh_fec!P15/SER_hh_num!P15)</f>
        <v>568.41949046087609</v>
      </c>
      <c r="Q15" s="104">
        <f>IF(SER_hh_fec!Q15=0,0,1000000/0.086*SER_hh_fec!Q15/SER_hh_num!Q15)</f>
        <v>590.40679279051233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7810.34940273551</v>
      </c>
      <c r="C16" s="101">
        <f>IF(SER_hh_fec!C16=0,0,1000000/0.086*SER_hh_fec!C16/SER_hh_num!C16)</f>
        <v>7678.3485775859699</v>
      </c>
      <c r="D16" s="101">
        <f>IF(SER_hh_fec!D16=0,0,1000000/0.086*SER_hh_fec!D16/SER_hh_num!D16)</f>
        <v>7515.798506697186</v>
      </c>
      <c r="E16" s="101">
        <f>IF(SER_hh_fec!E16=0,0,1000000/0.086*SER_hh_fec!E16/SER_hh_num!E16)</f>
        <v>7381.0744483516728</v>
      </c>
      <c r="F16" s="101">
        <f>IF(SER_hh_fec!F16=0,0,1000000/0.086*SER_hh_fec!F16/SER_hh_num!F16)</f>
        <v>7253.1628382094095</v>
      </c>
      <c r="G16" s="101">
        <f>IF(SER_hh_fec!G16=0,0,1000000/0.086*SER_hh_fec!G16/SER_hh_num!G16)</f>
        <v>7143.5053255773601</v>
      </c>
      <c r="H16" s="101">
        <f>IF(SER_hh_fec!H16=0,0,1000000/0.086*SER_hh_fec!H16/SER_hh_num!H16)</f>
        <v>7056.2385366358885</v>
      </c>
      <c r="I16" s="101">
        <f>IF(SER_hh_fec!I16=0,0,1000000/0.086*SER_hh_fec!I16/SER_hh_num!I16)</f>
        <v>6981.4639988798117</v>
      </c>
      <c r="J16" s="101">
        <f>IF(SER_hh_fec!J16=0,0,1000000/0.086*SER_hh_fec!J16/SER_hh_num!J16)</f>
        <v>6924.2021654443224</v>
      </c>
      <c r="K16" s="101">
        <f>IF(SER_hh_fec!K16=0,0,1000000/0.086*SER_hh_fec!K16/SER_hh_num!K16)</f>
        <v>6766.9009266752455</v>
      </c>
      <c r="L16" s="101">
        <f>IF(SER_hh_fec!L16=0,0,1000000/0.086*SER_hh_fec!L16/SER_hh_num!L16)</f>
        <v>6684.9731966368745</v>
      </c>
      <c r="M16" s="101">
        <f>IF(SER_hh_fec!M16=0,0,1000000/0.086*SER_hh_fec!M16/SER_hh_num!M16)</f>
        <v>6602.524562361149</v>
      </c>
      <c r="N16" s="101">
        <f>IF(SER_hh_fec!N16=0,0,1000000/0.086*SER_hh_fec!N16/SER_hh_num!N16)</f>
        <v>6483.4012643644892</v>
      </c>
      <c r="O16" s="101">
        <f>IF(SER_hh_fec!O16=0,0,1000000/0.086*SER_hh_fec!O16/SER_hh_num!O16)</f>
        <v>6285.8114708668409</v>
      </c>
      <c r="P16" s="101">
        <f>IF(SER_hh_fec!P16=0,0,1000000/0.086*SER_hh_fec!P16/SER_hh_num!P16)</f>
        <v>6118.9781364958235</v>
      </c>
      <c r="Q16" s="101">
        <f>IF(SER_hh_fec!Q16=0,0,1000000/0.086*SER_hh_fec!Q16/SER_hh_num!Q16)</f>
        <v>5854.5517067354976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554.47625585040316</v>
      </c>
      <c r="C17" s="103">
        <f>IF(SER_hh_fec!C17=0,0,1000000/0.086*SER_hh_fec!C17/SER_hh_num!C17)</f>
        <v>567.01331382166461</v>
      </c>
      <c r="D17" s="103">
        <f>IF(SER_hh_fec!D17=0,0,1000000/0.086*SER_hh_fec!D17/SER_hh_num!D17)</f>
        <v>602.37814943233104</v>
      </c>
      <c r="E17" s="103">
        <f>IF(SER_hh_fec!E17=0,0,1000000/0.086*SER_hh_fec!E17/SER_hh_num!E17)</f>
        <v>637.91862691792608</v>
      </c>
      <c r="F17" s="103">
        <f>IF(SER_hh_fec!F17=0,0,1000000/0.086*SER_hh_fec!F17/SER_hh_num!F17)</f>
        <v>693.47370978046308</v>
      </c>
      <c r="G17" s="103">
        <f>IF(SER_hh_fec!G17=0,0,1000000/0.086*SER_hh_fec!G17/SER_hh_num!G17)</f>
        <v>757.18695828195678</v>
      </c>
      <c r="H17" s="103">
        <f>IF(SER_hh_fec!H17=0,0,1000000/0.086*SER_hh_fec!H17/SER_hh_num!H17)</f>
        <v>834.88374123282722</v>
      </c>
      <c r="I17" s="103">
        <f>IF(SER_hh_fec!I17=0,0,1000000/0.086*SER_hh_fec!I17/SER_hh_num!I17)</f>
        <v>937.42612310738753</v>
      </c>
      <c r="J17" s="103">
        <f>IF(SER_hh_fec!J17=0,0,1000000/0.086*SER_hh_fec!J17/SER_hh_num!J17)</f>
        <v>1014.1991149882543</v>
      </c>
      <c r="K17" s="103">
        <f>IF(SER_hh_fec!K17=0,0,1000000/0.086*SER_hh_fec!K17/SER_hh_num!K17)</f>
        <v>1077.5383866947227</v>
      </c>
      <c r="L17" s="103">
        <f>IF(SER_hh_fec!L17=0,0,1000000/0.086*SER_hh_fec!L17/SER_hh_num!L17)</f>
        <v>1149.0854980855245</v>
      </c>
      <c r="M17" s="103">
        <f>IF(SER_hh_fec!M17=0,0,1000000/0.086*SER_hh_fec!M17/SER_hh_num!M17)</f>
        <v>1224.84739420603</v>
      </c>
      <c r="N17" s="103">
        <f>IF(SER_hh_fec!N17=0,0,1000000/0.086*SER_hh_fec!N17/SER_hh_num!N17)</f>
        <v>1301.2049459890131</v>
      </c>
      <c r="O17" s="103">
        <f>IF(SER_hh_fec!O17=0,0,1000000/0.086*SER_hh_fec!O17/SER_hh_num!O17)</f>
        <v>1353.2468272729704</v>
      </c>
      <c r="P17" s="103">
        <f>IF(SER_hh_fec!P17=0,0,1000000/0.086*SER_hh_fec!P17/SER_hh_num!P17)</f>
        <v>1405.4874196441135</v>
      </c>
      <c r="Q17" s="103">
        <f>IF(SER_hh_fec!Q17=0,0,1000000/0.086*SER_hh_fec!Q17/SER_hh_num!Q17)</f>
        <v>1465.065626035117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7997.4091491424506</v>
      </c>
      <c r="C18" s="103">
        <f>IF(SER_hh_fec!C18=0,0,1000000/0.086*SER_hh_fec!C18/SER_hh_num!C18)</f>
        <v>7863.3312366542168</v>
      </c>
      <c r="D18" s="103">
        <f>IF(SER_hh_fec!D18=0,0,1000000/0.086*SER_hh_fec!D18/SER_hh_num!D18)</f>
        <v>7696.6008883103659</v>
      </c>
      <c r="E18" s="103">
        <f>IF(SER_hh_fec!E18=0,0,1000000/0.086*SER_hh_fec!E18/SER_hh_num!E18)</f>
        <v>7550.3916217553324</v>
      </c>
      <c r="F18" s="103">
        <f>IF(SER_hh_fec!F18=0,0,1000000/0.086*SER_hh_fec!F18/SER_hh_num!F18)</f>
        <v>7418.3440525212791</v>
      </c>
      <c r="G18" s="103">
        <f>IF(SER_hh_fec!G18=0,0,1000000/0.086*SER_hh_fec!G18/SER_hh_num!G18)</f>
        <v>7301.6368547974071</v>
      </c>
      <c r="H18" s="103">
        <f>IF(SER_hh_fec!H18=0,0,1000000/0.086*SER_hh_fec!H18/SER_hh_num!H18)</f>
        <v>7203.8858003829537</v>
      </c>
      <c r="I18" s="103">
        <f>IF(SER_hh_fec!I18=0,0,1000000/0.086*SER_hh_fec!I18/SER_hh_num!I18)</f>
        <v>7111.75369394068</v>
      </c>
      <c r="J18" s="103">
        <f>IF(SER_hh_fec!J18=0,0,1000000/0.086*SER_hh_fec!J18/SER_hh_num!J18)</f>
        <v>7040.4072010602413</v>
      </c>
      <c r="K18" s="103">
        <f>IF(SER_hh_fec!K18=0,0,1000000/0.086*SER_hh_fec!K18/SER_hh_num!K18)</f>
        <v>6873.9941784398552</v>
      </c>
      <c r="L18" s="103">
        <f>IF(SER_hh_fec!L18=0,0,1000000/0.086*SER_hh_fec!L18/SER_hh_num!L18)</f>
        <v>6783.6438462000942</v>
      </c>
      <c r="M18" s="103">
        <f>IF(SER_hh_fec!M18=0,0,1000000/0.086*SER_hh_fec!M18/SER_hh_num!M18)</f>
        <v>6697.9917637194594</v>
      </c>
      <c r="N18" s="103">
        <f>IF(SER_hh_fec!N18=0,0,1000000/0.086*SER_hh_fec!N18/SER_hh_num!N18)</f>
        <v>6581.3020530452131</v>
      </c>
      <c r="O18" s="103">
        <f>IF(SER_hh_fec!O18=0,0,1000000/0.086*SER_hh_fec!O18/SER_hh_num!O18)</f>
        <v>6392.5140446835585</v>
      </c>
      <c r="P18" s="103">
        <f>IF(SER_hh_fec!P18=0,0,1000000/0.086*SER_hh_fec!P18/SER_hh_num!P18)</f>
        <v>6243.8064096100161</v>
      </c>
      <c r="Q18" s="103">
        <f>IF(SER_hh_fec!Q18=0,0,1000000/0.086*SER_hh_fec!Q18/SER_hh_num!Q18)</f>
        <v>6002.2910443036626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5636.2466918702321</v>
      </c>
      <c r="C19" s="101">
        <f>IF(SER_hh_fec!C19=0,0,1000000/0.086*SER_hh_fec!C19/SER_hh_num!C19)</f>
        <v>6328.258524834976</v>
      </c>
      <c r="D19" s="101">
        <f>IF(SER_hh_fec!D19=0,0,1000000/0.086*SER_hh_fec!D19/SER_hh_num!D19)</f>
        <v>7582.3300063498546</v>
      </c>
      <c r="E19" s="101">
        <f>IF(SER_hh_fec!E19=0,0,1000000/0.086*SER_hh_fec!E19/SER_hh_num!E19)</f>
        <v>8337.0901692100069</v>
      </c>
      <c r="F19" s="101">
        <f>IF(SER_hh_fec!F19=0,0,1000000/0.086*SER_hh_fec!F19/SER_hh_num!F19)</f>
        <v>8809.6134091955973</v>
      </c>
      <c r="G19" s="101">
        <f>IF(SER_hh_fec!G19=0,0,1000000/0.086*SER_hh_fec!G19/SER_hh_num!G19)</f>
        <v>8841.4858933922569</v>
      </c>
      <c r="H19" s="101">
        <f>IF(SER_hh_fec!H19=0,0,1000000/0.086*SER_hh_fec!H19/SER_hh_num!H19)</f>
        <v>9277.4480061202194</v>
      </c>
      <c r="I19" s="101">
        <f>IF(SER_hh_fec!I19=0,0,1000000/0.086*SER_hh_fec!I19/SER_hh_num!I19)</f>
        <v>9689.8526756450501</v>
      </c>
      <c r="J19" s="101">
        <f>IF(SER_hh_fec!J19=0,0,1000000/0.086*SER_hh_fec!J19/SER_hh_num!J19)</f>
        <v>9945.1542396035384</v>
      </c>
      <c r="K19" s="101">
        <f>IF(SER_hh_fec!K19=0,0,1000000/0.086*SER_hh_fec!K19/SER_hh_num!K19)</f>
        <v>10061.744950622846</v>
      </c>
      <c r="L19" s="101">
        <f>IF(SER_hh_fec!L19=0,0,1000000/0.086*SER_hh_fec!L19/SER_hh_num!L19)</f>
        <v>9990.9286809172136</v>
      </c>
      <c r="M19" s="101">
        <f>IF(SER_hh_fec!M19=0,0,1000000/0.086*SER_hh_fec!M19/SER_hh_num!M19)</f>
        <v>9904.3353141778789</v>
      </c>
      <c r="N19" s="101">
        <f>IF(SER_hh_fec!N19=0,0,1000000/0.086*SER_hh_fec!N19/SER_hh_num!N19)</f>
        <v>10000.623333063979</v>
      </c>
      <c r="O19" s="101">
        <f>IF(SER_hh_fec!O19=0,0,1000000/0.086*SER_hh_fec!O19/SER_hh_num!O19)</f>
        <v>10037.590473544531</v>
      </c>
      <c r="P19" s="101">
        <f>IF(SER_hh_fec!P19=0,0,1000000/0.086*SER_hh_fec!P19/SER_hh_num!P19)</f>
        <v>10062.74003422444</v>
      </c>
      <c r="Q19" s="101">
        <f>IF(SER_hh_fec!Q19=0,0,1000000/0.086*SER_hh_fec!Q19/SER_hh_num!Q19)</f>
        <v>10200.576516695581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7642.8177020670946</v>
      </c>
      <c r="C20" s="100">
        <f>IF(SER_hh_fec!C20=0,0,1000000/0.086*SER_hh_fec!C20/SER_hh_num!C20)</f>
        <v>8460.4030520841025</v>
      </c>
      <c r="D20" s="100">
        <f>IF(SER_hh_fec!D20=0,0,1000000/0.086*SER_hh_fec!D20/SER_hh_num!D20)</f>
        <v>10171.181706507126</v>
      </c>
      <c r="E20" s="100">
        <f>IF(SER_hh_fec!E20=0,0,1000000/0.086*SER_hh_fec!E20/SER_hh_num!E20)</f>
        <v>10917.72330331097</v>
      </c>
      <c r="F20" s="100">
        <f>IF(SER_hh_fec!F20=0,0,1000000/0.086*SER_hh_fec!F20/SER_hh_num!F20)</f>
        <v>11729.176448111044</v>
      </c>
      <c r="G20" s="100">
        <f>IF(SER_hh_fec!G20=0,0,1000000/0.086*SER_hh_fec!G20/SER_hh_num!G20)</f>
        <v>11889.890720678328</v>
      </c>
      <c r="H20" s="100">
        <f>IF(SER_hh_fec!H20=0,0,1000000/0.086*SER_hh_fec!H20/SER_hh_num!H20)</f>
        <v>12509.477564844043</v>
      </c>
      <c r="I20" s="100">
        <f>IF(SER_hh_fec!I20=0,0,1000000/0.086*SER_hh_fec!I20/SER_hh_num!I20)</f>
        <v>13102.044658193556</v>
      </c>
      <c r="J20" s="100">
        <f>IF(SER_hh_fec!J20=0,0,1000000/0.086*SER_hh_fec!J20/SER_hh_num!J20)</f>
        <v>13456.835466530647</v>
      </c>
      <c r="K20" s="100">
        <f>IF(SER_hh_fec!K20=0,0,1000000/0.086*SER_hh_fec!K20/SER_hh_num!K20)</f>
        <v>13645.940725986093</v>
      </c>
      <c r="L20" s="100">
        <f>IF(SER_hh_fec!L20=0,0,1000000/0.086*SER_hh_fec!L20/SER_hh_num!L20)</f>
        <v>13452.127546502219</v>
      </c>
      <c r="M20" s="100">
        <f>IF(SER_hh_fec!M20=0,0,1000000/0.086*SER_hh_fec!M20/SER_hh_num!M20)</f>
        <v>13350.514247815643</v>
      </c>
      <c r="N20" s="100">
        <f>IF(SER_hh_fec!N20=0,0,1000000/0.086*SER_hh_fec!N20/SER_hh_num!N20)</f>
        <v>13345.147044683623</v>
      </c>
      <c r="O20" s="100">
        <f>IF(SER_hh_fec!O20=0,0,1000000/0.086*SER_hh_fec!O20/SER_hh_num!O20)</f>
        <v>13487.722116507557</v>
      </c>
      <c r="P20" s="100">
        <f>IF(SER_hh_fec!P20=0,0,1000000/0.086*SER_hh_fec!P20/SER_hh_num!P20)</f>
        <v>13367.388687586657</v>
      </c>
      <c r="Q20" s="100">
        <f>IF(SER_hh_fec!Q20=0,0,1000000/0.086*SER_hh_fec!Q20/SER_hh_num!Q20)</f>
        <v>13491.079528153361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6581.3152434466656</v>
      </c>
      <c r="C21" s="100">
        <f>IF(SER_hh_fec!C21=0,0,1000000/0.086*SER_hh_fec!C21/SER_hh_num!C21)</f>
        <v>7285.3470726279747</v>
      </c>
      <c r="D21" s="100">
        <f>IF(SER_hh_fec!D21=0,0,1000000/0.086*SER_hh_fec!D21/SER_hh_num!D21)</f>
        <v>8758.5175806033603</v>
      </c>
      <c r="E21" s="100">
        <f>IF(SER_hh_fec!E21=0,0,1000000/0.086*SER_hh_fec!E21/SER_hh_num!E21)</f>
        <v>9461.2254103551513</v>
      </c>
      <c r="F21" s="100">
        <f>IF(SER_hh_fec!F21=0,0,1000000/0.086*SER_hh_fec!F21/SER_hh_num!F21)</f>
        <v>10133.651635727399</v>
      </c>
      <c r="G21" s="100">
        <f>IF(SER_hh_fec!G21=0,0,1000000/0.086*SER_hh_fec!G21/SER_hh_num!G21)</f>
        <v>10238.517009473009</v>
      </c>
      <c r="H21" s="100">
        <f>IF(SER_hh_fec!H21=0,0,1000000/0.086*SER_hh_fec!H21/SER_hh_num!H21)</f>
        <v>10772.050125282365</v>
      </c>
      <c r="I21" s="100">
        <f>IF(SER_hh_fec!I21=0,0,1000000/0.086*SER_hh_fec!I21/SER_hh_num!I21)</f>
        <v>11282.316233444459</v>
      </c>
      <c r="J21" s="100">
        <f>IF(SER_hh_fec!J21=0,0,1000000/0.086*SER_hh_fec!J21/SER_hh_num!J21)</f>
        <v>11587.830540623609</v>
      </c>
      <c r="K21" s="100">
        <f>IF(SER_hh_fec!K21=0,0,1000000/0.086*SER_hh_fec!K21/SER_hh_num!K21)</f>
        <v>11750.67118071024</v>
      </c>
      <c r="L21" s="100">
        <f>IF(SER_hh_fec!L21=0,0,1000000/0.086*SER_hh_fec!L21/SER_hh_num!L21)</f>
        <v>11583.776498376905</v>
      </c>
      <c r="M21" s="100">
        <f>IF(SER_hh_fec!M21=0,0,1000000/0.086*SER_hh_fec!M21/SER_hh_num!M21)</f>
        <v>11462.140724996081</v>
      </c>
      <c r="N21" s="100">
        <f>IF(SER_hh_fec!N21=0,0,1000000/0.086*SER_hh_fec!N21/SER_hh_num!N21)</f>
        <v>11408.040426989774</v>
      </c>
      <c r="O21" s="100">
        <f>IF(SER_hh_fec!O21=0,0,1000000/0.086*SER_hh_fec!O21/SER_hh_num!O21)</f>
        <v>11472.885533076387</v>
      </c>
      <c r="P21" s="100">
        <f>IF(SER_hh_fec!P21=0,0,1000000/0.086*SER_hh_fec!P21/SER_hh_num!P21)</f>
        <v>11312.422144188748</v>
      </c>
      <c r="Q21" s="100">
        <f>IF(SER_hh_fec!Q21=0,0,1000000/0.086*SER_hh_fec!Q21/SER_hh_num!Q21)</f>
        <v>11349.925825479884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6769.3528218308584</v>
      </c>
      <c r="C22" s="100">
        <f>IF(SER_hh_fec!C22=0,0,1000000/0.086*SER_hh_fec!C22/SER_hh_num!C22)</f>
        <v>7493.4998461316318</v>
      </c>
      <c r="D22" s="100">
        <f>IF(SER_hh_fec!D22=0,0,1000000/0.086*SER_hh_fec!D22/SER_hh_num!D22)</f>
        <v>9008.7609400491729</v>
      </c>
      <c r="E22" s="100">
        <f>IF(SER_hh_fec!E22=0,0,1000000/0.086*SER_hh_fec!E22/SER_hh_num!E22)</f>
        <v>9731.5461363652939</v>
      </c>
      <c r="F22" s="100">
        <f>IF(SER_hh_fec!F22=0,0,1000000/0.086*SER_hh_fec!F22/SER_hh_num!F22)</f>
        <v>10423.184539605329</v>
      </c>
      <c r="G22" s="100">
        <f>IF(SER_hh_fec!G22=0,0,1000000/0.086*SER_hh_fec!G22/SER_hh_num!G22)</f>
        <v>10531.04606688652</v>
      </c>
      <c r="H22" s="100">
        <f>IF(SER_hh_fec!H22=0,0,1000000/0.086*SER_hh_fec!H22/SER_hh_num!H22)</f>
        <v>11079.822986004719</v>
      </c>
      <c r="I22" s="100">
        <f>IF(SER_hh_fec!I22=0,0,1000000/0.086*SER_hh_fec!I22/SER_hh_num!I22)</f>
        <v>11604.668125828581</v>
      </c>
      <c r="J22" s="100">
        <f>IF(SER_hh_fec!J22=0,0,1000000/0.086*SER_hh_fec!J22/SER_hh_num!J22)</f>
        <v>11918.91141321286</v>
      </c>
      <c r="K22" s="100">
        <f>IF(SER_hh_fec!K22=0,0,1000000/0.086*SER_hh_fec!K22/SER_hh_num!K22)</f>
        <v>12086.404643016251</v>
      </c>
      <c r="L22" s="100">
        <f>IF(SER_hh_fec!L22=0,0,1000000/0.086*SER_hh_fec!L22/SER_hh_num!L22)</f>
        <v>11914.741541187675</v>
      </c>
      <c r="M22" s="100">
        <f>IF(SER_hh_fec!M22=0,0,1000000/0.086*SER_hh_fec!M22/SER_hh_num!M22)</f>
        <v>11796.352306241255</v>
      </c>
      <c r="N22" s="100">
        <f>IF(SER_hh_fec!N22=0,0,1000000/0.086*SER_hh_fec!N22/SER_hh_num!N22)</f>
        <v>11749.578734090695</v>
      </c>
      <c r="O22" s="100">
        <f>IF(SER_hh_fec!O22=0,0,1000000/0.086*SER_hh_fec!O22/SER_hh_num!O22)</f>
        <v>11828.062491561246</v>
      </c>
      <c r="P22" s="100">
        <f>IF(SER_hh_fec!P22=0,0,1000000/0.086*SER_hh_fec!P22/SER_hh_num!P22)</f>
        <v>11675.096166081918</v>
      </c>
      <c r="Q22" s="100">
        <f>IF(SER_hh_fec!Q22=0,0,1000000/0.086*SER_hh_fec!Q22/SER_hh_num!Q22)</f>
        <v>11728.10570577754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6318.0626337088006</v>
      </c>
      <c r="C23" s="100">
        <f>IF(SER_hh_fec!C23=0,0,1000000/0.086*SER_hh_fec!C23/SER_hh_num!C23)</f>
        <v>6993.9331897228585</v>
      </c>
      <c r="D23" s="100">
        <f>IF(SER_hh_fec!D23=0,0,1000000/0.086*SER_hh_fec!D23/SER_hh_num!D23)</f>
        <v>8408.1768773792246</v>
      </c>
      <c r="E23" s="100">
        <f>IF(SER_hh_fec!E23=0,0,1000000/0.086*SER_hh_fec!E23/SER_hh_num!E23)</f>
        <v>9082.7763939409469</v>
      </c>
      <c r="F23" s="100">
        <f>IF(SER_hh_fec!F23=0,0,1000000/0.086*SER_hh_fec!F23/SER_hh_num!F23)</f>
        <v>9728.305570298302</v>
      </c>
      <c r="G23" s="100">
        <f>IF(SER_hh_fec!G23=0,0,1000000/0.086*SER_hh_fec!G23/SER_hh_num!G23)</f>
        <v>9828.9763290940773</v>
      </c>
      <c r="H23" s="100">
        <f>IF(SER_hh_fec!H23=0,0,1000000/0.086*SER_hh_fec!H23/SER_hh_num!H23)</f>
        <v>10341.168120271068</v>
      </c>
      <c r="I23" s="100">
        <f>IF(SER_hh_fec!I23=0,0,1000000/0.086*SER_hh_fec!I23/SER_hh_num!I23)</f>
        <v>10831.023584106675</v>
      </c>
      <c r="J23" s="100">
        <f>IF(SER_hh_fec!J23=0,0,1000000/0.086*SER_hh_fec!J23/SER_hh_num!J23)</f>
        <v>11124.317318998661</v>
      </c>
      <c r="K23" s="100">
        <f>IF(SER_hh_fec!K23=0,0,1000000/0.086*SER_hh_fec!K23/SER_hh_num!K23)</f>
        <v>11280.644333481829</v>
      </c>
      <c r="L23" s="100">
        <f>IF(SER_hh_fec!L23=0,0,1000000/0.086*SER_hh_fec!L23/SER_hh_num!L23)</f>
        <v>11120.425438441825</v>
      </c>
      <c r="M23" s="100">
        <f>IF(SER_hh_fec!M23=0,0,1000000/0.086*SER_hh_fec!M23/SER_hh_num!M23)</f>
        <v>11024.404026898303</v>
      </c>
      <c r="N23" s="100">
        <f>IF(SER_hh_fec!N23=0,0,1000000/0.086*SER_hh_fec!N23/SER_hh_num!N23)</f>
        <v>11002.102941976134</v>
      </c>
      <c r="O23" s="100">
        <f>IF(SER_hh_fec!O23=0,0,1000000/0.086*SER_hh_fec!O23/SER_hh_num!O23)</f>
        <v>11101.066177894276</v>
      </c>
      <c r="P23" s="100">
        <f>IF(SER_hh_fec!P23=0,0,1000000/0.086*SER_hh_fec!P23/SER_hh_num!P23)</f>
        <v>10980.89112825765</v>
      </c>
      <c r="Q23" s="100">
        <f>IF(SER_hh_fec!Q23=0,0,1000000/0.086*SER_hh_fec!Q23/SER_hh_num!Q23)</f>
        <v>11059.270003769587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7897.5782921360023</v>
      </c>
      <c r="C24" s="100">
        <f>IF(SER_hh_fec!C24=0,0,1000000/0.086*SER_hh_fec!C24/SER_hh_num!C24)</f>
        <v>8742.4164871535722</v>
      </c>
      <c r="D24" s="100">
        <f>IF(SER_hh_fec!D24=0,0,1000000/0.086*SER_hh_fec!D24/SER_hh_num!D24)</f>
        <v>10510.221096724033</v>
      </c>
      <c r="E24" s="100">
        <f>IF(SER_hh_fec!E24=0,0,1000000/0.086*SER_hh_fec!E24/SER_hh_num!E24)</f>
        <v>11353.470492426186</v>
      </c>
      <c r="F24" s="100">
        <f>IF(SER_hh_fec!F24=0,0,1000000/0.086*SER_hh_fec!F24/SER_hh_num!F24)</f>
        <v>12160.381962872872</v>
      </c>
      <c r="G24" s="100">
        <f>IF(SER_hh_fec!G24=0,0,1000000/0.086*SER_hh_fec!G24/SER_hh_num!G24)</f>
        <v>12286.220411367605</v>
      </c>
      <c r="H24" s="100">
        <f>IF(SER_hh_fec!H24=0,0,1000000/0.086*SER_hh_fec!H24/SER_hh_num!H24)</f>
        <v>12926.460150338835</v>
      </c>
      <c r="I24" s="100">
        <f>IF(SER_hh_fec!I24=0,0,1000000/0.086*SER_hh_fec!I24/SER_hh_num!I24)</f>
        <v>13538.779480133348</v>
      </c>
      <c r="J24" s="100">
        <f>IF(SER_hh_fec!J24=0,0,1000000/0.086*SER_hh_fec!J24/SER_hh_num!J24)</f>
        <v>13905.396648748336</v>
      </c>
      <c r="K24" s="100">
        <f>IF(SER_hh_fec!K24=0,0,1000000/0.086*SER_hh_fec!K24/SER_hh_num!K24)</f>
        <v>14100.80541685229</v>
      </c>
      <c r="L24" s="100">
        <f>IF(SER_hh_fec!L24=0,0,1000000/0.086*SER_hh_fec!L24/SER_hh_num!L24)</f>
        <v>13900.531798052287</v>
      </c>
      <c r="M24" s="100">
        <f>IF(SER_hh_fec!M24=0,0,1000000/0.086*SER_hh_fec!M24/SER_hh_num!M24)</f>
        <v>13726.251498249123</v>
      </c>
      <c r="N24" s="100">
        <f>IF(SER_hh_fec!N24=0,0,1000000/0.086*SER_hh_fec!N24/SER_hh_num!N24)</f>
        <v>13624.911232050699</v>
      </c>
      <c r="O24" s="100">
        <f>IF(SER_hh_fec!O24=0,0,1000000/0.086*SER_hh_fec!O24/SER_hh_num!O24)</f>
        <v>13669.989926522412</v>
      </c>
      <c r="P24" s="100">
        <f>IF(SER_hh_fec!P24=0,0,1000000/0.086*SER_hh_fec!P24/SER_hh_num!P24)</f>
        <v>13450.853948544964</v>
      </c>
      <c r="Q24" s="100">
        <f>IF(SER_hh_fec!Q24=0,0,1000000/0.086*SER_hh_fec!Q24/SER_hh_num!Q24)</f>
        <v>13482.201483781968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4975.4743240456801</v>
      </c>
      <c r="C25" s="100">
        <f>IF(SER_hh_fec!C25=0,0,1000000/0.086*SER_hh_fec!C25/SER_hh_num!C25)</f>
        <v>5507.7223869067493</v>
      </c>
      <c r="D25" s="100">
        <f>IF(SER_hh_fec!D25=0,0,1000000/0.086*SER_hh_fec!D25/SER_hh_num!D25)</f>
        <v>6621.4392909361413</v>
      </c>
      <c r="E25" s="100">
        <f>IF(SER_hh_fec!E25=0,0,1000000/0.086*SER_hh_fec!E25/SER_hh_num!E25)</f>
        <v>7152.6864102284935</v>
      </c>
      <c r="F25" s="100">
        <f>IF(SER_hh_fec!F25=0,0,1000000/0.086*SER_hh_fec!F25/SER_hh_num!F25)</f>
        <v>7661.0406366099105</v>
      </c>
      <c r="G25" s="100">
        <f>IF(SER_hh_fec!G25=0,0,1000000/0.086*SER_hh_fec!G25/SER_hh_num!G25)</f>
        <v>7740.3188591615926</v>
      </c>
      <c r="H25" s="100">
        <f>IF(SER_hh_fec!H25=0,0,1000000/0.086*SER_hh_fec!H25/SER_hh_num!H25)</f>
        <v>8143.6698947134673</v>
      </c>
      <c r="I25" s="100">
        <f>IF(SER_hh_fec!I25=0,0,1000000/0.086*SER_hh_fec!I25/SER_hh_num!I25)</f>
        <v>8529.4310724840107</v>
      </c>
      <c r="J25" s="100">
        <f>IF(SER_hh_fec!J25=0,0,1000000/0.086*SER_hh_fec!J25/SER_hh_num!J25)</f>
        <v>8760.3998887114503</v>
      </c>
      <c r="K25" s="100">
        <f>IF(SER_hh_fec!K25=0,0,1000000/0.086*SER_hh_fec!K25/SER_hh_num!K25)</f>
        <v>8883.5074126169438</v>
      </c>
      <c r="L25" s="100">
        <f>IF(SER_hh_fec!L25=0,0,1000000/0.086*SER_hh_fec!L25/SER_hh_num!L25)</f>
        <v>8757.3350327729422</v>
      </c>
      <c r="M25" s="100">
        <f>IF(SER_hh_fec!M25=0,0,1000000/0.086*SER_hh_fec!M25/SER_hh_num!M25)</f>
        <v>8691.536001276645</v>
      </c>
      <c r="N25" s="100">
        <f>IF(SER_hh_fec!N25=0,0,1000000/0.086*SER_hh_fec!N25/SER_hh_num!N25)</f>
        <v>8687.9610367116529</v>
      </c>
      <c r="O25" s="100">
        <f>IF(SER_hh_fec!O25=0,0,1000000/0.086*SER_hh_fec!O25/SER_hh_num!O25)</f>
        <v>8781.5631029478773</v>
      </c>
      <c r="P25" s="100">
        <f>IF(SER_hh_fec!P25=0,0,1000000/0.086*SER_hh_fec!P25/SER_hh_num!P25)</f>
        <v>8703.3772180391188</v>
      </c>
      <c r="Q25" s="100">
        <f>IF(SER_hh_fec!Q25=0,0,1000000/0.086*SER_hh_fec!Q25/SER_hh_num!Q25)</f>
        <v>8783.8459137982245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5150.9526773016987</v>
      </c>
      <c r="C26" s="22">
        <f>IF(SER_hh_fec!C26=0,0,1000000/0.086*SER_hh_fec!C26/SER_hh_num!C26)</f>
        <v>5702.0138186892227</v>
      </c>
      <c r="D26" s="22">
        <f>IF(SER_hh_fec!D26=0,0,1000000/0.086*SER_hh_fec!D26/SER_hh_num!D26)</f>
        <v>6855.1969977199979</v>
      </c>
      <c r="E26" s="22">
        <f>IF(SER_hh_fec!E26=0,0,1000000/0.086*SER_hh_fec!E26/SER_hh_num!E26)</f>
        <v>7411.2878345386098</v>
      </c>
      <c r="F26" s="22">
        <f>IF(SER_hh_fec!F26=0,0,1000000/0.086*SER_hh_fec!F26/SER_hh_num!F26)</f>
        <v>7934.5281640366074</v>
      </c>
      <c r="G26" s="22">
        <f>IF(SER_hh_fec!G26=0,0,1000000/0.086*SER_hh_fec!G26/SER_hh_num!G26)</f>
        <v>8013.4402478434567</v>
      </c>
      <c r="H26" s="22">
        <f>IF(SER_hh_fec!H26=0,0,1000000/0.086*SER_hh_fec!H26/SER_hh_num!H26)</f>
        <v>8430.984115444815</v>
      </c>
      <c r="I26" s="22">
        <f>IF(SER_hh_fec!I26=0,0,1000000/0.086*SER_hh_fec!I26/SER_hh_num!I26)</f>
        <v>8830.3630695170232</v>
      </c>
      <c r="J26" s="22">
        <f>IF(SER_hh_fec!J26=0,0,1000000/0.086*SER_hh_fec!J26/SER_hh_num!J26)</f>
        <v>9069.4370856698279</v>
      </c>
      <c r="K26" s="22">
        <f>IF(SER_hh_fec!K26=0,0,1000000/0.086*SER_hh_fec!K26/SER_hh_num!K26)</f>
        <v>9196.9846860910347</v>
      </c>
      <c r="L26" s="22">
        <f>IF(SER_hh_fec!L26=0,0,1000000/0.086*SER_hh_fec!L26/SER_hh_num!L26)</f>
        <v>9066.3491720571546</v>
      </c>
      <c r="M26" s="22">
        <f>IF(SER_hh_fec!M26=0,0,1000000/0.086*SER_hh_fec!M26/SER_hh_num!M26)</f>
        <v>8986.9723668304723</v>
      </c>
      <c r="N26" s="22">
        <f>IF(SER_hh_fec!N26=0,0,1000000/0.086*SER_hh_fec!N26/SER_hh_num!N26)</f>
        <v>9127.2759201597019</v>
      </c>
      <c r="O26" s="22">
        <f>IF(SER_hh_fec!O26=0,0,1000000/0.086*SER_hh_fec!O26/SER_hh_num!O26)</f>
        <v>9267.4056282491056</v>
      </c>
      <c r="P26" s="22">
        <f>IF(SER_hh_fec!P26=0,0,1000000/0.086*SER_hh_fec!P26/SER_hh_num!P26)</f>
        <v>9340.1848849096787</v>
      </c>
      <c r="Q26" s="22">
        <f>IF(SER_hh_fec!Q26=0,0,1000000/0.086*SER_hh_fec!Q26/SER_hh_num!Q26)</f>
        <v>9621.6719925248053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0</v>
      </c>
      <c r="C27" s="116">
        <f>IF(SER_hh_fec!C27=0,0,1000000/0.086*SER_hh_fec!C27/SER_hh_num!C19)</f>
        <v>0</v>
      </c>
      <c r="D27" s="116">
        <f>IF(SER_hh_fec!D27=0,0,1000000/0.086*SER_hh_fec!D27/SER_hh_num!D19)</f>
        <v>0</v>
      </c>
      <c r="E27" s="116">
        <f>IF(SER_hh_fec!E27=0,0,1000000/0.086*SER_hh_fec!E27/SER_hh_num!E19)</f>
        <v>0</v>
      </c>
      <c r="F27" s="116">
        <f>IF(SER_hh_fec!F27=0,0,1000000/0.086*SER_hh_fec!F27/SER_hh_num!F19)</f>
        <v>1.7237997072765647</v>
      </c>
      <c r="G27" s="116">
        <f>IF(SER_hh_fec!G27=0,0,1000000/0.086*SER_hh_fec!G27/SER_hh_num!G19)</f>
        <v>2.4166261119222172</v>
      </c>
      <c r="H27" s="116">
        <f>IF(SER_hh_fec!H27=0,0,1000000/0.086*SER_hh_fec!H27/SER_hh_num!H19)</f>
        <v>4.8718919168780834</v>
      </c>
      <c r="I27" s="116">
        <f>IF(SER_hh_fec!I27=0,0,1000000/0.086*SER_hh_fec!I27/SER_hh_num!I19)</f>
        <v>6.2387097109635388</v>
      </c>
      <c r="J27" s="116">
        <f>IF(SER_hh_fec!J27=0,0,1000000/0.086*SER_hh_fec!J27/SER_hh_num!J19)</f>
        <v>19.530076317528991</v>
      </c>
      <c r="K27" s="116">
        <f>IF(SER_hh_fec!K27=0,0,1000000/0.086*SER_hh_fec!K27/SER_hh_num!K19)</f>
        <v>29.167117175026242</v>
      </c>
      <c r="L27" s="116">
        <f>IF(SER_hh_fec!L27=0,0,1000000/0.086*SER_hh_fec!L27/SER_hh_num!L19)</f>
        <v>34.780306990663753</v>
      </c>
      <c r="M27" s="116">
        <f>IF(SER_hh_fec!M27=0,0,1000000/0.086*SER_hh_fec!M27/SER_hh_num!M19)</f>
        <v>45.434924108655039</v>
      </c>
      <c r="N27" s="116">
        <f>IF(SER_hh_fec!N27=0,0,1000000/0.086*SER_hh_fec!N27/SER_hh_num!N19)</f>
        <v>54.507885572786599</v>
      </c>
      <c r="O27" s="116">
        <f>IF(SER_hh_fec!O27=0,0,1000000/0.086*SER_hh_fec!O27/SER_hh_num!O19)</f>
        <v>59.126171298155583</v>
      </c>
      <c r="P27" s="116">
        <f>IF(SER_hh_fec!P27=0,0,1000000/0.086*SER_hh_fec!P27/SER_hh_num!P19)</f>
        <v>64.640022957373134</v>
      </c>
      <c r="Q27" s="116">
        <f>IF(SER_hh_fec!Q27=0,0,1000000/0.086*SER_hh_fec!Q27/SER_hh_num!Q19)</f>
        <v>73.428387680602611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0</v>
      </c>
      <c r="C28" s="117">
        <f>IF(SER_hh_fec!C27=0,0,1000000/0.086*SER_hh_fec!C27/SER_hh_num!C27)</f>
        <v>0</v>
      </c>
      <c r="D28" s="117">
        <f>IF(SER_hh_fec!D27=0,0,1000000/0.086*SER_hh_fec!D27/SER_hh_num!D27)</f>
        <v>0</v>
      </c>
      <c r="E28" s="117">
        <f>IF(SER_hh_fec!E27=0,0,1000000/0.086*SER_hh_fec!E27/SER_hh_num!E27)</f>
        <v>0</v>
      </c>
      <c r="F28" s="117">
        <f>IF(SER_hh_fec!F27=0,0,1000000/0.086*SER_hh_fec!F27/SER_hh_num!F27)</f>
        <v>1759.6898101341669</v>
      </c>
      <c r="G28" s="117">
        <f>IF(SER_hh_fec!G27=0,0,1000000/0.086*SER_hh_fec!G27/SER_hh_num!G27)</f>
        <v>1795.5622603630266</v>
      </c>
      <c r="H28" s="117">
        <f>IF(SER_hh_fec!H27=0,0,1000000/0.086*SER_hh_fec!H27/SER_hh_num!H27)</f>
        <v>1913.2818968256279</v>
      </c>
      <c r="I28" s="117">
        <f>IF(SER_hh_fec!I27=0,0,1000000/0.086*SER_hh_fec!I27/SER_hh_num!I27)</f>
        <v>2030.0073029385892</v>
      </c>
      <c r="J28" s="117">
        <f>IF(SER_hh_fec!J27=0,0,1000000/0.086*SER_hh_fec!J27/SER_hh_num!J27)</f>
        <v>2112.8854302008954</v>
      </c>
      <c r="K28" s="117">
        <f>IF(SER_hh_fec!K27=0,0,1000000/0.086*SER_hh_fec!K27/SER_hh_num!K27)</f>
        <v>2163.365869426334</v>
      </c>
      <c r="L28" s="117">
        <f>IF(SER_hh_fec!L27=0,0,1000000/0.086*SER_hh_fec!L27/SER_hh_num!L27)</f>
        <v>2156.0974624563573</v>
      </c>
      <c r="M28" s="117">
        <f>IF(SER_hh_fec!M27=0,0,1000000/0.086*SER_hh_fec!M27/SER_hh_num!M27)</f>
        <v>2143.4938822929043</v>
      </c>
      <c r="N28" s="117">
        <f>IF(SER_hh_fec!N27=0,0,1000000/0.086*SER_hh_fec!N27/SER_hh_num!N27)</f>
        <v>2146.8745189679535</v>
      </c>
      <c r="O28" s="117">
        <f>IF(SER_hh_fec!O27=0,0,1000000/0.086*SER_hh_fec!O27/SER_hh_num!O27)</f>
        <v>2173.289178344543</v>
      </c>
      <c r="P28" s="117">
        <f>IF(SER_hh_fec!P27=0,0,1000000/0.086*SER_hh_fec!P27/SER_hh_num!P27)</f>
        <v>2158.4345098567665</v>
      </c>
      <c r="Q28" s="117">
        <f>IF(SER_hh_fec!Q27=0,0,1000000/0.086*SER_hh_fec!Q27/SER_hh_num!Q27)</f>
        <v>2184.0455797277841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6090.1353037401577</v>
      </c>
      <c r="C29" s="101">
        <f>IF(SER_hh_fec!C29=0,0,1000000/0.086*SER_hh_fec!C29/SER_hh_num!C29)</f>
        <v>7256.3645645947872</v>
      </c>
      <c r="D29" s="101">
        <f>IF(SER_hh_fec!D29=0,0,1000000/0.086*SER_hh_fec!D29/SER_hh_num!D29)</f>
        <v>8255.6255168632069</v>
      </c>
      <c r="E29" s="101">
        <f>IF(SER_hh_fec!E29=0,0,1000000/0.086*SER_hh_fec!E29/SER_hh_num!E29)</f>
        <v>9297.8293326266394</v>
      </c>
      <c r="F29" s="101">
        <f>IF(SER_hh_fec!F29=0,0,1000000/0.086*SER_hh_fec!F29/SER_hh_num!F29)</f>
        <v>9453.9108082644398</v>
      </c>
      <c r="G29" s="101">
        <f>IF(SER_hh_fec!G29=0,0,1000000/0.086*SER_hh_fec!G29/SER_hh_num!G29)</f>
        <v>9711.529464877045</v>
      </c>
      <c r="H29" s="101">
        <f>IF(SER_hh_fec!H29=0,0,1000000/0.086*SER_hh_fec!H29/SER_hh_num!H29)</f>
        <v>9928.47781370347</v>
      </c>
      <c r="I29" s="101">
        <f>IF(SER_hh_fec!I29=0,0,1000000/0.086*SER_hh_fec!I29/SER_hh_num!I29)</f>
        <v>10157.348494859752</v>
      </c>
      <c r="J29" s="101">
        <f>IF(SER_hh_fec!J29=0,0,1000000/0.086*SER_hh_fec!J29/SER_hh_num!J29)</f>
        <v>10332.984619400057</v>
      </c>
      <c r="K29" s="101">
        <f>IF(SER_hh_fec!K29=0,0,1000000/0.086*SER_hh_fec!K29/SER_hh_num!K29)</f>
        <v>10488.824650657771</v>
      </c>
      <c r="L29" s="101">
        <f>IF(SER_hh_fec!L29=0,0,1000000/0.086*SER_hh_fec!L29/SER_hh_num!L29)</f>
        <v>10452.774660890782</v>
      </c>
      <c r="M29" s="101">
        <f>IF(SER_hh_fec!M29=0,0,1000000/0.086*SER_hh_fec!M29/SER_hh_num!M29)</f>
        <v>10182.883348358771</v>
      </c>
      <c r="N29" s="101">
        <f>IF(SER_hh_fec!N29=0,0,1000000/0.086*SER_hh_fec!N29/SER_hh_num!N29)</f>
        <v>10136.588789895637</v>
      </c>
      <c r="O29" s="101">
        <f>IF(SER_hh_fec!O29=0,0,1000000/0.086*SER_hh_fec!O29/SER_hh_num!O29)</f>
        <v>10114.301112183697</v>
      </c>
      <c r="P29" s="101">
        <f>IF(SER_hh_fec!P29=0,0,1000000/0.086*SER_hh_fec!P29/SER_hh_num!P29)</f>
        <v>10035.256744353688</v>
      </c>
      <c r="Q29" s="101">
        <f>IF(SER_hh_fec!Q29=0,0,1000000/0.086*SER_hh_fec!Q29/SER_hh_num!Q29)</f>
        <v>10037.601853085747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8319.5154724112599</v>
      </c>
      <c r="C30" s="100">
        <f>IF(SER_hh_fec!C30=0,0,1000000/0.086*SER_hh_fec!C30/SER_hh_num!C30)</f>
        <v>10620.023275042355</v>
      </c>
      <c r="D30" s="100">
        <f>IF(SER_hh_fec!D30=0,0,1000000/0.086*SER_hh_fec!D30/SER_hh_num!D30)</f>
        <v>10429.693721734786</v>
      </c>
      <c r="E30" s="100">
        <f>IF(SER_hh_fec!E30=0,0,1000000/0.086*SER_hh_fec!E30/SER_hh_num!E30)</f>
        <v>12404.021525749598</v>
      </c>
      <c r="F30" s="100">
        <f>IF(SER_hh_fec!F30=0,0,1000000/0.086*SER_hh_fec!F30/SER_hh_num!F30)</f>
        <v>12619.122394541779</v>
      </c>
      <c r="G30" s="100">
        <f>IF(SER_hh_fec!G30=0,0,1000000/0.086*SER_hh_fec!G30/SER_hh_num!G30)</f>
        <v>13031.961641869968</v>
      </c>
      <c r="H30" s="100">
        <f>IF(SER_hh_fec!H30=0,0,1000000/0.086*SER_hh_fec!H30/SER_hh_num!H30)</f>
        <v>13264.296623576445</v>
      </c>
      <c r="I30" s="100">
        <f>IF(SER_hh_fec!I30=0,0,1000000/0.086*SER_hh_fec!I30/SER_hh_num!I30)</f>
        <v>13589.889165422526</v>
      </c>
      <c r="J30" s="100">
        <f>IF(SER_hh_fec!J30=0,0,1000000/0.086*SER_hh_fec!J30/SER_hh_num!J30)</f>
        <v>13905.260224237234</v>
      </c>
      <c r="K30" s="100">
        <f>IF(SER_hh_fec!K30=0,0,1000000/0.086*SER_hh_fec!K30/SER_hh_num!K30)</f>
        <v>14204.62427580284</v>
      </c>
      <c r="L30" s="100">
        <f>IF(SER_hh_fec!L30=0,0,1000000/0.086*SER_hh_fec!L30/SER_hh_num!L30)</f>
        <v>14191.369205263087</v>
      </c>
      <c r="M30" s="100">
        <f>IF(SER_hh_fec!M30=0,0,1000000/0.086*SER_hh_fec!M30/SER_hh_num!M30)</f>
        <v>13643.291565174526</v>
      </c>
      <c r="N30" s="100">
        <f>IF(SER_hh_fec!N30=0,0,1000000/0.086*SER_hh_fec!N30/SER_hh_num!N30)</f>
        <v>13258.354611229774</v>
      </c>
      <c r="O30" s="100">
        <f>IF(SER_hh_fec!O30=0,0,1000000/0.086*SER_hh_fec!O30/SER_hh_num!O30)</f>
        <v>13105.705304602739</v>
      </c>
      <c r="P30" s="100">
        <f>IF(SER_hh_fec!P30=0,0,1000000/0.086*SER_hh_fec!P30/SER_hh_num!P30)</f>
        <v>12793.434091328218</v>
      </c>
      <c r="Q30" s="100">
        <f>IF(SER_hh_fec!Q30=0,0,1000000/0.086*SER_hh_fec!Q30/SER_hh_num!Q30)</f>
        <v>12542.172323948018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7725.2643672390286</v>
      </c>
      <c r="C31" s="100">
        <f>IF(SER_hh_fec!C31=0,0,1000000/0.086*SER_hh_fec!C31/SER_hh_num!C31)</f>
        <v>9114.4085420103256</v>
      </c>
      <c r="D31" s="100">
        <f>IF(SER_hh_fec!D31=0,0,1000000/0.086*SER_hh_fec!D31/SER_hh_num!D31)</f>
        <v>10346.096491951223</v>
      </c>
      <c r="E31" s="100">
        <f>IF(SER_hh_fec!E31=0,0,1000000/0.086*SER_hh_fec!E31/SER_hh_num!E31)</f>
        <v>11518.019988196054</v>
      </c>
      <c r="F31" s="100">
        <f>IF(SER_hh_fec!F31=0,0,1000000/0.086*SER_hh_fec!F31/SER_hh_num!F31)</f>
        <v>11717.756509217355</v>
      </c>
      <c r="G31" s="100">
        <f>IF(SER_hh_fec!G31=0,0,1000000/0.086*SER_hh_fec!G31/SER_hh_num!G31)</f>
        <v>12101.107238879253</v>
      </c>
      <c r="H31" s="100">
        <f>IF(SER_hh_fec!H31=0,0,1000000/0.086*SER_hh_fec!H31/SER_hh_num!H31)</f>
        <v>12316.846864749561</v>
      </c>
      <c r="I31" s="100">
        <f>IF(SER_hh_fec!I31=0,0,1000000/0.086*SER_hh_fec!I31/SER_hh_num!I31)</f>
        <v>12619.182796463771</v>
      </c>
      <c r="J31" s="100">
        <f>IF(SER_hh_fec!J31=0,0,1000000/0.086*SER_hh_fec!J31/SER_hh_num!J31)</f>
        <v>12912.027351077437</v>
      </c>
      <c r="K31" s="100">
        <f>IF(SER_hh_fec!K31=0,0,1000000/0.086*SER_hh_fec!K31/SER_hh_num!K31)</f>
        <v>13190.008256102632</v>
      </c>
      <c r="L31" s="100">
        <f>IF(SER_hh_fec!L31=0,0,1000000/0.086*SER_hh_fec!L31/SER_hh_num!L31)</f>
        <v>13177.699976315731</v>
      </c>
      <c r="M31" s="100">
        <f>IF(SER_hh_fec!M31=0,0,1000000/0.086*SER_hh_fec!M31/SER_hh_num!M31)</f>
        <v>12660.543144985273</v>
      </c>
      <c r="N31" s="100">
        <f>IF(SER_hh_fec!N31=0,0,1000000/0.086*SER_hh_fec!N31/SER_hh_num!N31)</f>
        <v>12293.826854732677</v>
      </c>
      <c r="O31" s="100">
        <f>IF(SER_hh_fec!O31=0,0,1000000/0.086*SER_hh_fec!O31/SER_hh_num!O31)</f>
        <v>12141.197382137745</v>
      </c>
      <c r="P31" s="100">
        <f>IF(SER_hh_fec!P31=0,0,1000000/0.086*SER_hh_fec!P31/SER_hh_num!P31)</f>
        <v>11840.109768654813</v>
      </c>
      <c r="Q31" s="100">
        <f>IF(SER_hh_fec!Q31=0,0,1000000/0.086*SER_hh_fec!Q31/SER_hh_num!Q31)</f>
        <v>11596.92638618765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0</v>
      </c>
      <c r="I32" s="100">
        <f>IF(SER_hh_fec!I32=0,0,1000000/0.086*SER_hh_fec!I32/SER_hh_num!I32)</f>
        <v>0</v>
      </c>
      <c r="J32" s="100">
        <f>IF(SER_hh_fec!J32=0,0,1000000/0.086*SER_hh_fec!J32/SER_hh_num!J32)</f>
        <v>0</v>
      </c>
      <c r="K32" s="100">
        <f>IF(SER_hh_fec!K32=0,0,1000000/0.086*SER_hh_fec!K32/SER_hh_num!K32)</f>
        <v>0</v>
      </c>
      <c r="L32" s="100">
        <f>IF(SER_hh_fec!L32=0,0,1000000/0.086*SER_hh_fec!L32/SER_hh_num!L32)</f>
        <v>0</v>
      </c>
      <c r="M32" s="100">
        <f>IF(SER_hh_fec!M32=0,0,1000000/0.086*SER_hh_fec!M32/SER_hh_num!M32)</f>
        <v>0</v>
      </c>
      <c r="N32" s="100">
        <f>IF(SER_hh_fec!N32=0,0,1000000/0.086*SER_hh_fec!N32/SER_hh_num!N32)</f>
        <v>0</v>
      </c>
      <c r="O32" s="100">
        <f>IF(SER_hh_fec!O32=0,0,1000000/0.086*SER_hh_fec!O32/SER_hh_num!O32)</f>
        <v>0</v>
      </c>
      <c r="P32" s="100">
        <f>IF(SER_hh_fec!P32=0,0,1000000/0.086*SER_hh_fec!P32/SER_hh_num!P32)</f>
        <v>0</v>
      </c>
      <c r="Q32" s="100">
        <f>IF(SER_hh_fec!Q32=0,0,1000000/0.086*SER_hh_fec!Q32/SER_hh_num!Q32)</f>
        <v>0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5648.5893020988678</v>
      </c>
      <c r="C33" s="18">
        <f>IF(SER_hh_fec!C33=0,0,1000000/0.086*SER_hh_fec!C33/SER_hh_num!C33)</f>
        <v>6646.5112433610593</v>
      </c>
      <c r="D33" s="18">
        <f>IF(SER_hh_fec!D33=0,0,1000000/0.086*SER_hh_fec!D33/SER_hh_num!D33)</f>
        <v>7582.9550640868501</v>
      </c>
      <c r="E33" s="18">
        <f>IF(SER_hh_fec!E33=0,0,1000000/0.086*SER_hh_fec!E33/SER_hh_num!E33)</f>
        <v>8453.5075899481144</v>
      </c>
      <c r="F33" s="18">
        <f>IF(SER_hh_fec!F33=0,0,1000000/0.086*SER_hh_fec!F33/SER_hh_num!F33)</f>
        <v>8602.0015072019214</v>
      </c>
      <c r="G33" s="18">
        <f>IF(SER_hh_fec!G33=0,0,1000000/0.086*SER_hh_fec!G33/SER_hh_num!G33)</f>
        <v>8769.7859594318325</v>
      </c>
      <c r="H33" s="18">
        <f>IF(SER_hh_fec!H33=0,0,1000000/0.086*SER_hh_fec!H33/SER_hh_num!H33)</f>
        <v>8940.2512723345353</v>
      </c>
      <c r="I33" s="18">
        <f>IF(SER_hh_fec!I33=0,0,1000000/0.086*SER_hh_fec!I33/SER_hh_num!I33)</f>
        <v>9174.9163169565909</v>
      </c>
      <c r="J33" s="18">
        <f>IF(SER_hh_fec!J33=0,0,1000000/0.086*SER_hh_fec!J33/SER_hh_num!J33)</f>
        <v>9401.7776300185506</v>
      </c>
      <c r="K33" s="18">
        <f>IF(SER_hh_fec!K33=0,0,1000000/0.086*SER_hh_fec!K33/SER_hh_num!K33)</f>
        <v>9620.1331905204588</v>
      </c>
      <c r="L33" s="18">
        <f>IF(SER_hh_fec!L33=0,0,1000000/0.086*SER_hh_fec!L33/SER_hh_num!L33)</f>
        <v>9611.9271346126334</v>
      </c>
      <c r="M33" s="18">
        <f>IF(SER_hh_fec!M33=0,0,1000000/0.086*SER_hh_fec!M33/SER_hh_num!M33)</f>
        <v>9260.9162672746315</v>
      </c>
      <c r="N33" s="18">
        <f>IF(SER_hh_fec!N33=0,0,1000000/0.086*SER_hh_fec!N33/SER_hh_num!N33)</f>
        <v>9205.422611227732</v>
      </c>
      <c r="O33" s="18">
        <f>IF(SER_hh_fec!O33=0,0,1000000/0.086*SER_hh_fec!O33/SER_hh_num!O33)</f>
        <v>9197.0341255608055</v>
      </c>
      <c r="P33" s="18">
        <f>IF(SER_hh_fec!P33=0,0,1000000/0.086*SER_hh_fec!P33/SER_hh_num!P33)</f>
        <v>9197.1114362543849</v>
      </c>
      <c r="Q33" s="18">
        <f>IF(SER_hh_fec!Q33=0,0,1000000/0.086*SER_hh_fec!Q33/SER_hh_num!Q33)</f>
        <v>9271.0969002082238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2018-07-16T15:44:57Z</dcterms:created>
  <dcterms:modified xsi:type="dcterms:W3CDTF">2018-07-16T15:44:57Z</dcterms:modified>
</cp:coreProperties>
</file>