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2"/>
  <c r="B14" i="33"/>
  <c r="F14" i="30" l="1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C14" i="30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B55" i="29" l="1"/>
  <c r="D3" i="29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38" i="4"/>
  <c r="B34" i="4"/>
  <c r="B36" i="4"/>
  <c r="B44" i="4"/>
  <c r="B43" i="4"/>
  <c r="B42" i="4"/>
  <c r="B39" i="4"/>
  <c r="B12" i="4"/>
  <c r="B16" i="4"/>
  <c r="B14" i="4"/>
  <c r="B45" i="4"/>
  <c r="B9" i="4"/>
  <c r="B10" i="4"/>
  <c r="B17" i="4"/>
  <c r="B22" i="4"/>
  <c r="B7" i="4"/>
  <c r="B21" i="4"/>
  <c r="B4" i="4"/>
  <c r="B23" i="4"/>
  <c r="B24" i="4"/>
  <c r="B29" i="4"/>
  <c r="B30" i="4"/>
  <c r="B26" i="4"/>
  <c r="B15" i="4"/>
  <c r="B11" i="4"/>
  <c r="B20" i="4"/>
  <c r="B27" i="4"/>
  <c r="B33" i="4"/>
  <c r="B37" i="4"/>
  <c r="B35" i="4"/>
  <c r="B8" i="4"/>
  <c r="B28" i="4"/>
  <c r="B13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<sst xmlns="http://schemas.openxmlformats.org/spreadsheetml/2006/main" count="1166" uniqueCount="231">
  <si>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</si>
  <si>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</si>
  <si>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</si>
  <si>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</si>
  <si>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</si>
  <si>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</si>
  <si>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</si>
  <si>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</si>
  <si>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</si>
  <si>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</si>
  <si>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</si>
  <si>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</si>
  <si>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</si>
  <si>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</si>
  <si>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</si>
  <si>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</si>
  <si>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</si>
  <si>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</si>
  <si>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</si>
  <si>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</si>
  <si>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</si>
  <si>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</si>
  <si>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</si>
  <si>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</si>
  <si>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</si>
  <si>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</si>
  <si>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</si>
  <si>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</si>
  <si>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</si>
  <si>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</si>
  <si>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</si>
  <si>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</si>
  <si>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</si>
  <si>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</si>
  <si>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</si>
  <si>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</si>
  <si>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</si>
  <si>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</si>
  <si>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</si>
  <si>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</si>
  <si>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</si>
  <si>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</si>
  <si>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</si>
  <si>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</si>
  <si>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</si>
  <si>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</si>
  <si>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</si>
  <si>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</si>
  <si>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</si>
  <si>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</si>
  <si>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</si>
  <si>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</si>
  <si>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</si>
  <si>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</si>
  <si>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</si>
  <si>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</si>
  <si>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</si>
  <si>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</si>
  <si>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</si>
  <si>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</si>
  <si>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</si>
  <si>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</si>
  <si>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</si>
  <si>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</si>
  <si>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</si>
  <si>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</si>
  <si>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</si>
  <si>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</si>
  <si>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</si>
  <si>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</si>
  <si>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</si>
  <si>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</si>
  <si>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</si>
  <si>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</si>
  <si>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</si>
  <si>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</si>
  <si>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</si>
  <si>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</si>
  <si>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</si>
  <si>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</si>
  <si>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</si>
  <si>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</si>
  <si>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</si>
  <si>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</si>
  <si>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</si>
  <si>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</si>
  <si>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</si>
  <si>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</si>
  <si>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</si>
  <si>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</si>
  <si>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</si>
  <si>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</si>
  <si>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</si>
  <si>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</si>
  <si>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</si>
  <si>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</si>
  <si>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</si>
  <si>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</si>
  <si>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</si>
  <si>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</si>
  <si>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</si>
  <si>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</si>
  <si>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</si>
  <si>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</si>
  <si>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</si>
  <si>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</si>
  <si>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</si>
  <si>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</si>
  <si>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</si>
  <si>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</si>
  <si>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</si>
  <si>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</si>
  <si>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</si>
  <si>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</si>
  <si>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</si>
  <si>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</si>
  <si>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</si>
  <si>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</si>
  <si>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</si>
  <si>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</si>
  <si>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</si>
  <si>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</si>
  <si>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</si>
  <si>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</si>
  <si>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</si>
  <si>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</si>
  <si>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</si>
  <si>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</si>
  <si>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</si>
  <si>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</si>
  <si>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</si>
  <si>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</si>
  <si>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</si>
  <si>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</si>
  <si>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</si>
  <si>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</si>
  <si>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</si>
  <si>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</si>
  <si>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</si>
  <si>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</si>
  <si>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</si>
  <si>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</si>
  <si>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</si>
  <si>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</si>
  <si>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</si>
  <si>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</si>
  <si>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</si>
  <si>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</si>
  <si>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</si>
  <si>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</si>
  <si>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</si>
  <si>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</si>
  <si>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</si>
  <si>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</si>
  <si>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</si>
  <si>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</si>
  <si>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</si>
  <si>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</si>
  <si>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</si>
  <si>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</si>
  <si>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</si>
  <si>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</si>
  <si>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</si>
  <si>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</si>
  <si>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</si>
  <si>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</si>
  <si>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</si>
  <si>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</si>
  <si>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</si>
  <si>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</si>
  <si>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</si>
  <si>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</si>
  <si>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</si>
  <si>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</si>
  <si>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</si>
  <si>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</si>
  <si>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</si>
  <si>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</si>
  <si>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</si>
  <si>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</si>
  <si>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</si>
  <si>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</si>
  <si>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</si>
  <si>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</si>
  <si>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</si>
  <si>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</si>
  <si>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</si>
  <si>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</si>
  <si>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</si>
  <si>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</si>
  <si>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</si>
  <si>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</si>
  <si>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</si>
  <si>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</si>
  <si>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</si>
  <si>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RO</t>
  </si>
  <si>
    <t>Romania</t>
  </si>
  <si>
    <t>RO - Services sector summary</t>
  </si>
  <si>
    <t>RO - Number of buildings</t>
  </si>
  <si>
    <t>RO - Final energy consumption</t>
  </si>
  <si>
    <t>RO - Thermal energy service</t>
  </si>
  <si>
    <t>RO - System efficiency indicators of total stock</t>
  </si>
  <si>
    <t>RO - CO2 emissions</t>
  </si>
  <si>
    <t>RO - Final energy consumption per building</t>
  </si>
  <si>
    <t>RO - Thermal energy service per building</t>
  </si>
  <si>
    <t>RO - CO2 emissions per building</t>
  </si>
  <si>
    <t>RO - Final energy consumption per useful surface area</t>
  </si>
  <si>
    <t>RO - Thermal energy service per useful surface area</t>
  </si>
  <si>
    <t>RO - CO2 emissions per useful surface area</t>
  </si>
  <si>
    <t>RO - Number of new and renovated buildings</t>
  </si>
  <si>
    <t>RO - Final energy consumption in new and renovated buildings</t>
  </si>
  <si>
    <t>RO - Thermal energy service in new and renovated buildings</t>
  </si>
  <si>
    <t>RO - System efficiency indicators in new and renovated buildings</t>
  </si>
  <si>
    <t>RO - CO2 emissions in new and renovated buildings</t>
  </si>
  <si>
    <t>RO - Final energy consumption in new and renovated buildings (per building)</t>
  </si>
  <si>
    <t>RO - Thermal energy service in new and renovated buildings (per building)</t>
  </si>
  <si>
    <t>RO - CO2 emissions in new and renovated buildings (per building)</t>
  </si>
  <si>
    <t>RO - Final energy consumption in new and renovated buildings (per surface area)</t>
  </si>
  <si>
    <t>RO - Thermal energy service in new and renovated buildings (per surface area)</t>
  </si>
  <si>
    <t>RO - CO2 emissions in new and renovated buildings (per surface area)</t>
  </si>
  <si>
    <t>RO - Specific electric uses in services</t>
  </si>
  <si>
    <t>RO - Ventilation and others</t>
  </si>
  <si>
    <t>RO - Street lighting</t>
  </si>
  <si>
    <t>RO - Building lighting</t>
  </si>
  <si>
    <t>RO - Commercial refrigeration</t>
  </si>
  <si>
    <t>RO - Miscellaneous building technologies</t>
  </si>
  <si>
    <t>RO - ICT and multimedia</t>
  </si>
  <si>
    <t>RO - Agriculture</t>
  </si>
  <si>
    <t>RO - Agriculture - final energy consumption</t>
  </si>
  <si>
    <t>RO - Agriculture - useful energy demand</t>
  </si>
  <si>
    <t>RO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</si>
</sst>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43297.740219907406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50154.038050076408</v>
      </c>
      <c r="C3" s="106">
        <f>IF(SER_hh_tes!C3=0,0,1000000/0.086*SER_hh_tes!C3/SER_hh_num!C3)</f>
        <v>62259.214200330818</v>
      </c>
      <c r="D3" s="106">
        <f>IF(SER_hh_tes!D3=0,0,1000000/0.086*SER_hh_tes!D3/SER_hh_num!D3)</f>
        <v>25221.704174624872</v>
      </c>
      <c r="E3" s="106">
        <f>IF(SER_hh_tes!E3=0,0,1000000/0.086*SER_hh_tes!E3/SER_hh_num!E3)</f>
        <v>46858.146672587529</v>
      </c>
      <c r="F3" s="106">
        <f>IF(SER_hh_tes!F3=0,0,1000000/0.086*SER_hh_tes!F3/SER_hh_num!F3)</f>
        <v>52375.016260009987</v>
      </c>
      <c r="G3" s="106">
        <f>IF(SER_hh_tes!G3=0,0,1000000/0.086*SER_hh_tes!G3/SER_hh_num!G3)</f>
        <v>62963.116669195799</v>
      </c>
      <c r="H3" s="106">
        <f>IF(SER_hh_tes!H3=0,0,1000000/0.086*SER_hh_tes!H3/SER_hh_num!H3)</f>
        <v>81488.751513322801</v>
      </c>
      <c r="I3" s="106">
        <f>IF(SER_hh_tes!I3=0,0,1000000/0.086*SER_hh_tes!I3/SER_hh_num!I3)</f>
        <v>67984.00430787506</v>
      </c>
      <c r="J3" s="106">
        <f>IF(SER_hh_tes!J3=0,0,1000000/0.086*SER_hh_tes!J3/SER_hh_num!J3)</f>
        <v>54550.695810006313</v>
      </c>
      <c r="K3" s="106">
        <f>IF(SER_hh_tes!K3=0,0,1000000/0.086*SER_hh_tes!K3/SER_hh_num!K3)</f>
        <v>50400.436636104467</v>
      </c>
      <c r="L3" s="106">
        <f>IF(SER_hh_tes!L3=0,0,1000000/0.086*SER_hh_tes!L3/SER_hh_num!L3)</f>
        <v>52722.218853654682</v>
      </c>
      <c r="M3" s="106">
        <f>IF(SER_hh_tes!M3=0,0,1000000/0.086*SER_hh_tes!M3/SER_hh_num!M3)</f>
        <v>48071.232374235929</v>
      </c>
      <c r="N3" s="106">
        <f>IF(SER_hh_tes!N3=0,0,1000000/0.086*SER_hh_tes!N3/SER_hh_num!N3)</f>
        <v>46422.661559607492</v>
      </c>
      <c r="O3" s="106">
        <f>IF(SER_hh_tes!O3=0,0,1000000/0.086*SER_hh_tes!O3/SER_hh_num!O3)</f>
        <v>42989.185501944194</v>
      </c>
      <c r="P3" s="106">
        <f>IF(SER_hh_tes!P3=0,0,1000000/0.086*SER_hh_tes!P3/SER_hh_num!P3)</f>
        <v>40008.180383787701</v>
      </c>
      <c r="Q3" s="106">
        <f>IF(SER_hh_tes!Q3=0,0,1000000/0.086*SER_hh_tes!Q3/SER_hh_num!Q3)</f>
        <v>38900.995646098774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40043.235191532738</v>
      </c>
      <c r="C4" s="101">
        <f>IF(SER_hh_tes!C4=0,0,1000000/0.086*SER_hh_tes!C4/SER_hh_num!C4)</f>
        <v>51678.435296878495</v>
      </c>
      <c r="D4" s="101">
        <f>IF(SER_hh_tes!D4=0,0,1000000/0.086*SER_hh_tes!D4/SER_hh_num!D4)</f>
        <v>20354.680305793441</v>
      </c>
      <c r="E4" s="101">
        <f>IF(SER_hh_tes!E4=0,0,1000000/0.086*SER_hh_tes!E4/SER_hh_num!E4)</f>
        <v>36038.639783049563</v>
      </c>
      <c r="F4" s="101">
        <f>IF(SER_hh_tes!F4=0,0,1000000/0.086*SER_hh_tes!F4/SER_hh_num!F4)</f>
        <v>40401.603017642796</v>
      </c>
      <c r="G4" s="101">
        <f>IF(SER_hh_tes!G4=0,0,1000000/0.086*SER_hh_tes!G4/SER_hh_num!G4)</f>
        <v>50818.273615771097</v>
      </c>
      <c r="H4" s="101">
        <f>IF(SER_hh_tes!H4=0,0,1000000/0.086*SER_hh_tes!H4/SER_hh_num!H4)</f>
        <v>68914.604382822465</v>
      </c>
      <c r="I4" s="101">
        <f>IF(SER_hh_tes!I4=0,0,1000000/0.086*SER_hh_tes!I4/SER_hh_num!I4)</f>
        <v>55205.876897066963</v>
      </c>
      <c r="J4" s="101">
        <f>IF(SER_hh_tes!J4=0,0,1000000/0.086*SER_hh_tes!J4/SER_hh_num!J4)</f>
        <v>41537.081708364145</v>
      </c>
      <c r="K4" s="101">
        <f>IF(SER_hh_tes!K4=0,0,1000000/0.086*SER_hh_tes!K4/SER_hh_num!K4)</f>
        <v>37309.843645649693</v>
      </c>
      <c r="L4" s="101">
        <f>IF(SER_hh_tes!L4=0,0,1000000/0.086*SER_hh_tes!L4/SER_hh_num!L4)</f>
        <v>39785.360065368928</v>
      </c>
      <c r="M4" s="101">
        <f>IF(SER_hh_tes!M4=0,0,1000000/0.086*SER_hh_tes!M4/SER_hh_num!M4)</f>
        <v>34753.214097981436</v>
      </c>
      <c r="N4" s="101">
        <f>IF(SER_hh_tes!N4=0,0,1000000/0.086*SER_hh_tes!N4/SER_hh_num!N4)</f>
        <v>33107.142830471901</v>
      </c>
      <c r="O4" s="101">
        <f>IF(SER_hh_tes!O4=0,0,1000000/0.086*SER_hh_tes!O4/SER_hh_num!O4)</f>
        <v>29849.341855458402</v>
      </c>
      <c r="P4" s="101">
        <f>IF(SER_hh_tes!P4=0,0,1000000/0.086*SER_hh_tes!P4/SER_hh_num!P4)</f>
        <v>26859.622143471177</v>
      </c>
      <c r="Q4" s="101">
        <f>IF(SER_hh_tes!Q4=0,0,1000000/0.086*SER_hh_tes!Q4/SER_hh_num!Q4)</f>
        <v>25740.209471501475</v>
      </c>
    </row>
    <row r="5" spans="1:17" ht="12" customHeight="1" x14ac:dyDescent="0.25">
      <c r="A5" s="88" t="s">
        <v>38</v>
      </c>
      <c r="B5" s="100">
        <f>IF(SER_hh_tes!B5=0,0,1000000/0.086*SER_hh_tes!B5/SER_hh_num!B5)</f>
        <v>39646.676136975824</v>
      </c>
      <c r="C5" s="100">
        <f>IF(SER_hh_tes!C5=0,0,1000000/0.086*SER_hh_tes!C5/SER_hh_num!C5)</f>
        <v>51302.916025834638</v>
      </c>
      <c r="D5" s="100">
        <f>IF(SER_hh_tes!D5=0,0,1000000/0.086*SER_hh_tes!D5/SER_hh_num!D5)</f>
        <v>20445.033422052471</v>
      </c>
      <c r="E5" s="100">
        <f>IF(SER_hh_tes!E5=0,0,1000000/0.086*SER_hh_tes!E5/SER_hh_num!E5)</f>
        <v>36170.705370962067</v>
      </c>
      <c r="F5" s="100">
        <f>IF(SER_hh_tes!F5=0,0,1000000/0.086*SER_hh_tes!F5/SER_hh_num!F5)</f>
        <v>39661.600480010449</v>
      </c>
      <c r="G5" s="100">
        <f>IF(SER_hh_tes!G5=0,0,1000000/0.086*SER_hh_tes!G5/SER_hh_num!G5)</f>
        <v>51289.54282310445</v>
      </c>
      <c r="H5" s="100">
        <f>IF(SER_hh_tes!H5=0,0,1000000/0.086*SER_hh_tes!H5/SER_hh_num!H5)</f>
        <v>69267.982370890342</v>
      </c>
      <c r="I5" s="100">
        <f>IF(SER_hh_tes!I5=0,0,1000000/0.086*SER_hh_tes!I5/SER_hh_num!I5)</f>
        <v>55509.198414958788</v>
      </c>
      <c r="J5" s="100">
        <f>IF(SER_hh_tes!J5=0,0,1000000/0.086*SER_hh_tes!J5/SER_hh_num!J5)</f>
        <v>41720.825594046488</v>
      </c>
      <c r="K5" s="100">
        <f>IF(SER_hh_tes!K5=0,0,1000000/0.086*SER_hh_tes!K5/SER_hh_num!K5)</f>
        <v>37023.585964441096</v>
      </c>
      <c r="L5" s="100">
        <f>IF(SER_hh_tes!L5=0,0,1000000/0.086*SER_hh_tes!L5/SER_hh_num!L5)</f>
        <v>39818.102305192864</v>
      </c>
      <c r="M5" s="100">
        <f>IF(SER_hh_tes!M5=0,0,1000000/0.086*SER_hh_tes!M5/SER_hh_num!M5)</f>
        <v>34296.837950288464</v>
      </c>
      <c r="N5" s="100">
        <f>IF(SER_hh_tes!N5=0,0,1000000/0.086*SER_hh_tes!N5/SER_hh_num!N5)</f>
        <v>32801.447184934863</v>
      </c>
      <c r="O5" s="100">
        <f>IF(SER_hh_tes!O5=0,0,1000000/0.086*SER_hh_tes!O5/SER_hh_num!O5)</f>
        <v>29408.693461321338</v>
      </c>
      <c r="P5" s="100">
        <f>IF(SER_hh_tes!P5=0,0,1000000/0.086*SER_hh_tes!P5/SER_hh_num!P5)</f>
        <v>26400.199415812291</v>
      </c>
      <c r="Q5" s="100">
        <f>IF(SER_hh_tes!Q5=0,0,1000000/0.086*SER_hh_tes!Q5/SER_hh_num!Q5)</f>
        <v>25488.240933157915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51826.034672101814</v>
      </c>
      <c r="C7" s="100">
        <f>IF(SER_hh_tes!C7=0,0,1000000/0.086*SER_hh_tes!C7/SER_hh_num!C7)</f>
        <v>40001.495926509466</v>
      </c>
      <c r="D7" s="100">
        <f>IF(SER_hh_tes!D7=0,0,1000000/0.086*SER_hh_tes!D7/SER_hh_num!D7)</f>
        <v>26138.930380321595</v>
      </c>
      <c r="E7" s="100">
        <f>IF(SER_hh_tes!E7=0,0,1000000/0.086*SER_hh_tes!E7/SER_hh_num!E7)</f>
        <v>25903.503511117866</v>
      </c>
      <c r="F7" s="100">
        <f>IF(SER_hh_tes!F7=0,0,1000000/0.086*SER_hh_tes!F7/SER_hh_num!F7)</f>
        <v>46278.902090998643</v>
      </c>
      <c r="G7" s="100">
        <f>IF(SER_hh_tes!G7=0,0,1000000/0.086*SER_hh_tes!G7/SER_hh_num!G7)</f>
        <v>51629.157150650171</v>
      </c>
      <c r="H7" s="100">
        <f>IF(SER_hh_tes!H7=0,0,1000000/0.086*SER_hh_tes!H7/SER_hh_num!H7)</f>
        <v>43995.920111786989</v>
      </c>
      <c r="I7" s="100">
        <f>IF(SER_hh_tes!I7=0,0,1000000/0.086*SER_hh_tes!I7/SER_hh_num!I7)</f>
        <v>73245.121536621955</v>
      </c>
      <c r="J7" s="100">
        <f>IF(SER_hh_tes!J7=0,0,1000000/0.086*SER_hh_tes!J7/SER_hh_num!J7)</f>
        <v>53582.423986451831</v>
      </c>
      <c r="K7" s="100">
        <f>IF(SER_hh_tes!K7=0,0,1000000/0.086*SER_hh_tes!K7/SER_hh_num!K7)</f>
        <v>29436.428171267071</v>
      </c>
      <c r="L7" s="100">
        <f>IF(SER_hh_tes!L7=0,0,1000000/0.086*SER_hh_tes!L7/SER_hh_num!L7)</f>
        <v>39630.727976954069</v>
      </c>
      <c r="M7" s="100">
        <f>IF(SER_hh_tes!M7=0,0,1000000/0.086*SER_hh_tes!M7/SER_hh_num!M7)</f>
        <v>34440.840608391249</v>
      </c>
      <c r="N7" s="100">
        <f>IF(SER_hh_tes!N7=0,0,1000000/0.086*SER_hh_tes!N7/SER_hh_num!N7)</f>
        <v>32735.336973889571</v>
      </c>
      <c r="O7" s="100">
        <f>IF(SER_hh_tes!O7=0,0,1000000/0.086*SER_hh_tes!O7/SER_hh_num!O7)</f>
        <v>29259.815162106675</v>
      </c>
      <c r="P7" s="100">
        <f>IF(SER_hh_tes!P7=0,0,1000000/0.086*SER_hh_tes!P7/SER_hh_num!P7)</f>
        <v>26155.105676589203</v>
      </c>
      <c r="Q7" s="100">
        <f>IF(SER_hh_tes!Q7=0,0,1000000/0.086*SER_hh_tes!Q7/SER_hh_num!Q7)</f>
        <v>25150.455263228527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33687.090058410082</v>
      </c>
      <c r="C9" s="100">
        <f>IF(SER_hh_tes!C9=0,0,1000000/0.086*SER_hh_tes!C9/SER_hh_num!C9)</f>
        <v>56577.21748424523</v>
      </c>
      <c r="D9" s="100">
        <f>IF(SER_hh_tes!D9=0,0,1000000/0.086*SER_hh_tes!D9/SER_hh_num!D9)</f>
        <v>8211.2172127962185</v>
      </c>
      <c r="E9" s="100">
        <f>IF(SER_hh_tes!E9=0,0,1000000/0.086*SER_hh_tes!E9/SER_hh_num!E9)</f>
        <v>49904.977548252711</v>
      </c>
      <c r="F9" s="100">
        <f>IF(SER_hh_tes!F9=0,0,1000000/0.086*SER_hh_tes!F9/SER_hh_num!F9)</f>
        <v>39589.403811018048</v>
      </c>
      <c r="G9" s="100">
        <f>IF(SER_hh_tes!G9=0,0,1000000/0.086*SER_hh_tes!G9/SER_hh_num!G9)</f>
        <v>45507.801118422147</v>
      </c>
      <c r="H9" s="100">
        <f>IF(SER_hh_tes!H9=0,0,1000000/0.086*SER_hh_tes!H9/SER_hh_num!H9)</f>
        <v>81759.068656982097</v>
      </c>
      <c r="I9" s="100">
        <f>IF(SER_hh_tes!I9=0,0,1000000/0.086*SER_hh_tes!I9/SER_hh_num!I9)</f>
        <v>53606.097483483733</v>
      </c>
      <c r="J9" s="100">
        <f>IF(SER_hh_tes!J9=0,0,1000000/0.086*SER_hh_tes!J9/SER_hh_num!J9)</f>
        <v>37005.823599652336</v>
      </c>
      <c r="K9" s="100">
        <f>IF(SER_hh_tes!K9=0,0,1000000/0.086*SER_hh_tes!K9/SER_hh_num!K9)</f>
        <v>39601.828510803229</v>
      </c>
      <c r="L9" s="100">
        <f>IF(SER_hh_tes!L9=0,0,1000000/0.086*SER_hh_tes!L9/SER_hh_num!L9)</f>
        <v>39645.335236092251</v>
      </c>
      <c r="M9" s="100">
        <f>IF(SER_hh_tes!M9=0,0,1000000/0.086*SER_hh_tes!M9/SER_hh_num!M9)</f>
        <v>36176.827660013063</v>
      </c>
      <c r="N9" s="100">
        <f>IF(SER_hh_tes!N9=0,0,1000000/0.086*SER_hh_tes!N9/SER_hh_num!N9)</f>
        <v>33280.494394930087</v>
      </c>
      <c r="O9" s="100">
        <f>IF(SER_hh_tes!O9=0,0,1000000/0.086*SER_hh_tes!O9/SER_hh_num!O9)</f>
        <v>29862.879184534155</v>
      </c>
      <c r="P9" s="100">
        <f>IF(SER_hh_tes!P9=0,0,1000000/0.086*SER_hh_tes!P9/SER_hh_num!P9)</f>
        <v>26803.674756742719</v>
      </c>
      <c r="Q9" s="100">
        <f>IF(SER_hh_tes!Q9=0,0,1000000/0.086*SER_hh_tes!Q9/SER_hh_num!Q9)</f>
        <v>25973.607183118103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39646.676136975839</v>
      </c>
      <c r="C10" s="100">
        <f>IF(SER_hh_tes!C10=0,0,1000000/0.086*SER_hh_tes!C10/SER_hh_num!C10)</f>
        <v>47537.871953790454</v>
      </c>
      <c r="D10" s="100">
        <f>IF(SER_hh_tes!D10=0,0,1000000/0.086*SER_hh_tes!D10/SER_hh_num!D10)</f>
        <v>25473.982439190899</v>
      </c>
      <c r="E10" s="100">
        <f>IF(SER_hh_tes!E10=0,0,1000000/0.086*SER_hh_tes!E10/SER_hh_num!E10)</f>
        <v>32447.315694566416</v>
      </c>
      <c r="F10" s="100">
        <f>IF(SER_hh_tes!F10=0,0,1000000/0.086*SER_hh_tes!F10/SER_hh_num!F10)</f>
        <v>25506.743687930368</v>
      </c>
      <c r="G10" s="100">
        <f>IF(SER_hh_tes!G10=0,0,1000000/0.086*SER_hh_tes!G10/SER_hh_num!G10)</f>
        <v>43926.528670435524</v>
      </c>
      <c r="H10" s="100">
        <f>IF(SER_hh_tes!H10=0,0,1000000/0.086*SER_hh_tes!H10/SER_hh_num!H10)</f>
        <v>44426.610423522267</v>
      </c>
      <c r="I10" s="100">
        <f>IF(SER_hh_tes!I10=0,0,1000000/0.086*SER_hh_tes!I10/SER_hh_num!I10)</f>
        <v>35902.915784655816</v>
      </c>
      <c r="J10" s="100">
        <f>IF(SER_hh_tes!J10=0,0,1000000/0.086*SER_hh_tes!J10/SER_hh_num!J10)</f>
        <v>29250.337254763457</v>
      </c>
      <c r="K10" s="100">
        <f>IF(SER_hh_tes!K10=0,0,1000000/0.086*SER_hh_tes!K10/SER_hh_num!K10)</f>
        <v>24626.997683231537</v>
      </c>
      <c r="L10" s="100">
        <f>IF(SER_hh_tes!L10=0,0,1000000/0.086*SER_hh_tes!L10/SER_hh_num!L10)</f>
        <v>33122.140483023912</v>
      </c>
      <c r="M10" s="100">
        <f>IF(SER_hh_tes!M10=0,0,1000000/0.086*SER_hh_tes!M10/SER_hh_num!M10)</f>
        <v>18011.557650194714</v>
      </c>
      <c r="N10" s="100">
        <f>IF(SER_hh_tes!N10=0,0,1000000/0.086*SER_hh_tes!N10/SER_hh_num!N10)</f>
        <v>23117.348888731503</v>
      </c>
      <c r="O10" s="100">
        <f>IF(SER_hh_tes!O10=0,0,1000000/0.086*SER_hh_tes!O10/SER_hh_num!O10)</f>
        <v>21102.219141318281</v>
      </c>
      <c r="P10" s="100">
        <f>IF(SER_hh_tes!P10=0,0,1000000/0.086*SER_hh_tes!P10/SER_hh_num!P10)</f>
        <v>19430.535044125121</v>
      </c>
      <c r="Q10" s="100">
        <f>IF(SER_hh_tes!Q10=0,0,1000000/0.086*SER_hh_tes!Q10/SER_hh_num!Q10)</f>
        <v>20256.20934951213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74079.028994500113</v>
      </c>
      <c r="C11" s="100">
        <f>IF(SER_hh_tes!C11=0,0,1000000/0.086*SER_hh_tes!C11/SER_hh_num!C11)</f>
        <v>26736.980926170312</v>
      </c>
      <c r="D11" s="100">
        <f>IF(SER_hh_tes!D11=0,0,1000000/0.086*SER_hh_tes!D11/SER_hh_num!D11)</f>
        <v>21736.437115066252</v>
      </c>
      <c r="E11" s="100">
        <f>IF(SER_hh_tes!E11=0,0,1000000/0.086*SER_hh_tes!E11/SER_hh_num!E11)</f>
        <v>38025.565967670351</v>
      </c>
      <c r="F11" s="100">
        <f>IF(SER_hh_tes!F11=0,0,1000000/0.086*SER_hh_tes!F11/SER_hh_num!F11)</f>
        <v>32474.602424303681</v>
      </c>
      <c r="G11" s="100">
        <f>IF(SER_hh_tes!G11=0,0,1000000/0.086*SER_hh_tes!G11/SER_hh_num!G11)</f>
        <v>66980.961786246567</v>
      </c>
      <c r="H11" s="100">
        <f>IF(SER_hh_tes!H11=0,0,1000000/0.086*SER_hh_tes!H11/SER_hh_num!H11)</f>
        <v>70512.274260015576</v>
      </c>
      <c r="I11" s="100">
        <f>IF(SER_hh_tes!I11=0,0,1000000/0.086*SER_hh_tes!I11/SER_hh_num!I11)</f>
        <v>56905.985907683011</v>
      </c>
      <c r="J11" s="100">
        <f>IF(SER_hh_tes!J11=0,0,1000000/0.086*SER_hh_tes!J11/SER_hh_num!J11)</f>
        <v>64765.45531842811</v>
      </c>
      <c r="K11" s="100">
        <f>IF(SER_hh_tes!K11=0,0,1000000/0.086*SER_hh_tes!K11/SER_hh_num!K11)</f>
        <v>57103.643403404312</v>
      </c>
      <c r="L11" s="100">
        <f>IF(SER_hh_tes!L11=0,0,1000000/0.086*SER_hh_tes!L11/SER_hh_num!L11)</f>
        <v>27088.374550552173</v>
      </c>
      <c r="M11" s="100">
        <f>IF(SER_hh_tes!M11=0,0,1000000/0.086*SER_hh_tes!M11/SER_hh_num!M11)</f>
        <v>35745.67565864294</v>
      </c>
      <c r="N11" s="100">
        <f>IF(SER_hh_tes!N11=0,0,1000000/0.086*SER_hh_tes!N11/SER_hh_num!N11)</f>
        <v>33789.431404554911</v>
      </c>
      <c r="O11" s="100">
        <f>IF(SER_hh_tes!O11=0,0,1000000/0.086*SER_hh_tes!O11/SER_hh_num!O11)</f>
        <v>30275.540517262059</v>
      </c>
      <c r="P11" s="100">
        <f>IF(SER_hh_tes!P11=0,0,1000000/0.086*SER_hh_tes!P11/SER_hh_num!P11)</f>
        <v>27556.279415263296</v>
      </c>
      <c r="Q11" s="100">
        <f>IF(SER_hh_tes!Q11=0,0,1000000/0.086*SER_hh_tes!Q11/SER_hh_num!Q11)</f>
        <v>25939.370424517161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39843.923281935917</v>
      </c>
      <c r="C12" s="100">
        <f>IF(SER_hh_tes!C12=0,0,1000000/0.086*SER_hh_tes!C12/SER_hh_num!C12)</f>
        <v>50396.878037691196</v>
      </c>
      <c r="D12" s="100">
        <f>IF(SER_hh_tes!D12=0,0,1000000/0.086*SER_hh_tes!D12/SER_hh_num!D12)</f>
        <v>19756.968245010918</v>
      </c>
      <c r="E12" s="100">
        <f>IF(SER_hh_tes!E12=0,0,1000000/0.086*SER_hh_tes!E12/SER_hh_num!E12)</f>
        <v>28674.778636469244</v>
      </c>
      <c r="F12" s="100">
        <f>IF(SER_hh_tes!F12=0,0,1000000/0.086*SER_hh_tes!F12/SER_hh_num!F12)</f>
        <v>37343.669448922868</v>
      </c>
      <c r="G12" s="100">
        <f>IF(SER_hh_tes!G12=0,0,1000000/0.086*SER_hh_tes!G12/SER_hh_num!G12)</f>
        <v>62490.710760433089</v>
      </c>
      <c r="H12" s="100">
        <f>IF(SER_hh_tes!H12=0,0,1000000/0.086*SER_hh_tes!H12/SER_hh_num!H12)</f>
        <v>53369.078638948304</v>
      </c>
      <c r="I12" s="100">
        <f>IF(SER_hh_tes!I12=0,0,1000000/0.086*SER_hh_tes!I12/SER_hh_num!I12)</f>
        <v>49881.007407323676</v>
      </c>
      <c r="J12" s="100">
        <f>IF(SER_hh_tes!J12=0,0,1000000/0.086*SER_hh_tes!J12/SER_hh_num!J12)</f>
        <v>48390.046004866563</v>
      </c>
      <c r="K12" s="100">
        <f>IF(SER_hh_tes!K12=0,0,1000000/0.086*SER_hh_tes!K12/SER_hh_num!K12)</f>
        <v>37311.229080033663</v>
      </c>
      <c r="L12" s="100">
        <f>IF(SER_hh_tes!L12=0,0,1000000/0.086*SER_hh_tes!L12/SER_hh_num!L12)</f>
        <v>39615.695114355178</v>
      </c>
      <c r="M12" s="100">
        <f>IF(SER_hh_tes!M12=0,0,1000000/0.086*SER_hh_tes!M12/SER_hh_num!M12)</f>
        <v>34164.822146026621</v>
      </c>
      <c r="N12" s="100">
        <f>IF(SER_hh_tes!N12=0,0,1000000/0.086*SER_hh_tes!N12/SER_hh_num!N12)</f>
        <v>32650.51470649253</v>
      </c>
      <c r="O12" s="100">
        <f>IF(SER_hh_tes!O12=0,0,1000000/0.086*SER_hh_tes!O12/SER_hh_num!O12)</f>
        <v>29427.788022672932</v>
      </c>
      <c r="P12" s="100">
        <f>IF(SER_hh_tes!P12=0,0,1000000/0.086*SER_hh_tes!P12/SER_hh_num!P12)</f>
        <v>26685.761755060452</v>
      </c>
      <c r="Q12" s="100">
        <f>IF(SER_hh_tes!Q12=0,0,1000000/0.086*SER_hh_tes!Q12/SER_hh_num!Q12)</f>
        <v>25974.496387024552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40042.746317745587</v>
      </c>
      <c r="C13" s="100">
        <f>IF(SER_hh_tes!C13=0,0,1000000/0.086*SER_hh_tes!C13/SER_hh_num!C13)</f>
        <v>52454.929564759877</v>
      </c>
      <c r="D13" s="100">
        <f>IF(SER_hh_tes!D13=0,0,1000000/0.086*SER_hh_tes!D13/SER_hh_num!D13)</f>
        <v>20615.009850837436</v>
      </c>
      <c r="E13" s="100">
        <f>IF(SER_hh_tes!E13=0,0,1000000/0.086*SER_hh_tes!E13/SER_hh_num!E13)</f>
        <v>35912.856907146721</v>
      </c>
      <c r="F13" s="100">
        <f>IF(SER_hh_tes!F13=0,0,1000000/0.086*SER_hh_tes!F13/SER_hh_num!F13)</f>
        <v>39379.797494789789</v>
      </c>
      <c r="G13" s="100">
        <f>IF(SER_hh_tes!G13=0,0,1000000/0.086*SER_hh_tes!G13/SER_hh_num!G13)</f>
        <v>50926.717272990063</v>
      </c>
      <c r="H13" s="100">
        <f>IF(SER_hh_tes!H13=0,0,1000000/0.086*SER_hh_tes!H13/SER_hh_num!H13)</f>
        <v>66623.451053776298</v>
      </c>
      <c r="I13" s="100">
        <f>IF(SER_hh_tes!I13=0,0,1000000/0.086*SER_hh_tes!I13/SER_hh_num!I13)</f>
        <v>53049.076541022012</v>
      </c>
      <c r="J13" s="100">
        <f>IF(SER_hh_tes!J13=0,0,1000000/0.086*SER_hh_tes!J13/SER_hh_num!J13)</f>
        <v>39872.990823663145</v>
      </c>
      <c r="K13" s="100">
        <f>IF(SER_hh_tes!K13=0,0,1000000/0.086*SER_hh_tes!K13/SER_hh_num!K13)</f>
        <v>35384.263083768594</v>
      </c>
      <c r="L13" s="100">
        <f>IF(SER_hh_tes!L13=0,0,1000000/0.086*SER_hh_tes!L13/SER_hh_num!L13)</f>
        <v>43688.185027351523</v>
      </c>
      <c r="M13" s="100">
        <f>IF(SER_hh_tes!M13=0,0,1000000/0.086*SER_hh_tes!M13/SER_hh_num!M13)</f>
        <v>38201.438322293965</v>
      </c>
      <c r="N13" s="100">
        <f>IF(SER_hh_tes!N13=0,0,1000000/0.086*SER_hh_tes!N13/SER_hh_num!N13)</f>
        <v>36392.653980708012</v>
      </c>
      <c r="O13" s="100">
        <f>IF(SER_hh_tes!O13=0,0,1000000/0.086*SER_hh_tes!O13/SER_hh_num!O13)</f>
        <v>32811.737924208217</v>
      </c>
      <c r="P13" s="100">
        <f>IF(SER_hh_tes!P13=0,0,1000000/0.086*SER_hh_tes!P13/SER_hh_num!P13)</f>
        <v>29531.883376187459</v>
      </c>
      <c r="Q13" s="100">
        <f>IF(SER_hh_tes!Q13=0,0,1000000/0.086*SER_hh_tes!Q13/SER_hh_num!Q13)</f>
        <v>28298.84366378127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40042.746317745587</v>
      </c>
      <c r="C14" s="22">
        <f>IF(SER_hh_tes!C14=0,0,1000000/0.086*SER_hh_tes!C14/SER_hh_num!C14)</f>
        <v>52337.574825383614</v>
      </c>
      <c r="D14" s="22">
        <f>IF(SER_hh_tes!D14=0,0,1000000/0.086*SER_hh_tes!D14/SER_hh_num!D14)</f>
        <v>20942.163871803492</v>
      </c>
      <c r="E14" s="22">
        <f>IF(SER_hh_tes!E14=0,0,1000000/0.086*SER_hh_tes!E14/SER_hh_num!E14)</f>
        <v>36871.085021924751</v>
      </c>
      <c r="F14" s="22">
        <f>IF(SER_hh_tes!F14=0,0,1000000/0.086*SER_hh_tes!F14/SER_hh_num!F14)</f>
        <v>40432.588237037293</v>
      </c>
      <c r="G14" s="22">
        <f>IF(SER_hh_tes!G14=0,0,1000000/0.086*SER_hh_tes!G14/SER_hh_num!G14)</f>
        <v>52285.433033449699</v>
      </c>
      <c r="H14" s="22">
        <f>IF(SER_hh_tes!H14=0,0,1000000/0.086*SER_hh_tes!H14/SER_hh_num!H14)</f>
        <v>70279.727726863392</v>
      </c>
      <c r="I14" s="22">
        <f>IF(SER_hh_tes!I14=0,0,1000000/0.086*SER_hh_tes!I14/SER_hh_num!I14)</f>
        <v>56331.920116830304</v>
      </c>
      <c r="J14" s="22">
        <f>IF(SER_hh_tes!J14=0,0,1000000/0.086*SER_hh_tes!J14/SER_hh_num!J14)</f>
        <v>42483.585810463766</v>
      </c>
      <c r="K14" s="22">
        <f>IF(SER_hh_tes!K14=0,0,1000000/0.086*SER_hh_tes!K14/SER_hh_num!K14)</f>
        <v>37737.724856050903</v>
      </c>
      <c r="L14" s="22">
        <f>IF(SER_hh_tes!L14=0,0,1000000/0.086*SER_hh_tes!L14/SER_hh_num!L14)</f>
        <v>40419.106125943166</v>
      </c>
      <c r="M14" s="22">
        <f>IF(SER_hh_tes!M14=0,0,1000000/0.086*SER_hh_tes!M14/SER_hh_num!M14)</f>
        <v>34771.529438369747</v>
      </c>
      <c r="N14" s="22">
        <f>IF(SER_hh_tes!N14=0,0,1000000/0.086*SER_hh_tes!N14/SER_hh_num!N14)</f>
        <v>32986.266574047768</v>
      </c>
      <c r="O14" s="22">
        <f>IF(SER_hh_tes!O14=0,0,1000000/0.086*SER_hh_tes!O14/SER_hh_num!O14)</f>
        <v>29500.771176824426</v>
      </c>
      <c r="P14" s="22">
        <f>IF(SER_hh_tes!P14=0,0,1000000/0.086*SER_hh_tes!P14/SER_hh_num!P14)</f>
        <v>26427.665070059451</v>
      </c>
      <c r="Q14" s="22">
        <f>IF(SER_hh_tes!Q14=0,0,1000000/0.086*SER_hh_tes!Q14/SER_hh_num!Q14)</f>
        <v>25466.373638878355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424.65642495226541</v>
      </c>
      <c r="C15" s="104">
        <f>IF(SER_hh_tes!C15=0,0,1000000/0.086*SER_hh_tes!C15/SER_hh_num!C15)</f>
        <v>721.82939162910418</v>
      </c>
      <c r="D15" s="104">
        <f>IF(SER_hh_tes!D15=0,0,1000000/0.086*SER_hh_tes!D15/SER_hh_num!D15)</f>
        <v>283.93009752578865</v>
      </c>
      <c r="E15" s="104">
        <f>IF(SER_hh_tes!E15=0,0,1000000/0.086*SER_hh_tes!E15/SER_hh_num!E15)</f>
        <v>566.67222259264315</v>
      </c>
      <c r="F15" s="104">
        <f>IF(SER_hh_tes!F15=0,0,1000000/0.086*SER_hh_tes!F15/SER_hh_num!F15)</f>
        <v>699.03295051760085</v>
      </c>
      <c r="G15" s="104">
        <f>IF(SER_hh_tes!G15=0,0,1000000/0.086*SER_hh_tes!G15/SER_hh_num!G15)</f>
        <v>786.82801990436394</v>
      </c>
      <c r="H15" s="104">
        <f>IF(SER_hh_tes!H15=0,0,1000000/0.086*SER_hh_tes!H15/SER_hh_num!H15)</f>
        <v>1167.3883830398383</v>
      </c>
      <c r="I15" s="104">
        <f>IF(SER_hh_tes!I15=0,0,1000000/0.086*SER_hh_tes!I15/SER_hh_num!I15)</f>
        <v>923.61160922166232</v>
      </c>
      <c r="J15" s="104">
        <f>IF(SER_hh_tes!J15=0,0,1000000/0.086*SER_hh_tes!J15/SER_hh_num!J15)</f>
        <v>659.1858119395223</v>
      </c>
      <c r="K15" s="104">
        <f>IF(SER_hh_tes!K15=0,0,1000000/0.086*SER_hh_tes!K15/SER_hh_num!K15)</f>
        <v>604.27128576602513</v>
      </c>
      <c r="L15" s="104">
        <f>IF(SER_hh_tes!L15=0,0,1000000/0.086*SER_hh_tes!L15/SER_hh_num!L15)</f>
        <v>639.80812183016349</v>
      </c>
      <c r="M15" s="104">
        <f>IF(SER_hh_tes!M15=0,0,1000000/0.086*SER_hh_tes!M15/SER_hh_num!M15)</f>
        <v>550.40528150160446</v>
      </c>
      <c r="N15" s="104">
        <f>IF(SER_hh_tes!N15=0,0,1000000/0.086*SER_hh_tes!N15/SER_hh_num!N15)</f>
        <v>521.27271840378023</v>
      </c>
      <c r="O15" s="104">
        <f>IF(SER_hh_tes!O15=0,0,1000000/0.086*SER_hh_tes!O15/SER_hh_num!O15)</f>
        <v>471.80926479779583</v>
      </c>
      <c r="P15" s="104">
        <f>IF(SER_hh_tes!P15=0,0,1000000/0.086*SER_hh_tes!P15/SER_hh_num!P15)</f>
        <v>434.65190057497841</v>
      </c>
      <c r="Q15" s="104">
        <f>IF(SER_hh_tes!Q15=0,0,1000000/0.086*SER_hh_tes!Q15/SER_hh_num!Q15)</f>
        <v>409.20534831705243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7573.7056353692287</v>
      </c>
      <c r="C16" s="101">
        <f>IF(SER_hh_tes!C16=0,0,1000000/0.086*SER_hh_tes!C16/SER_hh_num!C16)</f>
        <v>7680.8846442751419</v>
      </c>
      <c r="D16" s="101">
        <f>IF(SER_hh_tes!D16=0,0,1000000/0.086*SER_hh_tes!D16/SER_hh_num!D16)</f>
        <v>7699.8202936452662</v>
      </c>
      <c r="E16" s="101">
        <f>IF(SER_hh_tes!E16=0,0,1000000/0.086*SER_hh_tes!E16/SER_hh_num!E16)</f>
        <v>7680.1866418257032</v>
      </c>
      <c r="F16" s="101">
        <f>IF(SER_hh_tes!F16=0,0,1000000/0.086*SER_hh_tes!F16/SER_hh_num!F16)</f>
        <v>7760.8843136519054</v>
      </c>
      <c r="G16" s="101">
        <f>IF(SER_hh_tes!G16=0,0,1000000/0.086*SER_hh_tes!G16/SER_hh_num!G16)</f>
        <v>7717.1843494921304</v>
      </c>
      <c r="H16" s="101">
        <f>IF(SER_hh_tes!H16=0,0,1000000/0.086*SER_hh_tes!H16/SER_hh_num!H16)</f>
        <v>7804.0855730971152</v>
      </c>
      <c r="I16" s="101">
        <f>IF(SER_hh_tes!I16=0,0,1000000/0.086*SER_hh_tes!I16/SER_hh_num!I16)</f>
        <v>7833.1514585963878</v>
      </c>
      <c r="J16" s="101">
        <f>IF(SER_hh_tes!J16=0,0,1000000/0.086*SER_hh_tes!J16/SER_hh_num!J16)</f>
        <v>7854.4313019697156</v>
      </c>
      <c r="K16" s="101">
        <f>IF(SER_hh_tes!K16=0,0,1000000/0.086*SER_hh_tes!K16/SER_hh_num!K16)</f>
        <v>7922.0815736413342</v>
      </c>
      <c r="L16" s="101">
        <f>IF(SER_hh_tes!L16=0,0,1000000/0.086*SER_hh_tes!L16/SER_hh_num!L16)</f>
        <v>7928.4387614190728</v>
      </c>
      <c r="M16" s="101">
        <f>IF(SER_hh_tes!M16=0,0,1000000/0.086*SER_hh_tes!M16/SER_hh_num!M16)</f>
        <v>7858.6355968110483</v>
      </c>
      <c r="N16" s="101">
        <f>IF(SER_hh_tes!N16=0,0,1000000/0.086*SER_hh_tes!N16/SER_hh_num!N16)</f>
        <v>8104.7430453949473</v>
      </c>
      <c r="O16" s="101">
        <f>IF(SER_hh_tes!O16=0,0,1000000/0.086*SER_hh_tes!O16/SER_hh_num!O16)</f>
        <v>8208.7286959544363</v>
      </c>
      <c r="P16" s="101">
        <f>IF(SER_hh_tes!P16=0,0,1000000/0.086*SER_hh_tes!P16/SER_hh_num!P16)</f>
        <v>8673.0824462514174</v>
      </c>
      <c r="Q16" s="101">
        <f>IF(SER_hh_tes!Q16=0,0,1000000/0.086*SER_hh_tes!Q16/SER_hh_num!Q16)</f>
        <v>8902.8821823234248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7573.7056353692287</v>
      </c>
      <c r="C18" s="103">
        <f>IF(SER_hh_tes!C18=0,0,1000000/0.086*SER_hh_tes!C18/SER_hh_num!C18)</f>
        <v>7680.8846442751419</v>
      </c>
      <c r="D18" s="103">
        <f>IF(SER_hh_tes!D18=0,0,1000000/0.086*SER_hh_tes!D18/SER_hh_num!D18)</f>
        <v>7699.8202936452662</v>
      </c>
      <c r="E18" s="103">
        <f>IF(SER_hh_tes!E18=0,0,1000000/0.086*SER_hh_tes!E18/SER_hh_num!E18)</f>
        <v>7680.1866418257032</v>
      </c>
      <c r="F18" s="103">
        <f>IF(SER_hh_tes!F18=0,0,1000000/0.086*SER_hh_tes!F18/SER_hh_num!F18)</f>
        <v>7760.8843136519054</v>
      </c>
      <c r="G18" s="103">
        <f>IF(SER_hh_tes!G18=0,0,1000000/0.086*SER_hh_tes!G18/SER_hh_num!G18)</f>
        <v>7717.1843494921304</v>
      </c>
      <c r="H18" s="103">
        <f>IF(SER_hh_tes!H18=0,0,1000000/0.086*SER_hh_tes!H18/SER_hh_num!H18)</f>
        <v>7804.0855730971152</v>
      </c>
      <c r="I18" s="103">
        <f>IF(SER_hh_tes!I18=0,0,1000000/0.086*SER_hh_tes!I18/SER_hh_num!I18)</f>
        <v>7833.1514585963878</v>
      </c>
      <c r="J18" s="103">
        <f>IF(SER_hh_tes!J18=0,0,1000000/0.086*SER_hh_tes!J18/SER_hh_num!J18)</f>
        <v>7854.4313019697156</v>
      </c>
      <c r="K18" s="103">
        <f>IF(SER_hh_tes!K18=0,0,1000000/0.086*SER_hh_tes!K18/SER_hh_num!K18)</f>
        <v>7922.0815736413342</v>
      </c>
      <c r="L18" s="103">
        <f>IF(SER_hh_tes!L18=0,0,1000000/0.086*SER_hh_tes!L18/SER_hh_num!L18)</f>
        <v>7928.4387614190728</v>
      </c>
      <c r="M18" s="103">
        <f>IF(SER_hh_tes!M18=0,0,1000000/0.086*SER_hh_tes!M18/SER_hh_num!M18)</f>
        <v>7858.6355968110483</v>
      </c>
      <c r="N18" s="103">
        <f>IF(SER_hh_tes!N18=0,0,1000000/0.086*SER_hh_tes!N18/SER_hh_num!N18)</f>
        <v>8104.7430453949473</v>
      </c>
      <c r="O18" s="103">
        <f>IF(SER_hh_tes!O18=0,0,1000000/0.086*SER_hh_tes!O18/SER_hh_num!O18)</f>
        <v>8208.7286959544363</v>
      </c>
      <c r="P18" s="103">
        <f>IF(SER_hh_tes!P18=0,0,1000000/0.086*SER_hh_tes!P18/SER_hh_num!P18)</f>
        <v>8673.0824462514174</v>
      </c>
      <c r="Q18" s="103">
        <f>IF(SER_hh_tes!Q18=0,0,1000000/0.086*SER_hh_tes!Q18/SER_hh_num!Q18)</f>
        <v>8902.8821823234248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3962.4004319668065</v>
      </c>
      <c r="C19" s="101">
        <f>IF(SER_hh_tes!C19=0,0,1000000/0.086*SER_hh_tes!C19/SER_hh_num!C19)</f>
        <v>4420.2783927365526</v>
      </c>
      <c r="D19" s="101">
        <f>IF(SER_hh_tes!D19=0,0,1000000/0.086*SER_hh_tes!D19/SER_hh_num!D19)</f>
        <v>2386.5023038309123</v>
      </c>
      <c r="E19" s="101">
        <f>IF(SER_hh_tes!E19=0,0,1000000/0.086*SER_hh_tes!E19/SER_hh_num!E19)</f>
        <v>5070.7901453438071</v>
      </c>
      <c r="F19" s="101">
        <f>IF(SER_hh_tes!F19=0,0,1000000/0.086*SER_hh_tes!F19/SER_hh_num!F19)</f>
        <v>5686.0701329340845</v>
      </c>
      <c r="G19" s="101">
        <f>IF(SER_hh_tes!G19=0,0,1000000/0.086*SER_hh_tes!G19/SER_hh_num!G19)</f>
        <v>5568.9388755583886</v>
      </c>
      <c r="H19" s="101">
        <f>IF(SER_hh_tes!H19=0,0,1000000/0.086*SER_hh_tes!H19/SER_hh_num!H19)</f>
        <v>5600.7090911371934</v>
      </c>
      <c r="I19" s="101">
        <f>IF(SER_hh_tes!I19=0,0,1000000/0.086*SER_hh_tes!I19/SER_hh_num!I19)</f>
        <v>5629.4901953284652</v>
      </c>
      <c r="J19" s="101">
        <f>IF(SER_hh_tes!J19=0,0,1000000/0.086*SER_hh_tes!J19/SER_hh_num!J19)</f>
        <v>5741.6251474939518</v>
      </c>
      <c r="K19" s="101">
        <f>IF(SER_hh_tes!K19=0,0,1000000/0.086*SER_hh_tes!K19/SER_hh_num!K19)</f>
        <v>5815.1554812732456</v>
      </c>
      <c r="L19" s="101">
        <f>IF(SER_hh_tes!L19=0,0,1000000/0.086*SER_hh_tes!L19/SER_hh_num!L19)</f>
        <v>5701.3271717991956</v>
      </c>
      <c r="M19" s="101">
        <f>IF(SER_hh_tes!M19=0,0,1000000/0.086*SER_hh_tes!M19/SER_hh_num!M19)</f>
        <v>5864.5694936231266</v>
      </c>
      <c r="N19" s="101">
        <f>IF(SER_hh_tes!N19=0,0,1000000/0.086*SER_hh_tes!N19/SER_hh_num!N19)</f>
        <v>5877.5761313462344</v>
      </c>
      <c r="O19" s="101">
        <f>IF(SER_hh_tes!O19=0,0,1000000/0.086*SER_hh_tes!O19/SER_hh_num!O19)</f>
        <v>5849.0367713548512</v>
      </c>
      <c r="P19" s="101">
        <f>IF(SER_hh_tes!P19=0,0,1000000/0.086*SER_hh_tes!P19/SER_hh_num!P19)</f>
        <v>5834.8406763200655</v>
      </c>
      <c r="Q19" s="101">
        <f>IF(SER_hh_tes!Q19=0,0,1000000/0.086*SER_hh_tes!Q19/SER_hh_num!Q19)</f>
        <v>5835.7130389264266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3962.4115055381108</v>
      </c>
      <c r="C22" s="100">
        <f>IF(SER_hh_tes!C22=0,0,1000000/0.086*SER_hh_tes!C22/SER_hh_num!C22)</f>
        <v>4500.2652426619152</v>
      </c>
      <c r="D22" s="100">
        <f>IF(SER_hh_tes!D22=0,0,1000000/0.086*SER_hh_tes!D22/SER_hh_num!D22)</f>
        <v>4960.6843274725725</v>
      </c>
      <c r="E22" s="100">
        <f>IF(SER_hh_tes!E22=0,0,1000000/0.086*SER_hh_tes!E22/SER_hh_num!E22)</f>
        <v>4456.9002224636479</v>
      </c>
      <c r="F22" s="100">
        <f>IF(SER_hh_tes!F22=0,0,1000000/0.086*SER_hh_tes!F22/SER_hh_num!F22)</f>
        <v>6748.3912297513807</v>
      </c>
      <c r="G22" s="100">
        <f>IF(SER_hh_tes!G22=0,0,1000000/0.086*SER_hh_tes!G22/SER_hh_num!G22)</f>
        <v>5769.2046009365413</v>
      </c>
      <c r="H22" s="100">
        <f>IF(SER_hh_tes!H22=0,0,1000000/0.086*SER_hh_tes!H22/SER_hh_num!H22)</f>
        <v>5749.6124268311905</v>
      </c>
      <c r="I22" s="100">
        <f>IF(SER_hh_tes!I22=0,0,1000000/0.086*SER_hh_tes!I22/SER_hh_num!I22)</f>
        <v>5721.2239515967567</v>
      </c>
      <c r="J22" s="100">
        <f>IF(SER_hh_tes!J22=0,0,1000000/0.086*SER_hh_tes!J22/SER_hh_num!J22)</f>
        <v>5918.4422440478984</v>
      </c>
      <c r="K22" s="100">
        <f>IF(SER_hh_tes!K22=0,0,1000000/0.086*SER_hh_tes!K22/SER_hh_num!K22)</f>
        <v>5767.9040203694267</v>
      </c>
      <c r="L22" s="100">
        <f>IF(SER_hh_tes!L22=0,0,1000000/0.086*SER_hh_tes!L22/SER_hh_num!L22)</f>
        <v>5663.4359675326896</v>
      </c>
      <c r="M22" s="100">
        <f>IF(SER_hh_tes!M22=0,0,1000000/0.086*SER_hh_tes!M22/SER_hh_num!M22)</f>
        <v>5788.4788276052986</v>
      </c>
      <c r="N22" s="100">
        <f>IF(SER_hh_tes!N22=0,0,1000000/0.086*SER_hh_tes!N22/SER_hh_num!N22)</f>
        <v>5849.9060100272991</v>
      </c>
      <c r="O22" s="100">
        <f>IF(SER_hh_tes!O22=0,0,1000000/0.086*SER_hh_tes!O22/SER_hh_num!O22)</f>
        <v>5857.3156480030566</v>
      </c>
      <c r="P22" s="100">
        <f>IF(SER_hh_tes!P22=0,0,1000000/0.086*SER_hh_tes!P22/SER_hh_num!P22)</f>
        <v>5812.1924609078833</v>
      </c>
      <c r="Q22" s="100">
        <f>IF(SER_hh_tes!Q22=0,0,1000000/0.086*SER_hh_tes!Q22/SER_hh_num!Q22)</f>
        <v>5785.1527142620625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3962.4115055381094</v>
      </c>
      <c r="C23" s="100">
        <f>IF(SER_hh_tes!C23=0,0,1000000/0.086*SER_hh_tes!C23/SER_hh_num!C23)</f>
        <v>7055.7123450673989</v>
      </c>
      <c r="D23" s="100">
        <f>IF(SER_hh_tes!D23=0,0,1000000/0.086*SER_hh_tes!D23/SER_hh_num!D23)</f>
        <v>1999.9165633441346</v>
      </c>
      <c r="E23" s="100">
        <f>IF(SER_hh_tes!E23=0,0,1000000/0.086*SER_hh_tes!E23/SER_hh_num!E23)</f>
        <v>5184.615363272339</v>
      </c>
      <c r="F23" s="100">
        <f>IF(SER_hh_tes!F23=0,0,1000000/0.086*SER_hh_tes!F23/SER_hh_num!F23)</f>
        <v>5918.9413436914228</v>
      </c>
      <c r="G23" s="100">
        <f>IF(SER_hh_tes!G23=0,0,1000000/0.086*SER_hh_tes!G23/SER_hh_num!G23)</f>
        <v>5583.0182617108612</v>
      </c>
      <c r="H23" s="100">
        <f>IF(SER_hh_tes!H23=0,0,1000000/0.086*SER_hh_tes!H23/SER_hh_num!H23)</f>
        <v>6714.8149974372573</v>
      </c>
      <c r="I23" s="100">
        <f>IF(SER_hh_tes!I23=0,0,1000000/0.086*SER_hh_tes!I23/SER_hh_num!I23)</f>
        <v>5707.6612533837315</v>
      </c>
      <c r="J23" s="100">
        <f>IF(SER_hh_tes!J23=0,0,1000000/0.086*SER_hh_tes!J23/SER_hh_num!J23)</f>
        <v>5308.4981784193687</v>
      </c>
      <c r="K23" s="100">
        <f>IF(SER_hh_tes!K23=0,0,1000000/0.086*SER_hh_tes!K23/SER_hh_num!K23)</f>
        <v>7352.3380105748674</v>
      </c>
      <c r="L23" s="100">
        <f>IF(SER_hh_tes!L23=0,0,1000000/0.086*SER_hh_tes!L23/SER_hh_num!L23)</f>
        <v>5593.4433791836982</v>
      </c>
      <c r="M23" s="100">
        <f>IF(SER_hh_tes!M23=0,0,1000000/0.086*SER_hh_tes!M23/SER_hh_num!M23)</f>
        <v>5924.8294985241873</v>
      </c>
      <c r="N23" s="100">
        <f>IF(SER_hh_tes!N23=0,0,1000000/0.086*SER_hh_tes!N23/SER_hh_num!N23)</f>
        <v>5937.5900686762279</v>
      </c>
      <c r="O23" s="100">
        <f>IF(SER_hh_tes!O23=0,0,1000000/0.086*SER_hh_tes!O23/SER_hh_num!O23)</f>
        <v>5914.6426268997575</v>
      </c>
      <c r="P23" s="100">
        <f>IF(SER_hh_tes!P23=0,0,1000000/0.086*SER_hh_tes!P23/SER_hh_num!P23)</f>
        <v>5892.7771147359672</v>
      </c>
      <c r="Q23" s="100">
        <f>IF(SER_hh_tes!Q23=0,0,1000000/0.086*SER_hh_tes!Q23/SER_hh_num!Q23)</f>
        <v>5884.7963101399828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3962.4115055381085</v>
      </c>
      <c r="C24" s="100">
        <f>IF(SER_hh_tes!C24=0,0,1000000/0.086*SER_hh_tes!C24/SER_hh_num!C24)</f>
        <v>4501.8615365997357</v>
      </c>
      <c r="D24" s="100">
        <f>IF(SER_hh_tes!D24=0,0,1000000/0.086*SER_hh_tes!D24/SER_hh_num!D24)</f>
        <v>9747.8659320747483</v>
      </c>
      <c r="E24" s="100">
        <f>IF(SER_hh_tes!E24=0,0,1000000/0.086*SER_hh_tes!E24/SER_hh_num!E24)</f>
        <v>5064.4001328247805</v>
      </c>
      <c r="F24" s="100">
        <f>IF(SER_hh_tes!F24=0,0,1000000/0.086*SER_hh_tes!F24/SER_hh_num!F24)</f>
        <v>6374.8881093783957</v>
      </c>
      <c r="G24" s="100">
        <f>IF(SER_hh_tes!G24=0,0,1000000/0.086*SER_hh_tes!G24/SER_hh_num!G24)</f>
        <v>4703.3436069423997</v>
      </c>
      <c r="H24" s="100">
        <f>IF(SER_hh_tes!H24=0,0,1000000/0.086*SER_hh_tes!H24/SER_hh_num!H24)</f>
        <v>4703.5058209864555</v>
      </c>
      <c r="I24" s="100">
        <f>IF(SER_hh_tes!I24=0,0,1000000/0.086*SER_hh_tes!I24/SER_hh_num!I24)</f>
        <v>4717.9785069812897</v>
      </c>
      <c r="J24" s="100">
        <f>IF(SER_hh_tes!J24=0,0,1000000/0.086*SER_hh_tes!J24/SER_hh_num!J24)</f>
        <v>4806.9924205200887</v>
      </c>
      <c r="K24" s="100">
        <f>IF(SER_hh_tes!K24=0,0,1000000/0.086*SER_hh_tes!K24/SER_hh_num!K24)</f>
        <v>4874.8113165558871</v>
      </c>
      <c r="L24" s="100">
        <f>IF(SER_hh_tes!L24=0,0,1000000/0.086*SER_hh_tes!L24/SER_hh_num!L24)</f>
        <v>4771.1877681601954</v>
      </c>
      <c r="M24" s="100">
        <f>IF(SER_hh_tes!M24=0,0,1000000/0.086*SER_hh_tes!M24/SER_hh_num!M24)</f>
        <v>4878.6769347930804</v>
      </c>
      <c r="N24" s="100">
        <f>IF(SER_hh_tes!N24=0,0,1000000/0.086*SER_hh_tes!N24/SER_hh_num!N24)</f>
        <v>4918.7335430660723</v>
      </c>
      <c r="O24" s="100">
        <f>IF(SER_hh_tes!O24=0,0,1000000/0.086*SER_hh_tes!O24/SER_hh_num!O24)</f>
        <v>4903.3579567004645</v>
      </c>
      <c r="P24" s="100">
        <f>IF(SER_hh_tes!P24=0,0,1000000/0.086*SER_hh_tes!P24/SER_hh_num!P24)</f>
        <v>4912.2828310672639</v>
      </c>
      <c r="Q24" s="100">
        <f>IF(SER_hh_tes!Q24=0,0,1000000/0.086*SER_hh_tes!Q24/SER_hh_num!Q24)</f>
        <v>4940.6518069582235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7515.9305441073357</v>
      </c>
      <c r="C25" s="100">
        <f>IF(SER_hh_tes!C25=0,0,1000000/0.086*SER_hh_tes!C25/SER_hh_num!C25)</f>
        <v>4361.8610232661922</v>
      </c>
      <c r="D25" s="100">
        <f>IF(SER_hh_tes!D25=0,0,1000000/0.086*SER_hh_tes!D25/SER_hh_num!D25)</f>
        <v>2249.6036535152953</v>
      </c>
      <c r="E25" s="100">
        <f>IF(SER_hh_tes!E25=0,0,1000000/0.086*SER_hh_tes!E25/SER_hh_num!E25)</f>
        <v>3458.1063473906738</v>
      </c>
      <c r="F25" s="100">
        <f>IF(SER_hh_tes!F25=0,0,1000000/0.086*SER_hh_tes!F25/SER_hh_num!F25)</f>
        <v>5223.4593194965182</v>
      </c>
      <c r="G25" s="100">
        <f>IF(SER_hh_tes!G25=0,0,1000000/0.086*SER_hh_tes!G25/SER_hh_num!G25)</f>
        <v>7981.2894022122746</v>
      </c>
      <c r="H25" s="100">
        <f>IF(SER_hh_tes!H25=0,0,1000000/0.086*SER_hh_tes!H25/SER_hh_num!H25)</f>
        <v>4080.0584177913001</v>
      </c>
      <c r="I25" s="100">
        <f>IF(SER_hh_tes!I25=0,0,1000000/0.086*SER_hh_tes!I25/SER_hh_num!I25)</f>
        <v>4506.6700610305897</v>
      </c>
      <c r="J25" s="100">
        <f>IF(SER_hh_tes!J25=0,0,1000000/0.086*SER_hh_tes!J25/SER_hh_num!J25)</f>
        <v>5580.3208371491437</v>
      </c>
      <c r="K25" s="100">
        <f>IF(SER_hh_tes!K25=0,0,1000000/0.086*SER_hh_tes!K25/SER_hh_num!K25)</f>
        <v>5666.2884556448498</v>
      </c>
      <c r="L25" s="100">
        <f>IF(SER_hh_tes!L25=0,0,1000000/0.086*SER_hh_tes!L25/SER_hh_num!L25)</f>
        <v>5522.7058416449172</v>
      </c>
      <c r="M25" s="100">
        <f>IF(SER_hh_tes!M25=0,0,1000000/0.086*SER_hh_tes!M25/SER_hh_num!M25)</f>
        <v>5694.6440324851183</v>
      </c>
      <c r="N25" s="100">
        <f>IF(SER_hh_tes!N25=0,0,1000000/0.086*SER_hh_tes!N25/SER_hh_num!N25)</f>
        <v>5728.8532045693528</v>
      </c>
      <c r="O25" s="100">
        <f>IF(SER_hh_tes!O25=0,0,1000000/0.086*SER_hh_tes!O25/SER_hh_num!O25)</f>
        <v>5718.3987125314779</v>
      </c>
      <c r="P25" s="100">
        <f>IF(SER_hh_tes!P25=0,0,1000000/0.086*SER_hh_tes!P25/SER_hh_num!P25)</f>
        <v>5710.2614032018992</v>
      </c>
      <c r="Q25" s="100">
        <f>IF(SER_hh_tes!Q25=0,0,1000000/0.086*SER_hh_tes!Q25/SER_hh_num!Q25)</f>
        <v>5727.0009825587967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2167.7460811628625</v>
      </c>
      <c r="C26" s="22">
        <f>IF(SER_hh_tes!C26=0,0,1000000/0.086*SER_hh_tes!C26/SER_hh_num!C26)</f>
        <v>4051.7834627527359</v>
      </c>
      <c r="D26" s="22">
        <f>IF(SER_hh_tes!D26=0,0,1000000/0.086*SER_hh_tes!D26/SER_hh_num!D26)</f>
        <v>230.7688028699547</v>
      </c>
      <c r="E26" s="22">
        <f>IF(SER_hh_tes!E26=0,0,1000000/0.086*SER_hh_tes!E26/SER_hh_num!E26)</f>
        <v>6728.174399327685</v>
      </c>
      <c r="F26" s="22">
        <f>IF(SER_hh_tes!F26=0,0,1000000/0.086*SER_hh_tes!F26/SER_hh_num!F26)</f>
        <v>4664.8733226349159</v>
      </c>
      <c r="G26" s="22">
        <f>IF(SER_hh_tes!G26=0,0,1000000/0.086*SER_hh_tes!G26/SER_hh_num!G26)</f>
        <v>4776.97567871299</v>
      </c>
      <c r="H26" s="22">
        <f>IF(SER_hh_tes!H26=0,0,1000000/0.086*SER_hh_tes!H26/SER_hh_num!H26)</f>
        <v>4153.3887958960322</v>
      </c>
      <c r="I26" s="22">
        <f>IF(SER_hh_tes!I26=0,0,1000000/0.086*SER_hh_tes!I26/SER_hh_num!I26)</f>
        <v>6293.6756510831983</v>
      </c>
      <c r="J26" s="22">
        <f>IF(SER_hh_tes!J26=0,0,1000000/0.086*SER_hh_tes!J26/SER_hh_num!J26)</f>
        <v>6502.4317188270697</v>
      </c>
      <c r="K26" s="22">
        <f>IF(SER_hh_tes!K26=0,0,1000000/0.086*SER_hh_tes!K26/SER_hh_num!K26)</f>
        <v>3731.70181404293</v>
      </c>
      <c r="L26" s="22">
        <f>IF(SER_hh_tes!L26=0,0,1000000/0.086*SER_hh_tes!L26/SER_hh_num!L26)</f>
        <v>6507.2195188186097</v>
      </c>
      <c r="M26" s="22">
        <f>IF(SER_hh_tes!M26=0,0,1000000/0.086*SER_hh_tes!M26/SER_hh_num!M26)</f>
        <v>6063.3999379716452</v>
      </c>
      <c r="N26" s="22">
        <f>IF(SER_hh_tes!N26=0,0,1000000/0.086*SER_hh_tes!N26/SER_hh_num!N26)</f>
        <v>6055.9184938869721</v>
      </c>
      <c r="O26" s="22">
        <f>IF(SER_hh_tes!O26=0,0,1000000/0.086*SER_hh_tes!O26/SER_hh_num!O26)</f>
        <v>6012.2704258423882</v>
      </c>
      <c r="P26" s="22">
        <f>IF(SER_hh_tes!P26=0,0,1000000/0.086*SER_hh_tes!P26/SER_hh_num!P26)</f>
        <v>6013.2709189774851</v>
      </c>
      <c r="Q26" s="22">
        <f>IF(SER_hh_tes!Q26=0,0,1000000/0.086*SER_hh_tes!Q26/SER_hh_num!Q26)</f>
        <v>6066.1393272925006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4.8392708734405723</v>
      </c>
      <c r="L27" s="116">
        <f>IF(SER_hh_tes!L27=0,0,1000000/0.086*SER_hh_tes!L27/SER_hh_num!L19)</f>
        <v>3.3330016324330627</v>
      </c>
      <c r="M27" s="116">
        <f>IF(SER_hh_tes!M27=0,0,1000000/0.086*SER_hh_tes!M27/SER_hh_num!M19)</f>
        <v>2.137354904341731</v>
      </c>
      <c r="N27" s="116">
        <f>IF(SER_hh_tes!N27=0,0,1000000/0.086*SER_hh_tes!N27/SER_hh_num!N19)</f>
        <v>4.1679140435516855</v>
      </c>
      <c r="O27" s="116">
        <f>IF(SER_hh_tes!O27=0,0,1000000/0.086*SER_hh_tes!O27/SER_hh_num!O19)</f>
        <v>1.9902683348595238</v>
      </c>
      <c r="P27" s="116">
        <f>IF(SER_hh_tes!P27=0,0,1000000/0.086*SER_hh_tes!P27/SER_hh_num!P19)</f>
        <v>1.9104684940850971</v>
      </c>
      <c r="Q27" s="116">
        <f>IF(SER_hh_tes!Q27=0,0,1000000/0.086*SER_hh_tes!Q27/SER_hh_num!Q19)</f>
        <v>0.9086140809079789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3288.71714444393</v>
      </c>
      <c r="L28" s="117">
        <f>IF(SER_hh_tes!L27=0,0,1000000/0.086*SER_hh_tes!L27/SER_hh_num!L27)</f>
        <v>2073.1875402427909</v>
      </c>
      <c r="M28" s="117">
        <f>IF(SER_hh_tes!M27=0,0,1000000/0.086*SER_hh_tes!M27/SER_hh_num!M27)</f>
        <v>1427.3987816065069</v>
      </c>
      <c r="N28" s="117">
        <f>IF(SER_hh_tes!N27=0,0,1000000/0.086*SER_hh_tes!N27/SER_hh_num!N27)</f>
        <v>2128.7944794338464</v>
      </c>
      <c r="O28" s="117">
        <f>IF(SER_hh_tes!O27=0,0,1000000/0.086*SER_hh_tes!O27/SER_hh_num!O27)</f>
        <v>967.01530966859605</v>
      </c>
      <c r="P28" s="117">
        <f>IF(SER_hh_tes!P27=0,0,1000000/0.086*SER_hh_tes!P27/SER_hh_num!P27)</f>
        <v>849.1576741604149</v>
      </c>
      <c r="Q28" s="117">
        <f>IF(SER_hh_tes!Q27=0,0,1000000/0.086*SER_hh_tes!Q27/SER_hh_num!Q27)</f>
        <v>388.6703904570893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6140.3142472578302</v>
      </c>
      <c r="C29" s="101">
        <f>IF(SER_hh_tes!C29=0,0,1000000/0.086*SER_hh_tes!C29/SER_hh_num!C29)</f>
        <v>6045.8311363507846</v>
      </c>
      <c r="D29" s="101">
        <f>IF(SER_hh_tes!D29=0,0,1000000/0.086*SER_hh_tes!D29/SER_hh_num!D29)</f>
        <v>2233.9380970605439</v>
      </c>
      <c r="E29" s="101">
        <f>IF(SER_hh_tes!E29=0,0,1000000/0.086*SER_hh_tes!E29/SER_hh_num!E29)</f>
        <v>5435.5058135560985</v>
      </c>
      <c r="F29" s="101">
        <f>IF(SER_hh_tes!F29=0,0,1000000/0.086*SER_hh_tes!F29/SER_hh_num!F29)</f>
        <v>5825.782688825564</v>
      </c>
      <c r="G29" s="101">
        <f>IF(SER_hh_tes!G29=0,0,1000000/0.086*SER_hh_tes!G29/SER_hh_num!G29)</f>
        <v>6050.9030431582169</v>
      </c>
      <c r="H29" s="101">
        <f>IF(SER_hh_tes!H29=0,0,1000000/0.086*SER_hh_tes!H29/SER_hh_num!H29)</f>
        <v>6310.0976467414775</v>
      </c>
      <c r="I29" s="101">
        <f>IF(SER_hh_tes!I29=0,0,1000000/0.086*SER_hh_tes!I29/SER_hh_num!I29)</f>
        <v>6322.452184318081</v>
      </c>
      <c r="J29" s="101">
        <f>IF(SER_hh_tes!J29=0,0,1000000/0.086*SER_hh_tes!J29/SER_hh_num!J29)</f>
        <v>6286.3060807637394</v>
      </c>
      <c r="K29" s="101">
        <f>IF(SER_hh_tes!K29=0,0,1000000/0.086*SER_hh_tes!K29/SER_hh_num!K29)</f>
        <v>6140.5804157146313</v>
      </c>
      <c r="L29" s="101">
        <f>IF(SER_hh_tes!L29=0,0,1000000/0.086*SER_hh_tes!L29/SER_hh_num!L29)</f>
        <v>5997.9606151590297</v>
      </c>
      <c r="M29" s="101">
        <f>IF(SER_hh_tes!M29=0,0,1000000/0.086*SER_hh_tes!M29/SER_hh_num!M29)</f>
        <v>6227.449134276947</v>
      </c>
      <c r="N29" s="101">
        <f>IF(SER_hh_tes!N29=0,0,1000000/0.086*SER_hh_tes!N29/SER_hh_num!N29)</f>
        <v>6192.6396802950539</v>
      </c>
      <c r="O29" s="101">
        <f>IF(SER_hh_tes!O29=0,0,1000000/0.086*SER_hh_tes!O29/SER_hh_num!O29)</f>
        <v>6039.6729933635233</v>
      </c>
      <c r="P29" s="101">
        <f>IF(SER_hh_tes!P29=0,0,1000000/0.086*SER_hh_tes!P29/SER_hh_num!P29)</f>
        <v>6005.0772440734618</v>
      </c>
      <c r="Q29" s="101">
        <f>IF(SER_hh_tes!Q29=0,0,1000000/0.086*SER_hh_tes!Q29/SER_hh_num!Q29)</f>
        <v>5979.9455084540768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6140.3552188036238</v>
      </c>
      <c r="C30" s="100">
        <f>IF(SER_hh_tes!C30=0,0,1000000/0.086*SER_hh_tes!C30/SER_hh_num!C30)</f>
        <v>5975.43162218415</v>
      </c>
      <c r="D30" s="100">
        <f>IF(SER_hh_tes!D30=0,0,1000000/0.086*SER_hh_tes!D30/SER_hh_num!D30)</f>
        <v>2234.251875926534</v>
      </c>
      <c r="E30" s="100">
        <f>IF(SER_hh_tes!E30=0,0,1000000/0.086*SER_hh_tes!E30/SER_hh_num!E30)</f>
        <v>5504.2750499744388</v>
      </c>
      <c r="F30" s="100">
        <f>IF(SER_hh_tes!F30=0,0,1000000/0.086*SER_hh_tes!F30/SER_hh_num!F30)</f>
        <v>5829.5497491636406</v>
      </c>
      <c r="G30" s="100">
        <f>IF(SER_hh_tes!G30=0,0,1000000/0.086*SER_hh_tes!G30/SER_hh_num!G30)</f>
        <v>6064.9115121049545</v>
      </c>
      <c r="H30" s="100">
        <f>IF(SER_hh_tes!H30=0,0,1000000/0.086*SER_hh_tes!H30/SER_hh_num!H30)</f>
        <v>6317.4464630974644</v>
      </c>
      <c r="I30" s="100">
        <f>IF(SER_hh_tes!I30=0,0,1000000/0.086*SER_hh_tes!I30/SER_hh_num!I30)</f>
        <v>6343.4156004178512</v>
      </c>
      <c r="J30" s="100">
        <f>IF(SER_hh_tes!J30=0,0,1000000/0.086*SER_hh_tes!J30/SER_hh_num!J30)</f>
        <v>6304.3604722757673</v>
      </c>
      <c r="K30" s="100">
        <f>IF(SER_hh_tes!K30=0,0,1000000/0.086*SER_hh_tes!K30/SER_hh_num!K30)</f>
        <v>6146.8991489128748</v>
      </c>
      <c r="L30" s="100">
        <f>IF(SER_hh_tes!L30=0,0,1000000/0.086*SER_hh_tes!L30/SER_hh_num!L30)</f>
        <v>6007.3921717579633</v>
      </c>
      <c r="M30" s="100">
        <f>IF(SER_hh_tes!M30=0,0,1000000/0.086*SER_hh_tes!M30/SER_hh_num!M30)</f>
        <v>6116.5004650994015</v>
      </c>
      <c r="N30" s="100">
        <f>IF(SER_hh_tes!N30=0,0,1000000/0.086*SER_hh_tes!N30/SER_hh_num!N30)</f>
        <v>6066.5678282395884</v>
      </c>
      <c r="O30" s="100">
        <f>IF(SER_hh_tes!O30=0,0,1000000/0.086*SER_hh_tes!O30/SER_hh_num!O30)</f>
        <v>5957.0985828627199</v>
      </c>
      <c r="P30" s="100">
        <f>IF(SER_hh_tes!P30=0,0,1000000/0.086*SER_hh_tes!P30/SER_hh_num!P30)</f>
        <v>5864.7077408182686</v>
      </c>
      <c r="Q30" s="100">
        <f>IF(SER_hh_tes!Q30=0,0,1000000/0.086*SER_hh_tes!Q30/SER_hh_num!Q30)</f>
        <v>5814.1137480697362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6140.3552188036219</v>
      </c>
      <c r="C31" s="100">
        <f>IF(SER_hh_tes!C31=0,0,1000000/0.086*SER_hh_tes!C31/SER_hh_num!C31)</f>
        <v>6106.2301130197293</v>
      </c>
      <c r="D31" s="100">
        <f>IF(SER_hh_tes!D31=0,0,1000000/0.086*SER_hh_tes!D31/SER_hh_num!D31)</f>
        <v>2272.0473326581096</v>
      </c>
      <c r="E31" s="100">
        <f>IF(SER_hh_tes!E31=0,0,1000000/0.086*SER_hh_tes!E31/SER_hh_num!E31)</f>
        <v>5497.0950283781576</v>
      </c>
      <c r="F31" s="100">
        <f>IF(SER_hh_tes!F31=0,0,1000000/0.086*SER_hh_tes!F31/SER_hh_num!F31)</f>
        <v>5823.4268583730909</v>
      </c>
      <c r="G31" s="100">
        <f>IF(SER_hh_tes!G31=0,0,1000000/0.086*SER_hh_tes!G31/SER_hh_num!G31)</f>
        <v>6035.4728819153997</v>
      </c>
      <c r="H31" s="100">
        <f>IF(SER_hh_tes!H31=0,0,1000000/0.086*SER_hh_tes!H31/SER_hh_num!H31)</f>
        <v>6294.6889767240564</v>
      </c>
      <c r="I31" s="100">
        <f>IF(SER_hh_tes!I31=0,0,1000000/0.086*SER_hh_tes!I31/SER_hh_num!I31)</f>
        <v>6305.3440672260167</v>
      </c>
      <c r="J31" s="100">
        <f>IF(SER_hh_tes!J31=0,0,1000000/0.086*SER_hh_tes!J31/SER_hh_num!J31)</f>
        <v>6241.6139070054724</v>
      </c>
      <c r="K31" s="100">
        <f>IF(SER_hh_tes!K31=0,0,1000000/0.086*SER_hh_tes!K31/SER_hh_num!K31)</f>
        <v>6095.6473625084473</v>
      </c>
      <c r="L31" s="100">
        <f>IF(SER_hh_tes!L31=0,0,1000000/0.086*SER_hh_tes!L31/SER_hh_num!L31)</f>
        <v>5938.9127238842502</v>
      </c>
      <c r="M31" s="100">
        <f>IF(SER_hh_tes!M31=0,0,1000000/0.086*SER_hh_tes!M31/SER_hh_num!M31)</f>
        <v>6043.8852483146793</v>
      </c>
      <c r="N31" s="100">
        <f>IF(SER_hh_tes!N31=0,0,1000000/0.086*SER_hh_tes!N31/SER_hh_num!N31)</f>
        <v>5975.8929944420879</v>
      </c>
      <c r="O31" s="100">
        <f>IF(SER_hh_tes!O31=0,0,1000000/0.086*SER_hh_tes!O31/SER_hh_num!O31)</f>
        <v>5891.0400343802112</v>
      </c>
      <c r="P31" s="100">
        <f>IF(SER_hh_tes!P31=0,0,1000000/0.086*SER_hh_tes!P31/SER_hh_num!P31)</f>
        <v>5894.8086167891997</v>
      </c>
      <c r="Q31" s="100">
        <f>IF(SER_hh_tes!Q31=0,0,1000000/0.086*SER_hh_tes!Q31/SER_hh_num!Q31)</f>
        <v>5866.7809292370384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6140.294405750984</v>
      </c>
      <c r="C33" s="18">
        <f>IF(SER_hh_tes!C33=0,0,1000000/0.086*SER_hh_tes!C33/SER_hh_num!C33)</f>
        <v>6029.6110426630057</v>
      </c>
      <c r="D33" s="18">
        <f>IF(SER_hh_tes!D33=0,0,1000000/0.086*SER_hh_tes!D33/SER_hh_num!D33)</f>
        <v>2189.5303826984632</v>
      </c>
      <c r="E33" s="18">
        <f>IF(SER_hh_tes!E33=0,0,1000000/0.086*SER_hh_tes!E33/SER_hh_num!E33)</f>
        <v>5341.2295063283336</v>
      </c>
      <c r="F33" s="18">
        <f>IF(SER_hh_tes!F33=0,0,1000000/0.086*SER_hh_tes!F33/SER_hh_num!F33)</f>
        <v>5832.0340001673994</v>
      </c>
      <c r="G33" s="18">
        <f>IF(SER_hh_tes!G33=0,0,1000000/0.086*SER_hh_tes!G33/SER_hh_num!G33)</f>
        <v>6154.7185180846664</v>
      </c>
      <c r="H33" s="18">
        <f>IF(SER_hh_tes!H33=0,0,1000000/0.086*SER_hh_tes!H33/SER_hh_num!H33)</f>
        <v>6398.3371179859651</v>
      </c>
      <c r="I33" s="18">
        <f>IF(SER_hh_tes!I33=0,0,1000000/0.086*SER_hh_tes!I33/SER_hh_num!I33)</f>
        <v>6330.6927236944957</v>
      </c>
      <c r="J33" s="18">
        <f>IF(SER_hh_tes!J33=0,0,1000000/0.086*SER_hh_tes!J33/SER_hh_num!J33)</f>
        <v>6351.4011137374482</v>
      </c>
      <c r="K33" s="18">
        <f>IF(SER_hh_tes!K33=0,0,1000000/0.086*SER_hh_tes!K33/SER_hh_num!K33)</f>
        <v>6201.0173103596017</v>
      </c>
      <c r="L33" s="18">
        <f>IF(SER_hh_tes!L33=0,0,1000000/0.086*SER_hh_tes!L33/SER_hh_num!L33)</f>
        <v>6076.350171729373</v>
      </c>
      <c r="M33" s="18">
        <f>IF(SER_hh_tes!M33=0,0,1000000/0.086*SER_hh_tes!M33/SER_hh_num!M33)</f>
        <v>6435.373024836781</v>
      </c>
      <c r="N33" s="18">
        <f>IF(SER_hh_tes!N33=0,0,1000000/0.086*SER_hh_tes!N33/SER_hh_num!N33)</f>
        <v>6424.2941240350774</v>
      </c>
      <c r="O33" s="18">
        <f>IF(SER_hh_tes!O33=0,0,1000000/0.086*SER_hh_tes!O33/SER_hh_num!O33)</f>
        <v>6197.2748267588213</v>
      </c>
      <c r="P33" s="18">
        <f>IF(SER_hh_tes!P33=0,0,1000000/0.086*SER_hh_tes!P33/SER_hh_num!P33)</f>
        <v>6136.9893553379643</v>
      </c>
      <c r="Q33" s="18">
        <f>IF(SER_hh_tes!Q33=0,0,1000000/0.086*SER_hh_tes!Q33/SER_hh_num!Q33)</f>
        <v>6150.400807096923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6778.9368993255102</v>
      </c>
      <c r="C3" s="106">
        <f>IF(SER_hh_emi!C3=0,0,1000000*SER_hh_emi!C3/SER_hh_num!C3)</f>
        <v>10525.805053902925</v>
      </c>
      <c r="D3" s="106">
        <f>IF(SER_hh_emi!D3=0,0,1000000*SER_hh_emi!D3/SER_hh_num!D3)</f>
        <v>5831.2665609488558</v>
      </c>
      <c r="E3" s="106">
        <f>IF(SER_hh_emi!E3=0,0,1000000*SER_hh_emi!E3/SER_hh_num!E3)</f>
        <v>10441.465953257186</v>
      </c>
      <c r="F3" s="106">
        <f>IF(SER_hh_emi!F3=0,0,1000000*SER_hh_emi!F3/SER_hh_num!F3)</f>
        <v>15733.411925232602</v>
      </c>
      <c r="G3" s="106">
        <f>IF(SER_hh_emi!G3=0,0,1000000*SER_hh_emi!G3/SER_hh_num!G3)</f>
        <v>15595.055153810375</v>
      </c>
      <c r="H3" s="106">
        <f>IF(SER_hh_emi!H3=0,0,1000000*SER_hh_emi!H3/SER_hh_num!H3)</f>
        <v>20519.29875773664</v>
      </c>
      <c r="I3" s="106">
        <f>IF(SER_hh_emi!I3=0,0,1000000*SER_hh_emi!I3/SER_hh_num!I3)</f>
        <v>16948.568655666273</v>
      </c>
      <c r="J3" s="106">
        <f>IF(SER_hh_emi!J3=0,0,1000000*SER_hh_emi!J3/SER_hh_num!J3)</f>
        <v>11790.990907963918</v>
      </c>
      <c r="K3" s="106">
        <f>IF(SER_hh_emi!K3=0,0,1000000*SER_hh_emi!K3/SER_hh_num!K3)</f>
        <v>10729.09669592062</v>
      </c>
      <c r="L3" s="106">
        <f>IF(SER_hh_emi!L3=0,0,1000000*SER_hh_emi!L3/SER_hh_num!L3)</f>
        <v>10533.738391624282</v>
      </c>
      <c r="M3" s="106">
        <f>IF(SER_hh_emi!M3=0,0,1000000*SER_hh_emi!M3/SER_hh_num!M3)</f>
        <v>9860.4463652987033</v>
      </c>
      <c r="N3" s="106">
        <f>IF(SER_hh_emi!N3=0,0,1000000*SER_hh_emi!N3/SER_hh_num!N3)</f>
        <v>9371.6232265839626</v>
      </c>
      <c r="O3" s="106">
        <f>IF(SER_hh_emi!O3=0,0,1000000*SER_hh_emi!O3/SER_hh_num!O3)</f>
        <v>8731.3281552443805</v>
      </c>
      <c r="P3" s="106">
        <f>IF(SER_hh_emi!P3=0,0,1000000*SER_hh_emi!P3/SER_hh_num!P3)</f>
        <v>8345.1485572706115</v>
      </c>
      <c r="Q3" s="106">
        <f>IF(SER_hh_emi!Q3=0,0,1000000*SER_hh_emi!Q3/SER_hh_num!Q3)</f>
        <v>7911.7932362213423</v>
      </c>
    </row>
    <row r="4" spans="1:17" ht="12.95" customHeight="1" x14ac:dyDescent="0.25">
      <c r="A4" s="90" t="s">
        <v>44</v>
      </c>
      <c r="B4" s="101">
        <f>IF(SER_hh_emi!B4=0,0,1000000*SER_hh_emi!B4/SER_hh_num!B4)</f>
        <v>5501.8000585165419</v>
      </c>
      <c r="C4" s="101">
        <f>IF(SER_hh_emi!C4=0,0,1000000*SER_hh_emi!C4/SER_hh_num!C4)</f>
        <v>9322.9045901267036</v>
      </c>
      <c r="D4" s="101">
        <f>IF(SER_hh_emi!D4=0,0,1000000*SER_hh_emi!D4/SER_hh_num!D4)</f>
        <v>4652.4831872988325</v>
      </c>
      <c r="E4" s="101">
        <f>IF(SER_hh_emi!E4=0,0,1000000*SER_hh_emi!E4/SER_hh_num!E4)</f>
        <v>8050.3256556420456</v>
      </c>
      <c r="F4" s="101">
        <f>IF(SER_hh_emi!F4=0,0,1000000*SER_hh_emi!F4/SER_hh_num!F4)</f>
        <v>11878.927904922044</v>
      </c>
      <c r="G4" s="101">
        <f>IF(SER_hh_emi!G4=0,0,1000000*SER_hh_emi!G4/SER_hh_num!G4)</f>
        <v>11734.804622244554</v>
      </c>
      <c r="H4" s="101">
        <f>IF(SER_hh_emi!H4=0,0,1000000*SER_hh_emi!H4/SER_hh_num!H4)</f>
        <v>16859.779916455729</v>
      </c>
      <c r="I4" s="101">
        <f>IF(SER_hh_emi!I4=0,0,1000000*SER_hh_emi!I4/SER_hh_num!I4)</f>
        <v>13255.5071878039</v>
      </c>
      <c r="J4" s="101">
        <f>IF(SER_hh_emi!J4=0,0,1000000*SER_hh_emi!J4/SER_hh_num!J4)</f>
        <v>9220.408256401488</v>
      </c>
      <c r="K4" s="101">
        <f>IF(SER_hh_emi!K4=0,0,1000000*SER_hh_emi!K4/SER_hh_num!K4)</f>
        <v>8025.671616251343</v>
      </c>
      <c r="L4" s="101">
        <f>IF(SER_hh_emi!L4=0,0,1000000*SER_hh_emi!L4/SER_hh_num!L4)</f>
        <v>7880.9113934550396</v>
      </c>
      <c r="M4" s="101">
        <f>IF(SER_hh_emi!M4=0,0,1000000*SER_hh_emi!M4/SER_hh_num!M4)</f>
        <v>7501.7559395778508</v>
      </c>
      <c r="N4" s="101">
        <f>IF(SER_hh_emi!N4=0,0,1000000*SER_hh_emi!N4/SER_hh_num!N4)</f>
        <v>7033.6657572529139</v>
      </c>
      <c r="O4" s="101">
        <f>IF(SER_hh_emi!O4=0,0,1000000*SER_hh_emi!O4/SER_hh_num!O4)</f>
        <v>6323.9107118972543</v>
      </c>
      <c r="P4" s="101">
        <f>IF(SER_hh_emi!P4=0,0,1000000*SER_hh_emi!P4/SER_hh_num!P4)</f>
        <v>5876.5374345875107</v>
      </c>
      <c r="Q4" s="101">
        <f>IF(SER_hh_emi!Q4=0,0,1000000*SER_hh_emi!Q4/SER_hh_num!Q4)</f>
        <v>5302.9546368593083</v>
      </c>
    </row>
    <row r="5" spans="1:17" ht="12" customHeight="1" x14ac:dyDescent="0.25">
      <c r="A5" s="88" t="s">
        <v>38</v>
      </c>
      <c r="B5" s="100">
        <f>IF(SER_hh_emi!B5=0,0,1000000*SER_hh_emi!B5/SER_hh_num!B5)</f>
        <v>29712.047498334239</v>
      </c>
      <c r="C5" s="100">
        <f>IF(SER_hh_emi!C5=0,0,1000000*SER_hh_emi!C5/SER_hh_num!C5)</f>
        <v>37839.112167152467</v>
      </c>
      <c r="D5" s="100">
        <f>IF(SER_hh_emi!D5=0,0,1000000*SER_hh_emi!D5/SER_hh_num!D5)</f>
        <v>14699.262931888707</v>
      </c>
      <c r="E5" s="100">
        <f>IF(SER_hh_emi!E5=0,0,1000000*SER_hh_emi!E5/SER_hh_num!E5)</f>
        <v>25338.388423895463</v>
      </c>
      <c r="F5" s="100">
        <f>IF(SER_hh_emi!F5=0,0,1000000*SER_hh_emi!F5/SER_hh_num!F5)</f>
        <v>27080.390229587923</v>
      </c>
      <c r="G5" s="100">
        <f>IF(SER_hh_emi!G5=0,0,1000000*SER_hh_emi!G5/SER_hh_num!G5)</f>
        <v>35929.47233976701</v>
      </c>
      <c r="H5" s="100">
        <f>IF(SER_hh_emi!H5=0,0,1000000*SER_hh_emi!H5/SER_hh_num!H5)</f>
        <v>46985.951382592415</v>
      </c>
      <c r="I5" s="100">
        <f>IF(SER_hh_emi!I5=0,0,1000000*SER_hh_emi!I5/SER_hh_num!I5)</f>
        <v>37406.652244470322</v>
      </c>
      <c r="J5" s="100">
        <f>IF(SER_hh_emi!J5=0,0,1000000*SER_hh_emi!J5/SER_hh_num!J5)</f>
        <v>28114.91534578045</v>
      </c>
      <c r="K5" s="100">
        <f>IF(SER_hh_emi!K5=0,0,1000000*SER_hh_emi!K5/SER_hh_num!K5)</f>
        <v>24949.529889840363</v>
      </c>
      <c r="L5" s="100">
        <f>IF(SER_hh_emi!L5=0,0,1000000*SER_hh_emi!L5/SER_hh_num!L5)</f>
        <v>26392.684826265035</v>
      </c>
      <c r="M5" s="100">
        <f>IF(SER_hh_emi!M5=0,0,1000000*SER_hh_emi!M5/SER_hh_num!M5)</f>
        <v>21783.655218563417</v>
      </c>
      <c r="N5" s="100">
        <f>IF(SER_hh_emi!N5=0,0,1000000*SER_hh_emi!N5/SER_hh_num!N5)</f>
        <v>21487.797143923872</v>
      </c>
      <c r="O5" s="100">
        <f>IF(SER_hh_emi!O5=0,0,1000000*SER_hh_emi!O5/SER_hh_num!O5)</f>
        <v>19245.2952092163</v>
      </c>
      <c r="P5" s="100">
        <f>IF(SER_hh_emi!P5=0,0,1000000*SER_hh_emi!P5/SER_hh_num!P5)</f>
        <v>17263.681731367695</v>
      </c>
      <c r="Q5" s="100">
        <f>IF(SER_hh_emi!Q5=0,0,1000000*SER_hh_emi!Q5/SER_hh_num!Q5)</f>
        <v>16664.351638464675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24097.303759665236</v>
      </c>
      <c r="C7" s="100">
        <f>IF(SER_hh_emi!C7=0,0,1000000*SER_hh_emi!C7/SER_hh_num!C7)</f>
        <v>17842.315003228487</v>
      </c>
      <c r="D7" s="100">
        <f>IF(SER_hh_emi!D7=0,0,1000000*SER_hh_emi!D7/SER_hh_num!D7)</f>
        <v>11578.171185098166</v>
      </c>
      <c r="E7" s="100">
        <f>IF(SER_hh_emi!E7=0,0,1000000*SER_hh_emi!E7/SER_hh_num!E7)</f>
        <v>11365.17803457513</v>
      </c>
      <c r="F7" s="100">
        <f>IF(SER_hh_emi!F7=0,0,1000000*SER_hh_emi!F7/SER_hh_num!F7)</f>
        <v>20344.763915039592</v>
      </c>
      <c r="G7" s="100">
        <f>IF(SER_hh_emi!G7=0,0,1000000*SER_hh_emi!G7/SER_hh_num!G7)</f>
        <v>22491.035160124204</v>
      </c>
      <c r="H7" s="100">
        <f>IF(SER_hh_emi!H7=0,0,1000000*SER_hh_emi!H7/SER_hh_num!H7)</f>
        <v>18804.844920064588</v>
      </c>
      <c r="I7" s="100">
        <f>IF(SER_hh_emi!I7=0,0,1000000*SER_hh_emi!I7/SER_hh_num!I7)</f>
        <v>31165.497527623658</v>
      </c>
      <c r="J7" s="100">
        <f>IF(SER_hh_emi!J7=0,0,1000000*SER_hh_emi!J7/SER_hh_num!J7)</f>
        <v>22740.550645904987</v>
      </c>
      <c r="K7" s="100">
        <f>IF(SER_hh_emi!K7=0,0,1000000*SER_hh_emi!K7/SER_hh_num!K7)</f>
        <v>12512.03908627833</v>
      </c>
      <c r="L7" s="100">
        <f>IF(SER_hh_emi!L7=0,0,1000000*SER_hh_emi!L7/SER_hh_num!L7)</f>
        <v>16464.628978312969</v>
      </c>
      <c r="M7" s="100">
        <f>IF(SER_hh_emi!M7=0,0,1000000*SER_hh_emi!M7/SER_hh_num!M7)</f>
        <v>14088.394870517945</v>
      </c>
      <c r="N7" s="100">
        <f>IF(SER_hh_emi!N7=0,0,1000000*SER_hh_emi!N7/SER_hh_num!N7)</f>
        <v>13332.839754090606</v>
      </c>
      <c r="O7" s="100">
        <f>IF(SER_hh_emi!O7=0,0,1000000*SER_hh_emi!O7/SER_hh_num!O7)</f>
        <v>11830.803386410898</v>
      </c>
      <c r="P7" s="100">
        <f>IF(SER_hh_emi!P7=0,0,1000000*SER_hh_emi!P7/SER_hh_num!P7)</f>
        <v>10544.055351115752</v>
      </c>
      <c r="Q7" s="100">
        <f>IF(SER_hh_emi!Q7=0,0,1000000*SER_hh_emi!Q7/SER_hh_num!Q7)</f>
        <v>10117.104216720196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11349.334247056042</v>
      </c>
      <c r="C9" s="100">
        <f>IF(SER_hh_emi!C9=0,0,1000000*SER_hh_emi!C9/SER_hh_num!C9)</f>
        <v>18268.405673661488</v>
      </c>
      <c r="D9" s="100">
        <f>IF(SER_hh_emi!D9=0,0,1000000*SER_hh_emi!D9/SER_hh_num!D9)</f>
        <v>2606.1058757288697</v>
      </c>
      <c r="E9" s="100">
        <f>IF(SER_hh_emi!E9=0,0,1000000*SER_hh_emi!E9/SER_hh_num!E9)</f>
        <v>15507.920344009191</v>
      </c>
      <c r="F9" s="100">
        <f>IF(SER_hh_emi!F9=0,0,1000000*SER_hh_emi!F9/SER_hh_num!F9)</f>
        <v>11957.20504740292</v>
      </c>
      <c r="G9" s="100">
        <f>IF(SER_hh_emi!G9=0,0,1000000*SER_hh_emi!G9/SER_hh_num!G9)</f>
        <v>13670.261487665373</v>
      </c>
      <c r="H9" s="100">
        <f>IF(SER_hh_emi!H9=0,0,1000000*SER_hh_emi!H9/SER_hh_num!H9)</f>
        <v>24276.631906851948</v>
      </c>
      <c r="I9" s="100">
        <f>IF(SER_hh_emi!I9=0,0,1000000*SER_hh_emi!I9/SER_hh_num!I9)</f>
        <v>15746.378716809084</v>
      </c>
      <c r="J9" s="100">
        <f>IF(SER_hh_emi!J9=0,0,1000000*SER_hh_emi!J9/SER_hh_num!J9)</f>
        <v>10821.835026969846</v>
      </c>
      <c r="K9" s="100">
        <f>IF(SER_hh_emi!K9=0,0,1000000*SER_hh_emi!K9/SER_hh_num!K9)</f>
        <v>11512.111083935855</v>
      </c>
      <c r="L9" s="100">
        <f>IF(SER_hh_emi!L9=0,0,1000000*SER_hh_emi!L9/SER_hh_num!L9)</f>
        <v>11486.976820981692</v>
      </c>
      <c r="M9" s="100">
        <f>IF(SER_hh_emi!M9=0,0,1000000*SER_hh_emi!M9/SER_hh_num!M9)</f>
        <v>10429.005430394718</v>
      </c>
      <c r="N9" s="100">
        <f>IF(SER_hh_emi!N9=0,0,1000000*SER_hh_emi!N9/SER_hh_num!N9)</f>
        <v>9547.7496618256391</v>
      </c>
      <c r="O9" s="100">
        <f>IF(SER_hh_emi!O9=0,0,1000000*SER_hh_emi!O9/SER_hh_num!O9)</f>
        <v>8516.0356669028715</v>
      </c>
      <c r="P9" s="100">
        <f>IF(SER_hh_emi!P9=0,0,1000000*SER_hh_emi!P9/SER_hh_num!P9)</f>
        <v>7601.3080412140444</v>
      </c>
      <c r="Q9" s="100">
        <f>IF(SER_hh_emi!Q9=0,0,1000000*SER_hh_emi!Q9/SER_hh_num!Q9)</f>
        <v>7310.2807923746177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76.410553986304379</v>
      </c>
      <c r="F10" s="100">
        <f>IF(SER_hh_emi!F10=0,0,1000000*SER_hh_emi!F10/SER_hh_num!F10)</f>
        <v>48.595978859719139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12.738592517649584</v>
      </c>
      <c r="P10" s="100">
        <f>IF(SER_hh_emi!P10=0,0,1000000*SER_hh_emi!P10/SER_hh_num!P10)</f>
        <v>1765.3293179555649</v>
      </c>
      <c r="Q10" s="100">
        <f>IF(SER_hh_emi!Q10=0,0,1000000*SER_hh_emi!Q10/SER_hh_num!Q10)</f>
        <v>796.65334396729816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350.23661985679183</v>
      </c>
      <c r="C19" s="101">
        <f>IF(SER_hh_emi!C19=0,0,1000000*SER_hh_emi!C19/SER_hh_num!C19)</f>
        <v>349.9390518929622</v>
      </c>
      <c r="D19" s="101">
        <f>IF(SER_hh_emi!D19=0,0,1000000*SER_hh_emi!D19/SER_hh_num!D19)</f>
        <v>614.20559777683593</v>
      </c>
      <c r="E19" s="101">
        <f>IF(SER_hh_emi!E19=0,0,1000000*SER_hh_emi!E19/SER_hh_num!E19)</f>
        <v>975.36642183888057</v>
      </c>
      <c r="F19" s="101">
        <f>IF(SER_hh_emi!F19=0,0,1000000*SER_hh_emi!F19/SER_hh_num!F19)</f>
        <v>1427.9032594923883</v>
      </c>
      <c r="G19" s="101">
        <f>IF(SER_hh_emi!G19=0,0,1000000*SER_hh_emi!G19/SER_hh_num!G19)</f>
        <v>1335.6237544906658</v>
      </c>
      <c r="H19" s="101">
        <f>IF(SER_hh_emi!H19=0,0,1000000*SER_hh_emi!H19/SER_hh_num!H19)</f>
        <v>1397.9705209162137</v>
      </c>
      <c r="I19" s="101">
        <f>IF(SER_hh_emi!I19=0,0,1000000*SER_hh_emi!I19/SER_hh_num!I19)</f>
        <v>1108.3654220037299</v>
      </c>
      <c r="J19" s="101">
        <f>IF(SER_hh_emi!J19=0,0,1000000*SER_hh_emi!J19/SER_hh_num!J19)</f>
        <v>954.32728570034612</v>
      </c>
      <c r="K19" s="101">
        <f>IF(SER_hh_emi!K19=0,0,1000000*SER_hh_emi!K19/SER_hh_num!K19)</f>
        <v>1264.8439956445686</v>
      </c>
      <c r="L19" s="101">
        <f>IF(SER_hh_emi!L19=0,0,1000000*SER_hh_emi!L19/SER_hh_num!L19)</f>
        <v>1215.6426044498012</v>
      </c>
      <c r="M19" s="101">
        <f>IF(SER_hh_emi!M19=0,0,1000000*SER_hh_emi!M19/SER_hh_num!M19)</f>
        <v>1085.0243315736293</v>
      </c>
      <c r="N19" s="101">
        <f>IF(SER_hh_emi!N19=0,0,1000000*SER_hh_emi!N19/SER_hh_num!N19)</f>
        <v>1100.2588063900832</v>
      </c>
      <c r="O19" s="101">
        <f>IF(SER_hh_emi!O19=0,0,1000000*SER_hh_emi!O19/SER_hh_num!O19)</f>
        <v>1189.903729453695</v>
      </c>
      <c r="P19" s="101">
        <f>IF(SER_hh_emi!P19=0,0,1000000*SER_hh_emi!P19/SER_hh_num!P19)</f>
        <v>1253.2714248174448</v>
      </c>
      <c r="Q19" s="101">
        <f>IF(SER_hh_emi!Q19=0,0,1000000*SER_hh_emi!Q19/SER_hh_num!Q19)</f>
        <v>1293.2070546871075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2116.5653699960503</v>
      </c>
      <c r="C22" s="100">
        <f>IF(SER_hh_emi!C22=0,0,1000000*SER_hh_emi!C22/SER_hh_num!C22)</f>
        <v>2288.9631630154463</v>
      </c>
      <c r="D22" s="100">
        <f>IF(SER_hh_emi!D22=0,0,1000000*SER_hh_emi!D22/SER_hh_num!D22)</f>
        <v>2448.4915829304464</v>
      </c>
      <c r="E22" s="100">
        <f>IF(SER_hh_emi!E22=0,0,1000000*SER_hh_emi!E22/SER_hh_num!E22)</f>
        <v>2158.3373001571508</v>
      </c>
      <c r="F22" s="100">
        <f>IF(SER_hh_emi!F22=0,0,1000000*SER_hh_emi!F22/SER_hh_num!F22)</f>
        <v>3234.7718898709804</v>
      </c>
      <c r="G22" s="100">
        <f>IF(SER_hh_emi!G22=0,0,1000000*SER_hh_emi!G22/SER_hh_num!G22)</f>
        <v>2766.1760404589986</v>
      </c>
      <c r="H22" s="100">
        <f>IF(SER_hh_emi!H22=0,0,1000000*SER_hh_emi!H22/SER_hh_num!H22)</f>
        <v>2697.7767853039563</v>
      </c>
      <c r="I22" s="100">
        <f>IF(SER_hh_emi!I22=0,0,1000000*SER_hh_emi!I22/SER_hh_num!I22)</f>
        <v>2688.6588415913147</v>
      </c>
      <c r="J22" s="100">
        <f>IF(SER_hh_emi!J22=0,0,1000000*SER_hh_emi!J22/SER_hh_num!J22)</f>
        <v>2798.7960847037989</v>
      </c>
      <c r="K22" s="100">
        <f>IF(SER_hh_emi!K22=0,0,1000000*SER_hh_emi!K22/SER_hh_num!K22)</f>
        <v>2754.2519449941046</v>
      </c>
      <c r="L22" s="100">
        <f>IF(SER_hh_emi!L22=0,0,1000000*SER_hh_emi!L22/SER_hh_num!L22)</f>
        <v>2677.2587798222908</v>
      </c>
      <c r="M22" s="100">
        <f>IF(SER_hh_emi!M22=0,0,1000000*SER_hh_emi!M22/SER_hh_num!M22)</f>
        <v>2731.1234288310479</v>
      </c>
      <c r="N22" s="100">
        <f>IF(SER_hh_emi!N22=0,0,1000000*SER_hh_emi!N22/SER_hh_num!N22)</f>
        <v>2729.2587411040195</v>
      </c>
      <c r="O22" s="100">
        <f>IF(SER_hh_emi!O22=0,0,1000000*SER_hh_emi!O22/SER_hh_num!O22)</f>
        <v>2692.1440535307788</v>
      </c>
      <c r="P22" s="100">
        <f>IF(SER_hh_emi!P22=0,0,1000000*SER_hh_emi!P22/SER_hh_num!P22)</f>
        <v>2663.3458910336499</v>
      </c>
      <c r="Q22" s="100">
        <f>IF(SER_hh_emi!Q22=0,0,1000000*SER_hh_emi!Q22/SER_hh_num!Q22)</f>
        <v>2645.1701469246423</v>
      </c>
    </row>
    <row r="23" spans="1:17" ht="12" customHeight="1" x14ac:dyDescent="0.25">
      <c r="A23" s="88" t="s">
        <v>98</v>
      </c>
      <c r="B23" s="100">
        <f>IF(SER_hh_emi!B23=0,0,1000000*SER_hh_emi!B23/SER_hh_num!B23)</f>
        <v>1529.2276473484901</v>
      </c>
      <c r="C23" s="100">
        <f>IF(SER_hh_emi!C23=0,0,1000000*SER_hh_emi!C23/SER_hh_num!C23)</f>
        <v>2723.0363062328697</v>
      </c>
      <c r="D23" s="100">
        <f>IF(SER_hh_emi!D23=0,0,1000000*SER_hh_emi!D23/SER_hh_num!D23)</f>
        <v>711.14590280903656</v>
      </c>
      <c r="E23" s="100">
        <f>IF(SER_hh_emi!E23=0,0,1000000*SER_hh_emi!E23/SER_hh_num!E23)</f>
        <v>1837.369719338614</v>
      </c>
      <c r="F23" s="100">
        <f>IF(SER_hh_emi!F23=0,0,1000000*SER_hh_emi!F23/SER_hh_num!F23)</f>
        <v>2049.1981364945473</v>
      </c>
      <c r="G23" s="100">
        <f>IF(SER_hh_emi!G23=0,0,1000000*SER_hh_emi!G23/SER_hh_num!G23)</f>
        <v>1923.3650746409292</v>
      </c>
      <c r="H23" s="100">
        <f>IF(SER_hh_emi!H23=0,0,1000000*SER_hh_emi!H23/SER_hh_num!H23)</f>
        <v>2295.3372294810997</v>
      </c>
      <c r="I23" s="100">
        <f>IF(SER_hh_emi!I23=0,0,1000000*SER_hh_emi!I23/SER_hh_num!I23)</f>
        <v>1936.6591575218147</v>
      </c>
      <c r="J23" s="100">
        <f>IF(SER_hh_emi!J23=0,0,1000000*SER_hh_emi!J23/SER_hh_num!J23)</f>
        <v>1797.4600191403447</v>
      </c>
      <c r="K23" s="100">
        <f>IF(SER_hh_emi!K23=0,0,1000000*SER_hh_emi!K23/SER_hh_num!K23)</f>
        <v>2469.0460026783894</v>
      </c>
      <c r="L23" s="100">
        <f>IF(SER_hh_emi!L23=0,0,1000000*SER_hh_emi!L23/SER_hh_num!L23)</f>
        <v>1853.8675444359219</v>
      </c>
      <c r="M23" s="100">
        <f>IF(SER_hh_emi!M23=0,0,1000000*SER_hh_emi!M23/SER_hh_num!M23)</f>
        <v>1948.674463680652</v>
      </c>
      <c r="N23" s="100">
        <f>IF(SER_hh_emi!N23=0,0,1000000*SER_hh_emi!N23/SER_hh_num!N23)</f>
        <v>1948.2098478560906</v>
      </c>
      <c r="O23" s="100">
        <f>IF(SER_hh_emi!O23=0,0,1000000*SER_hh_emi!O23/SER_hh_num!O23)</f>
        <v>1933.4704879263554</v>
      </c>
      <c r="P23" s="100">
        <f>IF(SER_hh_emi!P23=0,0,1000000*SER_hh_emi!P23/SER_hh_num!P23)</f>
        <v>1918.8053422316623</v>
      </c>
      <c r="Q23" s="100">
        <f>IF(SER_hh_emi!Q23=0,0,1000000*SER_hh_emi!Q23/SER_hh_num!Q23)</f>
        <v>1910.0906313116286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11.893721696693168</v>
      </c>
      <c r="F24" s="100">
        <f>IF(SER_hh_emi!F24=0,0,1000000*SER_hh_emi!F24/SER_hh_num!F24)</f>
        <v>12.098649411021974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3.1763436234976545</v>
      </c>
      <c r="P24" s="100">
        <f>IF(SER_hh_emi!P24=0,0,1000000*SER_hh_emi!P24/SER_hh_num!P24)</f>
        <v>486.40472258442151</v>
      </c>
      <c r="Q24" s="100">
        <f>IF(SER_hh_emi!Q24=0,0,1000000*SER_hh_emi!Q24/SER_hh_num!Q24)</f>
        <v>226.21894720212831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926.90022095217603</v>
      </c>
      <c r="C29" s="101">
        <f>IF(SER_hh_emi!C29=0,0,1000000*SER_hh_emi!C29/SER_hh_num!C29)</f>
        <v>852.96141188326089</v>
      </c>
      <c r="D29" s="101">
        <f>IF(SER_hh_emi!D29=0,0,1000000*SER_hh_emi!D29/SER_hh_num!D29)</f>
        <v>564.57777587318697</v>
      </c>
      <c r="E29" s="101">
        <f>IF(SER_hh_emi!E29=0,0,1000000*SER_hh_emi!E29/SER_hh_num!E29)</f>
        <v>1415.7738757762595</v>
      </c>
      <c r="F29" s="101">
        <f>IF(SER_hh_emi!F29=0,0,1000000*SER_hh_emi!F29/SER_hh_num!F29)</f>
        <v>2426.5807608181681</v>
      </c>
      <c r="G29" s="101">
        <f>IF(SER_hh_emi!G29=0,0,1000000*SER_hh_emi!G29/SER_hh_num!G29)</f>
        <v>2524.6267770751574</v>
      </c>
      <c r="H29" s="101">
        <f>IF(SER_hh_emi!H29=0,0,1000000*SER_hh_emi!H29/SER_hh_num!H29)</f>
        <v>2261.5483203646945</v>
      </c>
      <c r="I29" s="101">
        <f>IF(SER_hh_emi!I29=0,0,1000000*SER_hh_emi!I29/SER_hh_num!I29)</f>
        <v>2584.6960458586427</v>
      </c>
      <c r="J29" s="101">
        <f>IF(SER_hh_emi!J29=0,0,1000000*SER_hh_emi!J29/SER_hh_num!J29)</f>
        <v>1616.2553658620832</v>
      </c>
      <c r="K29" s="101">
        <f>IF(SER_hh_emi!K29=0,0,1000000*SER_hh_emi!K29/SER_hh_num!K29)</f>
        <v>1438.5810840247077</v>
      </c>
      <c r="L29" s="101">
        <f>IF(SER_hh_emi!L29=0,0,1000000*SER_hh_emi!L29/SER_hh_num!L29)</f>
        <v>1437.1843937194421</v>
      </c>
      <c r="M29" s="101">
        <f>IF(SER_hh_emi!M29=0,0,1000000*SER_hh_emi!M29/SER_hh_num!M29)</f>
        <v>1273.6660941472235</v>
      </c>
      <c r="N29" s="101">
        <f>IF(SER_hh_emi!N29=0,0,1000000*SER_hh_emi!N29/SER_hh_num!N29)</f>
        <v>1237.6986629409655</v>
      </c>
      <c r="O29" s="101">
        <f>IF(SER_hh_emi!O29=0,0,1000000*SER_hh_emi!O29/SER_hh_num!O29)</f>
        <v>1217.5137138934308</v>
      </c>
      <c r="P29" s="101">
        <f>IF(SER_hh_emi!P29=0,0,1000000*SER_hh_emi!P29/SER_hh_num!P29)</f>
        <v>1215.3396978656581</v>
      </c>
      <c r="Q29" s="101">
        <f>IF(SER_hh_emi!Q29=0,0,1000000*SER_hh_emi!Q29/SER_hh_num!Q29)</f>
        <v>1315.6315446749275</v>
      </c>
    </row>
    <row r="30" spans="1:17" ht="12" customHeight="1" x14ac:dyDescent="0.25">
      <c r="A30" s="88" t="s">
        <v>66</v>
      </c>
      <c r="B30" s="100">
        <f>IF(SER_hh_emi!B30=0,0,1000000*SER_hh_emi!B30/SER_hh_num!B30)</f>
        <v>3190.2387394012567</v>
      </c>
      <c r="C30" s="100">
        <f>IF(SER_hh_emi!C30=0,0,1000000*SER_hh_emi!C30/SER_hh_num!C30)</f>
        <v>3104.5522231935929</v>
      </c>
      <c r="D30" s="100">
        <f>IF(SER_hh_emi!D30=0,0,1000000*SER_hh_emi!D30/SER_hh_num!D30)</f>
        <v>1121.5066051472149</v>
      </c>
      <c r="E30" s="100">
        <f>IF(SER_hh_emi!E30=0,0,1000000*SER_hh_emi!E30/SER_hh_num!E30)</f>
        <v>2704.3773660282518</v>
      </c>
      <c r="F30" s="100">
        <f>IF(SER_hh_emi!F30=0,0,1000000*SER_hh_emi!F30/SER_hh_num!F30)</f>
        <v>2812.5564306617703</v>
      </c>
      <c r="G30" s="100">
        <f>IF(SER_hh_emi!G30=0,0,1000000*SER_hh_emi!G30/SER_hh_num!G30)</f>
        <v>2909.7007600089355</v>
      </c>
      <c r="H30" s="100">
        <f>IF(SER_hh_emi!H30=0,0,1000000*SER_hh_emi!H30/SER_hh_num!H30)</f>
        <v>2996.3340089834383</v>
      </c>
      <c r="I30" s="100">
        <f>IF(SER_hh_emi!I30=0,0,1000000*SER_hh_emi!I30/SER_hh_num!I30)</f>
        <v>2964.5161515876212</v>
      </c>
      <c r="J30" s="100">
        <f>IF(SER_hh_emi!J30=0,0,1000000*SER_hh_emi!J30/SER_hh_num!J30)</f>
        <v>2926.5714925812608</v>
      </c>
      <c r="K30" s="100">
        <f>IF(SER_hh_emi!K30=0,0,1000000*SER_hh_emi!K30/SER_hh_num!K30)</f>
        <v>2853.4757642889931</v>
      </c>
      <c r="L30" s="100">
        <f>IF(SER_hh_emi!L30=0,0,1000000*SER_hh_emi!L30/SER_hh_num!L30)</f>
        <v>2764.8626914189454</v>
      </c>
      <c r="M30" s="100">
        <f>IF(SER_hh_emi!M30=0,0,1000000*SER_hh_emi!M30/SER_hh_num!M30)</f>
        <v>2800.6233739924492</v>
      </c>
      <c r="N30" s="100">
        <f>IF(SER_hh_emi!N30=0,0,1000000*SER_hh_emi!N30/SER_hh_num!N30)</f>
        <v>2767.255418543838</v>
      </c>
      <c r="O30" s="100">
        <f>IF(SER_hh_emi!O30=0,0,1000000*SER_hh_emi!O30/SER_hh_num!O30)</f>
        <v>2715.4124756043007</v>
      </c>
      <c r="P30" s="100">
        <f>IF(SER_hh_emi!P30=0,0,1000000*SER_hh_emi!P30/SER_hh_num!P30)</f>
        <v>2670.2077696802576</v>
      </c>
      <c r="Q30" s="100">
        <f>IF(SER_hh_emi!Q30=0,0,1000000*SER_hh_emi!Q30/SER_hh_num!Q30)</f>
        <v>2644.9368373943294</v>
      </c>
    </row>
    <row r="31" spans="1:17" ht="12" customHeight="1" x14ac:dyDescent="0.25">
      <c r="A31" s="88" t="s">
        <v>98</v>
      </c>
      <c r="B31" s="100">
        <f>IF(SER_hh_emi!B31=0,0,1000000*SER_hh_emi!B31/SER_hh_num!B31)</f>
        <v>2633.7345626503693</v>
      </c>
      <c r="C31" s="100">
        <f>IF(SER_hh_emi!C31=0,0,1000000*SER_hh_emi!C31/SER_hh_num!C31)</f>
        <v>2562.9951736190719</v>
      </c>
      <c r="D31" s="100">
        <f>IF(SER_hh_emi!D31=0,0,1000000*SER_hh_emi!D31/SER_hh_num!D31)</f>
        <v>925.87136872748999</v>
      </c>
      <c r="E31" s="100">
        <f>IF(SER_hh_emi!E31=0,0,1000000*SER_hh_emi!E31/SER_hh_num!E31)</f>
        <v>2232.6266844514435</v>
      </c>
      <c r="F31" s="100">
        <f>IF(SER_hh_emi!F31=0,0,1000000*SER_hh_emi!F31/SER_hh_num!F31)</f>
        <v>2321.9350292977465</v>
      </c>
      <c r="G31" s="100">
        <f>IF(SER_hh_emi!G31=0,0,1000000*SER_hh_emi!G31/SER_hh_num!G31)</f>
        <v>2402.1335343836513</v>
      </c>
      <c r="H31" s="100">
        <f>IF(SER_hh_emi!H31=0,0,1000000*SER_hh_emi!H31/SER_hh_num!H31)</f>
        <v>2473.6545084351615</v>
      </c>
      <c r="I31" s="100">
        <f>IF(SER_hh_emi!I31=0,0,1000000*SER_hh_emi!I31/SER_hh_num!I31)</f>
        <v>2447.2452711557967</v>
      </c>
      <c r="J31" s="100">
        <f>IF(SER_hh_emi!J31=0,0,1000000*SER_hh_emi!J31/SER_hh_num!J31)</f>
        <v>2416.0613420189206</v>
      </c>
      <c r="K31" s="100">
        <f>IF(SER_hh_emi!K31=0,0,1000000*SER_hh_emi!K31/SER_hh_num!K31)</f>
        <v>2355.716408077838</v>
      </c>
      <c r="L31" s="100">
        <f>IF(SER_hh_emi!L31=0,0,1000000*SER_hh_emi!L31/SER_hh_num!L31)</f>
        <v>2282.560969947745</v>
      </c>
      <c r="M31" s="100">
        <f>IF(SER_hh_emi!M31=0,0,1000000*SER_hh_emi!M31/SER_hh_num!M31)</f>
        <v>2311.5116095238568</v>
      </c>
      <c r="N31" s="100">
        <f>IF(SER_hh_emi!N31=0,0,1000000*SER_hh_emi!N31/SER_hh_num!N31)</f>
        <v>2282.6607466889627</v>
      </c>
      <c r="O31" s="100">
        <f>IF(SER_hh_emi!O31=0,0,1000000*SER_hh_emi!O31/SER_hh_num!O31)</f>
        <v>2238.6946682925395</v>
      </c>
      <c r="P31" s="100">
        <f>IF(SER_hh_emi!P31=0,0,1000000*SER_hh_emi!P31/SER_hh_num!P31)</f>
        <v>2200.2194220811843</v>
      </c>
      <c r="Q31" s="100">
        <f>IF(SER_hh_emi!Q31=0,0,1000000*SER_hh_emi!Q31/SER_hh_num!Q31)</f>
        <v>2178.1688132900199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173.93650306274978</v>
      </c>
      <c r="C3" s="106">
        <f>IF(SER_hh_fech!C3=0,0,SER_hh_fech!C3/SER_summary!C$26)</f>
        <v>221.04512743730049</v>
      </c>
      <c r="D3" s="106">
        <f>IF(SER_hh_fech!D3=0,0,SER_hh_fech!D3/SER_summary!D$26)</f>
        <v>96.407331509345426</v>
      </c>
      <c r="E3" s="106">
        <f>IF(SER_hh_fech!E3=0,0,SER_hh_fech!E3/SER_summary!E$26)</f>
        <v>169.48473675785081</v>
      </c>
      <c r="F3" s="106">
        <f>IF(SER_hh_fech!F3=0,0,SER_hh_fech!F3/SER_summary!F$26)</f>
        <v>190.52552774219006</v>
      </c>
      <c r="G3" s="106">
        <f>IF(SER_hh_fech!G3=0,0,SER_hh_fech!G3/SER_summary!G$26)</f>
        <v>222.01206598006877</v>
      </c>
      <c r="H3" s="106">
        <f>IF(SER_hh_fech!H3=0,0,SER_hh_fech!H3/SER_summary!H$26)</f>
        <v>276.90640807132849</v>
      </c>
      <c r="I3" s="106">
        <f>IF(SER_hh_fech!I3=0,0,SER_hh_fech!I3/SER_summary!I$26)</f>
        <v>230.53824911301331</v>
      </c>
      <c r="J3" s="106">
        <f>IF(SER_hh_fech!J3=0,0,SER_hh_fech!J3/SER_summary!J$26)</f>
        <v>181.0075216631059</v>
      </c>
      <c r="K3" s="106">
        <f>IF(SER_hh_fech!K3=0,0,SER_hh_fech!K3/SER_summary!K$26)</f>
        <v>165.1786337443595</v>
      </c>
      <c r="L3" s="106">
        <f>IF(SER_hh_fech!L3=0,0,SER_hh_fech!L3/SER_summary!L$26)</f>
        <v>169.6108069466469</v>
      </c>
      <c r="M3" s="106">
        <f>IF(SER_hh_fech!M3=0,0,SER_hh_fech!M3/SER_summary!M$26)</f>
        <v>152.36220319285354</v>
      </c>
      <c r="N3" s="106">
        <f>IF(SER_hh_fech!N3=0,0,SER_hh_fech!N3/SER_summary!N$26)</f>
        <v>146.16188364527773</v>
      </c>
      <c r="O3" s="106">
        <f>IF(SER_hh_fech!O3=0,0,SER_hh_fech!O3/SER_summary!O$26)</f>
        <v>134.53094384066907</v>
      </c>
      <c r="P3" s="106">
        <f>IF(SER_hh_fech!P3=0,0,SER_hh_fech!P3/SER_summary!P$26)</f>
        <v>124.58599663446645</v>
      </c>
      <c r="Q3" s="106">
        <f>IF(SER_hh_fech!Q3=0,0,SER_hh_fech!Q3/SER_summary!Q$26)</f>
        <v>121.39570832345878</v>
      </c>
    </row>
    <row r="4" spans="1:17" ht="12.95" customHeight="1" x14ac:dyDescent="0.25">
      <c r="A4" s="90" t="s">
        <v>44</v>
      </c>
      <c r="B4" s="101">
        <f>IF(SER_hh_fech!B4=0,0,SER_hh_fech!B4/SER_summary!B$26)</f>
        <v>135.57303428571834</v>
      </c>
      <c r="C4" s="101">
        <f>IF(SER_hh_fech!C4=0,0,SER_hh_fech!C4/SER_summary!C$26)</f>
        <v>181.4841192116742</v>
      </c>
      <c r="D4" s="101">
        <f>IF(SER_hh_fech!D4=0,0,SER_hh_fech!D4/SER_summary!D$26)</f>
        <v>77.237772235444154</v>
      </c>
      <c r="E4" s="101">
        <f>IF(SER_hh_fech!E4=0,0,SER_hh_fech!E4/SER_summary!E$26)</f>
        <v>127.72870827667361</v>
      </c>
      <c r="F4" s="101">
        <f>IF(SER_hh_fech!F4=0,0,SER_hh_fech!F4/SER_summary!F$26)</f>
        <v>142.61761963016792</v>
      </c>
      <c r="G4" s="101">
        <f>IF(SER_hh_fech!G4=0,0,SER_hh_fech!G4/SER_summary!G$26)</f>
        <v>173.87092399346483</v>
      </c>
      <c r="H4" s="101">
        <f>IF(SER_hh_fech!H4=0,0,SER_hh_fech!H4/SER_summary!H$26)</f>
        <v>228.98729129218947</v>
      </c>
      <c r="I4" s="101">
        <f>IF(SER_hh_fech!I4=0,0,SER_hh_fech!I4/SER_summary!I$26)</f>
        <v>182.25665174463907</v>
      </c>
      <c r="J4" s="101">
        <f>IF(SER_hh_fech!J4=0,0,SER_hh_fech!J4/SER_summary!J$26)</f>
        <v>135.95854742155976</v>
      </c>
      <c r="K4" s="101">
        <f>IF(SER_hh_fech!K4=0,0,SER_hh_fech!K4/SER_summary!K$26)</f>
        <v>120.2393581187944</v>
      </c>
      <c r="L4" s="101">
        <f>IF(SER_hh_fech!L4=0,0,SER_hh_fech!L4/SER_summary!L$26)</f>
        <v>125.73248737465423</v>
      </c>
      <c r="M4" s="101">
        <f>IF(SER_hh_fech!M4=0,0,SER_hh_fech!M4/SER_summary!M$26)</f>
        <v>108.33957546455663</v>
      </c>
      <c r="N4" s="101">
        <f>IF(SER_hh_fech!N4=0,0,SER_hh_fech!N4/SER_summary!N$26)</f>
        <v>102.38149449597032</v>
      </c>
      <c r="O4" s="101">
        <f>IF(SER_hh_fech!O4=0,0,SER_hh_fech!O4/SER_summary!O$26)</f>
        <v>91.332113896211808</v>
      </c>
      <c r="P4" s="101">
        <f>IF(SER_hh_fech!P4=0,0,SER_hh_fech!P4/SER_summary!P$26)</f>
        <v>81.691434612724024</v>
      </c>
      <c r="Q4" s="101">
        <f>IF(SER_hh_fech!Q4=0,0,SER_hh_fech!Q4/SER_summary!Q$26)</f>
        <v>78.334308626342136</v>
      </c>
    </row>
    <row r="5" spans="1:17" ht="12" customHeight="1" x14ac:dyDescent="0.25">
      <c r="A5" s="88" t="s">
        <v>38</v>
      </c>
      <c r="B5" s="100">
        <f>IF(SER_hh_fech!B5=0,0,SER_hh_fech!B5/SER_summary!B$26)</f>
        <v>181.14351780115612</v>
      </c>
      <c r="C5" s="100">
        <f>IF(SER_hh_fech!C5=0,0,SER_hh_fech!C5/SER_summary!C$26)</f>
        <v>229.12070453870356</v>
      </c>
      <c r="D5" s="100">
        <f>IF(SER_hh_fech!D5=0,0,SER_hh_fech!D5/SER_summary!D$26)</f>
        <v>89.821644913405279</v>
      </c>
      <c r="E5" s="100">
        <f>IF(SER_hh_fech!E5=0,0,SER_hh_fech!E5/SER_summary!E$26)</f>
        <v>154.83332315606404</v>
      </c>
      <c r="F5" s="100">
        <f>IF(SER_hh_fech!F5=0,0,SER_hh_fech!F5/SER_summary!F$26)</f>
        <v>169.77654543994936</v>
      </c>
      <c r="G5" s="100">
        <f>IF(SER_hh_fech!G5=0,0,SER_hh_fech!G5/SER_summary!G$26)</f>
        <v>219.55143746883783</v>
      </c>
      <c r="H5" s="100">
        <f>IF(SER_hh_fech!H5=0,0,SER_hh_fech!H5/SER_summary!H$26)</f>
        <v>287.11340565587579</v>
      </c>
      <c r="I5" s="100">
        <f>IF(SER_hh_fech!I5=0,0,SER_hh_fech!I5/SER_summary!I$26)</f>
        <v>228.57792604097136</v>
      </c>
      <c r="J5" s="100">
        <f>IF(SER_hh_fech!J5=0,0,SER_hh_fech!J5/SER_summary!J$26)</f>
        <v>171.79963067948617</v>
      </c>
      <c r="K5" s="100">
        <f>IF(SER_hh_fech!K5=0,0,SER_hh_fech!K5/SER_summary!K$26)</f>
        <v>152.45715549859113</v>
      </c>
      <c r="L5" s="100">
        <f>IF(SER_hh_fech!L5=0,0,SER_hh_fech!L5/SER_summary!L$26)</f>
        <v>161.27573033837797</v>
      </c>
      <c r="M5" s="100">
        <f>IF(SER_hh_fech!M5=0,0,SER_hh_fech!M5/SER_summary!M$26)</f>
        <v>138.26629007101258</v>
      </c>
      <c r="N5" s="100">
        <f>IF(SER_hh_fech!N5=0,0,SER_hh_fech!N5/SER_summary!N$26)</f>
        <v>131.30381393788838</v>
      </c>
      <c r="O5" s="100">
        <f>IF(SER_hh_fech!O5=0,0,SER_hh_fech!O5/SER_summary!O$26)</f>
        <v>117.60073144795251</v>
      </c>
      <c r="P5" s="100">
        <f>IF(SER_hh_fech!P5=0,0,SER_hh_fech!P5/SER_summary!P$26)</f>
        <v>105.49183979891625</v>
      </c>
      <c r="Q5" s="100">
        <f>IF(SER_hh_fech!Q5=0,0,SER_hh_fech!Q5/SER_summary!Q$26)</f>
        <v>101.82955992542219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205.21830148351827</v>
      </c>
      <c r="C7" s="100">
        <f>IF(SER_hh_fech!C7=0,0,SER_hh_fech!C7/SER_summary!C$26)</f>
        <v>154.22300864967133</v>
      </c>
      <c r="D7" s="100">
        <f>IF(SER_hh_fech!D7=0,0,SER_hh_fech!D7/SER_summary!D$26)</f>
        <v>97.304507273979112</v>
      </c>
      <c r="E7" s="100">
        <f>IF(SER_hh_fech!E7=0,0,SER_hh_fech!E7/SER_summary!E$26)</f>
        <v>96.114325177711919</v>
      </c>
      <c r="F7" s="100">
        <f>IF(SER_hh_fech!F7=0,0,SER_hh_fech!F7/SER_summary!F$26)</f>
        <v>171.02903687655518</v>
      </c>
      <c r="G7" s="100">
        <f>IF(SER_hh_fech!G7=0,0,SER_hh_fech!G7/SER_summary!G$26)</f>
        <v>188.41244274286538</v>
      </c>
      <c r="H7" s="100">
        <f>IF(SER_hh_fech!H7=0,0,SER_hh_fech!H7/SER_summary!H$26)</f>
        <v>159.95265990023171</v>
      </c>
      <c r="I7" s="100">
        <f>IF(SER_hh_fech!I7=0,0,SER_hh_fech!I7/SER_summary!I$26)</f>
        <v>264.62074163333563</v>
      </c>
      <c r="J7" s="100">
        <f>IF(SER_hh_fech!J7=0,0,SER_hh_fech!J7/SER_summary!J$26)</f>
        <v>191.83217346117237</v>
      </c>
      <c r="K7" s="100">
        <f>IF(SER_hh_fech!K7=0,0,SER_hh_fech!K7/SER_summary!K$26)</f>
        <v>104.49730747216954</v>
      </c>
      <c r="L7" s="100">
        <f>IF(SER_hh_fech!L7=0,0,SER_hh_fech!L7/SER_summary!L$26)</f>
        <v>138.40198296358841</v>
      </c>
      <c r="M7" s="100">
        <f>IF(SER_hh_fech!M7=0,0,SER_hh_fech!M7/SER_summary!M$26)</f>
        <v>118.34579724420048</v>
      </c>
      <c r="N7" s="100">
        <f>IF(SER_hh_fech!N7=0,0,SER_hh_fech!N7/SER_summary!N$26)</f>
        <v>111.76560977864496</v>
      </c>
      <c r="O7" s="100">
        <f>IF(SER_hh_fech!O7=0,0,SER_hh_fech!O7/SER_summary!O$26)</f>
        <v>99.51698608249329</v>
      </c>
      <c r="P7" s="100">
        <f>IF(SER_hh_fech!P7=0,0,SER_hh_fech!P7/SER_summary!P$26)</f>
        <v>88.762880515963332</v>
      </c>
      <c r="Q7" s="100">
        <f>IF(SER_hh_fech!Q7=0,0,SER_hh_fech!Q7/SER_summary!Q$26)</f>
        <v>85.140850799445957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124.85741659012591</v>
      </c>
      <c r="C9" s="100">
        <f>IF(SER_hh_fech!C9=0,0,SER_hh_fech!C9/SER_summary!C$26)</f>
        <v>200.976188380868</v>
      </c>
      <c r="D9" s="100">
        <f>IF(SER_hh_fech!D9=0,0,SER_hh_fech!D9/SER_summary!D$26)</f>
        <v>28.670549295722715</v>
      </c>
      <c r="E9" s="100">
        <f>IF(SER_hh_fech!E9=0,0,SER_hh_fech!E9/SER_summary!E$26)</f>
        <v>170.60726459269668</v>
      </c>
      <c r="F9" s="100">
        <f>IF(SER_hh_fech!F9=0,0,SER_hh_fech!F9/SER_summary!F$26)</f>
        <v>131.54478486210809</v>
      </c>
      <c r="G9" s="100">
        <f>IF(SER_hh_fech!G9=0,0,SER_hh_fech!G9/SER_summary!G$26)</f>
        <v>150.39063052567451</v>
      </c>
      <c r="H9" s="100">
        <f>IF(SER_hh_fech!H9=0,0,SER_hh_fech!H9/SER_summary!H$26)</f>
        <v>267.07448008989707</v>
      </c>
      <c r="I9" s="100">
        <f>IF(SER_hh_fech!I9=0,0,SER_hh_fech!I9/SER_summary!I$26)</f>
        <v>173.24064508086599</v>
      </c>
      <c r="J9" s="100">
        <f>IF(SER_hh_fech!J9=0,0,SER_hh_fech!J9/SER_summary!J$26)</f>
        <v>119.05424008306751</v>
      </c>
      <c r="K9" s="100">
        <f>IF(SER_hh_fech!K9=0,0,SER_hh_fech!K9/SER_summary!K$26)</f>
        <v>126.64817320114011</v>
      </c>
      <c r="L9" s="100">
        <f>IF(SER_hh_fech!L9=0,0,SER_hh_fech!L9/SER_summary!L$26)</f>
        <v>126.37166366568718</v>
      </c>
      <c r="M9" s="100">
        <f>IF(SER_hh_fech!M9=0,0,SER_hh_fech!M9/SER_summary!M$26)</f>
        <v>114.73260433591041</v>
      </c>
      <c r="N9" s="100">
        <f>IF(SER_hh_fech!N9=0,0,SER_hh_fech!N9/SER_summary!N$26)</f>
        <v>105.03764635657143</v>
      </c>
      <c r="O9" s="100">
        <f>IF(SER_hh_fech!O9=0,0,SER_hh_fech!O9/SER_summary!O$26)</f>
        <v>93.68745248071923</v>
      </c>
      <c r="P9" s="100">
        <f>IF(SER_hh_fech!P9=0,0,SER_hh_fech!P9/SER_summary!P$26)</f>
        <v>83.624260601710816</v>
      </c>
      <c r="Q9" s="100">
        <f>IF(SER_hh_fech!Q9=0,0,SER_hh_fech!Q9/SER_summary!Q$26)</f>
        <v>80.422582894769718</v>
      </c>
    </row>
    <row r="10" spans="1:17" ht="12" customHeight="1" x14ac:dyDescent="0.25">
      <c r="A10" s="88" t="s">
        <v>34</v>
      </c>
      <c r="B10" s="100">
        <f>IF(SER_hh_fech!B10=0,0,SER_hh_fech!B10/SER_summary!B$26)</f>
        <v>183.289008966533</v>
      </c>
      <c r="C10" s="100">
        <f>IF(SER_hh_fech!C10=0,0,SER_hh_fech!C10/SER_summary!C$26)</f>
        <v>235.37347250049967</v>
      </c>
      <c r="D10" s="100">
        <f>IF(SER_hh_fech!D10=0,0,SER_hh_fech!D10/SER_summary!D$26)</f>
        <v>126.79306836623847</v>
      </c>
      <c r="E10" s="100">
        <f>IF(SER_hh_fech!E10=0,0,SER_hh_fech!E10/SER_summary!E$26)</f>
        <v>162.32525814748649</v>
      </c>
      <c r="F10" s="100">
        <f>IF(SER_hh_fech!F10=0,0,SER_hh_fech!F10/SER_summary!F$26)</f>
        <v>127.49886038812819</v>
      </c>
      <c r="G10" s="100">
        <f>IF(SER_hh_fech!G10=0,0,SER_hh_fech!G10/SER_summary!G$26)</f>
        <v>219.51994391275713</v>
      </c>
      <c r="H10" s="100">
        <f>IF(SER_hh_fech!H10=0,0,SER_hh_fech!H10/SER_summary!H$26)</f>
        <v>221.94983647932949</v>
      </c>
      <c r="I10" s="100">
        <f>IF(SER_hh_fech!I10=0,0,SER_hh_fech!I10/SER_summary!I$26)</f>
        <v>177.88600437925743</v>
      </c>
      <c r="J10" s="100">
        <f>IF(SER_hh_fech!J10=0,0,SER_hh_fech!J10/SER_summary!J$26)</f>
        <v>139.23388728567619</v>
      </c>
      <c r="K10" s="100">
        <f>IF(SER_hh_fech!K10=0,0,SER_hh_fech!K10/SER_summary!K$26)</f>
        <v>115.8409063864037</v>
      </c>
      <c r="L10" s="100">
        <f>IF(SER_hh_fech!L10=0,0,SER_hh_fech!L10/SER_summary!L$26)</f>
        <v>153.37489638570293</v>
      </c>
      <c r="M10" s="100">
        <f>IF(SER_hh_fech!M10=0,0,SER_hh_fech!M10/SER_summary!M$26)</f>
        <v>82.462686228072954</v>
      </c>
      <c r="N10" s="100">
        <f>IF(SER_hh_fech!N10=0,0,SER_hh_fech!N10/SER_summary!N$26)</f>
        <v>103.65754391974311</v>
      </c>
      <c r="O10" s="100">
        <f>IF(SER_hh_fech!O10=0,0,SER_hh_fech!O10/SER_summary!O$26)</f>
        <v>93.193886977133502</v>
      </c>
      <c r="P10" s="100">
        <f>IF(SER_hh_fech!P10=0,0,SER_hh_fech!P10/SER_summary!P$26)</f>
        <v>83.935414614450536</v>
      </c>
      <c r="Q10" s="100">
        <f>IF(SER_hh_fech!Q10=0,0,SER_hh_fech!Q10/SER_summary!Q$26)</f>
        <v>81.337143817269364</v>
      </c>
    </row>
    <row r="11" spans="1:17" ht="12" customHeight="1" x14ac:dyDescent="0.25">
      <c r="A11" s="88" t="s">
        <v>61</v>
      </c>
      <c r="B11" s="100">
        <f>IF(SER_hh_fech!B11=0,0,SER_hh_fech!B11/SER_summary!B$26)</f>
        <v>243.15899841017259</v>
      </c>
      <c r="C11" s="100">
        <f>IF(SER_hh_fech!C11=0,0,SER_hh_fech!C11/SER_summary!C$26)</f>
        <v>83.76676504714375</v>
      </c>
      <c r="D11" s="100">
        <f>IF(SER_hh_fech!D11=0,0,SER_hh_fech!D11/SER_summary!D$26)</f>
        <v>64.850804273299943</v>
      </c>
      <c r="E11" s="100">
        <f>IF(SER_hh_fech!E11=0,0,SER_hh_fech!E11/SER_summary!E$26)</f>
        <v>111.78892954653453</v>
      </c>
      <c r="F11" s="100">
        <f>IF(SER_hh_fech!F11=0,0,SER_hh_fech!F11/SER_summary!F$26)</f>
        <v>95.470006825111113</v>
      </c>
      <c r="G11" s="100">
        <f>IF(SER_hh_fech!G11=0,0,SER_hh_fech!G11/SER_summary!G$26)</f>
        <v>196.91304593462115</v>
      </c>
      <c r="H11" s="100">
        <f>IF(SER_hh_fech!H11=0,0,SER_hh_fech!H11/SER_summary!H$26)</f>
        <v>207.29452563889683</v>
      </c>
      <c r="I11" s="100">
        <f>IF(SER_hh_fech!I11=0,0,SER_hh_fech!I11/SER_summary!I$26)</f>
        <v>165.03218525079083</v>
      </c>
      <c r="J11" s="100">
        <f>IF(SER_hh_fech!J11=0,0,SER_hh_fech!J11/SER_summary!J$26)</f>
        <v>184.40560451831959</v>
      </c>
      <c r="K11" s="100">
        <f>IF(SER_hh_fech!K11=0,0,SER_hh_fech!K11/SER_summary!K$26)</f>
        <v>162.48799432250382</v>
      </c>
      <c r="L11" s="100">
        <f>IF(SER_hh_fech!L11=0,0,SER_hh_fech!L11/SER_summary!L$26)</f>
        <v>75.957904300497489</v>
      </c>
      <c r="M11" s="100">
        <f>IF(SER_hh_fech!M11=0,0,SER_hh_fech!M11/SER_summary!M$26)</f>
        <v>99.48032019933197</v>
      </c>
      <c r="N11" s="100">
        <f>IF(SER_hh_fech!N11=0,0,SER_hh_fech!N11/SER_summary!N$26)</f>
        <v>93.866850147205625</v>
      </c>
      <c r="O11" s="100">
        <f>IF(SER_hh_fech!O11=0,0,SER_hh_fech!O11/SER_summary!O$26)</f>
        <v>83.549601042222108</v>
      </c>
      <c r="P11" s="100">
        <f>IF(SER_hh_fech!P11=0,0,SER_hh_fech!P11/SER_summary!P$26)</f>
        <v>75.872637321264591</v>
      </c>
      <c r="Q11" s="100">
        <f>IF(SER_hh_fech!Q11=0,0,SER_hh_fech!Q11/SER_summary!Q$26)</f>
        <v>71.388203238807691</v>
      </c>
    </row>
    <row r="12" spans="1:17" ht="12" customHeight="1" x14ac:dyDescent="0.25">
      <c r="A12" s="88" t="s">
        <v>42</v>
      </c>
      <c r="B12" s="100">
        <f>IF(SER_hh_fech!B12=0,0,SER_hh_fech!B12/SER_summary!B$26)</f>
        <v>124.24552776943483</v>
      </c>
      <c r="C12" s="100">
        <f>IF(SER_hh_fech!C12=0,0,SER_hh_fech!C12/SER_summary!C$26)</f>
        <v>157.1528653294944</v>
      </c>
      <c r="D12" s="100">
        <f>IF(SER_hh_fech!D12=0,0,SER_hh_fech!D12/SER_summary!D$26)</f>
        <v>61.608264059634941</v>
      </c>
      <c r="E12" s="100">
        <f>IF(SER_hh_fech!E12=0,0,SER_hh_fech!E12/SER_summary!E$26)</f>
        <v>89.416721846140732</v>
      </c>
      <c r="F12" s="100">
        <f>IF(SER_hh_fech!F12=0,0,SER_hh_fech!F12/SER_summary!F$26)</f>
        <v>116.44897232377424</v>
      </c>
      <c r="G12" s="100">
        <f>IF(SER_hh_fech!G12=0,0,SER_hh_fech!G12/SER_summary!G$26)</f>
        <v>182.42125723497583</v>
      </c>
      <c r="H12" s="100">
        <f>IF(SER_hh_fech!H12=0,0,SER_hh_fech!H12/SER_summary!H$26)</f>
        <v>153.76889856243673</v>
      </c>
      <c r="I12" s="100">
        <f>IF(SER_hh_fech!I12=0,0,SER_hh_fech!I12/SER_summary!I$26)</f>
        <v>140.78367470736623</v>
      </c>
      <c r="J12" s="100">
        <f>IF(SER_hh_fech!J12=0,0,SER_hh_fech!J12/SER_summary!J$26)</f>
        <v>135.88538841106325</v>
      </c>
      <c r="K12" s="100">
        <f>IF(SER_hh_fech!K12=0,0,SER_hh_fech!K12/SER_summary!K$26)</f>
        <v>104.56968031250383</v>
      </c>
      <c r="L12" s="100">
        <f>IF(SER_hh_fech!L12=0,0,SER_hh_fech!L12/SER_summary!L$26)</f>
        <v>110.61830130895756</v>
      </c>
      <c r="M12" s="100">
        <f>IF(SER_hh_fech!M12=0,0,SER_hh_fech!M12/SER_summary!M$26)</f>
        <v>94.994950932431664</v>
      </c>
      <c r="N12" s="100">
        <f>IF(SER_hh_fech!N12=0,0,SER_hh_fech!N12/SER_summary!N$26)</f>
        <v>90.555276327127601</v>
      </c>
      <c r="O12" s="100">
        <f>IF(SER_hh_fech!O12=0,0,SER_hh_fech!O12/SER_summary!O$26)</f>
        <v>81.41813268614365</v>
      </c>
      <c r="P12" s="100">
        <f>IF(SER_hh_fech!P12=0,0,SER_hh_fech!P12/SER_summary!P$26)</f>
        <v>73.304887417559783</v>
      </c>
      <c r="Q12" s="100">
        <f>IF(SER_hh_fech!Q12=0,0,SER_hh_fech!Q12/SER_summary!Q$26)</f>
        <v>70.998029985249502</v>
      </c>
    </row>
    <row r="13" spans="1:17" ht="12" customHeight="1" x14ac:dyDescent="0.25">
      <c r="A13" s="88" t="s">
        <v>105</v>
      </c>
      <c r="B13" s="100">
        <f>IF(SER_hh_fech!B13=0,0,SER_hh_fech!B13/SER_summary!B$26)</f>
        <v>79.279694443675766</v>
      </c>
      <c r="C13" s="100">
        <f>IF(SER_hh_fech!C13=0,0,SER_hh_fech!C13/SER_summary!C$26)</f>
        <v>100.27755830769982</v>
      </c>
      <c r="D13" s="100">
        <f>IF(SER_hh_fech!D13=0,0,SER_hh_fech!D13/SER_summary!D$26)</f>
        <v>39.309819628737195</v>
      </c>
      <c r="E13" s="100">
        <f>IF(SER_hh_fech!E13=0,0,SER_hh_fech!E13/SER_summary!E$26)</f>
        <v>67.764462346101951</v>
      </c>
      <c r="F13" s="100">
        <f>IF(SER_hh_fech!F13=0,0,SER_hh_fech!F13/SER_summary!F$26)</f>
        <v>74.299075772523594</v>
      </c>
      <c r="G13" s="100">
        <f>IF(SER_hh_fech!G13=0,0,SER_hh_fech!G13/SER_summary!G$26)</f>
        <v>96.079907820323299</v>
      </c>
      <c r="H13" s="100">
        <f>IF(SER_hh_fech!H13=0,0,SER_hh_fech!H13/SER_summary!H$26)</f>
        <v>125.64836548988384</v>
      </c>
      <c r="I13" s="100">
        <f>IF(SER_hh_fech!I13=0,0,SER_hh_fech!I13/SER_summary!I$26)</f>
        <v>100.03642874757199</v>
      </c>
      <c r="J13" s="100">
        <f>IF(SER_hh_fech!J13=0,0,SER_hh_fech!J13/SER_summary!J$26)</f>
        <v>75.189025939094662</v>
      </c>
      <c r="K13" s="100">
        <f>IF(SER_hh_fech!K13=0,0,SER_hh_fech!K13/SER_summary!K$26)</f>
        <v>66.723595497182117</v>
      </c>
      <c r="L13" s="100">
        <f>IF(SER_hh_fech!L13=0,0,SER_hh_fech!L13/SER_summary!L$26)</f>
        <v>65.089887226899279</v>
      </c>
      <c r="M13" s="100">
        <f>IF(SER_hh_fech!M13=0,0,SER_hh_fech!M13/SER_summary!M$26)</f>
        <v>55.26027030965259</v>
      </c>
      <c r="N13" s="100">
        <f>IF(SER_hh_fech!N13=0,0,SER_hh_fech!N13/SER_summary!N$26)</f>
        <v>50.240534777137064</v>
      </c>
      <c r="O13" s="100">
        <f>IF(SER_hh_fech!O13=0,0,SER_hh_fech!O13/SER_summary!O$26)</f>
        <v>43.084810813557169</v>
      </c>
      <c r="P13" s="100">
        <f>IF(SER_hh_fech!P13=0,0,SER_hh_fech!P13/SER_summary!P$26)</f>
        <v>34.594815427609831</v>
      </c>
      <c r="Q13" s="100">
        <f>IF(SER_hh_fech!Q13=0,0,SER_hh_fech!Q13/SER_summary!Q$26)</f>
        <v>29.859891192263834</v>
      </c>
    </row>
    <row r="14" spans="1:17" ht="12" customHeight="1" x14ac:dyDescent="0.25">
      <c r="A14" s="51" t="s">
        <v>104</v>
      </c>
      <c r="B14" s="22">
        <f>IF(SER_hh_fech!B14=0,0,SER_hh_fech!B14/SER_summary!B$26)</f>
        <v>131.43738815662036</v>
      </c>
      <c r="C14" s="22">
        <f>IF(SER_hh_fech!C14=0,0,SER_hh_fech!C14/SER_summary!C$26)</f>
        <v>166.24963614171293</v>
      </c>
      <c r="D14" s="22">
        <f>IF(SER_hh_fech!D14=0,0,SER_hh_fech!D14/SER_summary!D$26)</f>
        <v>65.171543068695854</v>
      </c>
      <c r="E14" s="22">
        <f>IF(SER_hh_fech!E14=0,0,SER_hh_fech!E14/SER_summary!E$26)</f>
        <v>112.34634546853749</v>
      </c>
      <c r="F14" s="22">
        <f>IF(SER_hh_fech!F14=0,0,SER_hh_fech!F14/SER_summary!F$26)</f>
        <v>123.18004667549963</v>
      </c>
      <c r="G14" s="22">
        <f>IF(SER_hh_fech!G14=0,0,SER_hh_fech!G14/SER_summary!G$26)</f>
        <v>159.29037349158867</v>
      </c>
      <c r="H14" s="22">
        <f>IF(SER_hh_fech!H14=0,0,SER_hh_fech!H14/SER_summary!H$26)</f>
        <v>208.31176383849171</v>
      </c>
      <c r="I14" s="22">
        <f>IF(SER_hh_fech!I14=0,0,SER_hh_fech!I14/SER_summary!I$26)</f>
        <v>165.8498687130799</v>
      </c>
      <c r="J14" s="22">
        <f>IF(SER_hh_fech!J14=0,0,SER_hh_fech!J14/SER_summary!J$26)</f>
        <v>124.65549037270968</v>
      </c>
      <c r="K14" s="22">
        <f>IF(SER_hh_fech!K14=0,0,SER_hh_fech!K14/SER_summary!K$26)</f>
        <v>110.62069779795983</v>
      </c>
      <c r="L14" s="22">
        <f>IF(SER_hh_fech!L14=0,0,SER_hh_fech!L14/SER_summary!L$26)</f>
        <v>117.02033271496548</v>
      </c>
      <c r="M14" s="22">
        <f>IF(SER_hh_fech!M14=0,0,SER_hh_fech!M14/SER_summary!M$26)</f>
        <v>100.21555920836684</v>
      </c>
      <c r="N14" s="22">
        <f>IF(SER_hh_fech!N14=0,0,SER_hh_fech!N14/SER_summary!N$26)</f>
        <v>95.008971395263018</v>
      </c>
      <c r="O14" s="22">
        <f>IF(SER_hh_fech!O14=0,0,SER_hh_fech!O14/SER_summary!O$26)</f>
        <v>84.969843998116218</v>
      </c>
      <c r="P14" s="22">
        <f>IF(SER_hh_fech!P14=0,0,SER_hh_fech!P14/SER_summary!P$26)</f>
        <v>76.118504319016481</v>
      </c>
      <c r="Q14" s="22">
        <f>IF(SER_hh_fech!Q14=0,0,SER_hh_fech!Q14/SER_summary!Q$26)</f>
        <v>73.349736599197698</v>
      </c>
    </row>
    <row r="15" spans="1:17" ht="12" customHeight="1" x14ac:dyDescent="0.25">
      <c r="A15" s="105" t="s">
        <v>108</v>
      </c>
      <c r="B15" s="104">
        <f>IF(SER_hh_fech!B15=0,0,SER_hh_fech!B15/SER_summary!B$26)</f>
        <v>0.94368094433836769</v>
      </c>
      <c r="C15" s="104">
        <f>IF(SER_hh_fech!C15=0,0,SER_hh_fech!C15/SER_summary!C$26)</f>
        <v>1.6040653147313426</v>
      </c>
      <c r="D15" s="104">
        <f>IF(SER_hh_fech!D15=0,0,SER_hh_fech!D15/SER_summary!D$26)</f>
        <v>0.63095577227953048</v>
      </c>
      <c r="E15" s="104">
        <f>IF(SER_hh_fech!E15=0,0,SER_hh_fech!E15/SER_summary!E$26)</f>
        <v>1.2592716057614293</v>
      </c>
      <c r="F15" s="104">
        <f>IF(SER_hh_fech!F15=0,0,SER_hh_fech!F15/SER_summary!F$26)</f>
        <v>1.5534065567057798</v>
      </c>
      <c r="G15" s="104">
        <f>IF(SER_hh_fech!G15=0,0,SER_hh_fech!G15/SER_summary!G$26)</f>
        <v>1.7485067108985866</v>
      </c>
      <c r="H15" s="104">
        <f>IF(SER_hh_fech!H15=0,0,SER_hh_fech!H15/SER_summary!H$26)</f>
        <v>2.5941964067551968</v>
      </c>
      <c r="I15" s="104">
        <f>IF(SER_hh_fech!I15=0,0,SER_hh_fech!I15/SER_summary!I$26)</f>
        <v>2.0524702427148047</v>
      </c>
      <c r="J15" s="104">
        <f>IF(SER_hh_fech!J15=0,0,SER_hh_fech!J15/SER_summary!J$26)</f>
        <v>1.4648573598656052</v>
      </c>
      <c r="K15" s="104">
        <f>IF(SER_hh_fech!K15=0,0,SER_hh_fech!K15/SER_summary!K$26)</f>
        <v>1.3428250794800558</v>
      </c>
      <c r="L15" s="104">
        <f>IF(SER_hh_fech!L15=0,0,SER_hh_fech!L15/SER_summary!L$26)</f>
        <v>1.4217958262892516</v>
      </c>
      <c r="M15" s="104">
        <f>IF(SER_hh_fech!M15=0,0,SER_hh_fech!M15/SER_summary!M$26)</f>
        <v>1.2231228477813438</v>
      </c>
      <c r="N15" s="104">
        <f>IF(SER_hh_fech!N15=0,0,SER_hh_fech!N15/SER_summary!N$26)</f>
        <v>1.158383818675067</v>
      </c>
      <c r="O15" s="104">
        <f>IF(SER_hh_fech!O15=0,0,SER_hh_fech!O15/SER_summary!O$26)</f>
        <v>1.0484650328839908</v>
      </c>
      <c r="P15" s="104">
        <f>IF(SER_hh_fech!P15=0,0,SER_hh_fech!P15/SER_summary!P$26)</f>
        <v>0.96589311238884101</v>
      </c>
      <c r="Q15" s="104">
        <f>IF(SER_hh_fech!Q15=0,0,SER_hh_fech!Q15/SER_summary!Q$26)</f>
        <v>0.90934521848233885</v>
      </c>
    </row>
    <row r="16" spans="1:17" ht="12.95" customHeight="1" x14ac:dyDescent="0.25">
      <c r="A16" s="90" t="s">
        <v>102</v>
      </c>
      <c r="B16" s="101">
        <f>IF(SER_hh_fech!B16=0,0,SER_hh_fech!B16/SER_summary!B$26)</f>
        <v>10.182671165569847</v>
      </c>
      <c r="C16" s="101">
        <f>IF(SER_hh_fech!C16=0,0,SER_hh_fech!C16/SER_summary!C$26)</f>
        <v>8.993437187119568</v>
      </c>
      <c r="D16" s="101">
        <f>IF(SER_hh_fech!D16=0,0,SER_hh_fech!D16/SER_summary!D$26)</f>
        <v>8.9325776105810544</v>
      </c>
      <c r="E16" s="101">
        <f>IF(SER_hh_fech!E16=0,0,SER_hh_fech!E16/SER_summary!E$26)</f>
        <v>8.8684124579143013</v>
      </c>
      <c r="F16" s="101">
        <f>IF(SER_hh_fech!F16=0,0,SER_hh_fech!F16/SER_summary!F$26)</f>
        <v>8.8870277125143087</v>
      </c>
      <c r="G16" s="101">
        <f>IF(SER_hh_fech!G16=0,0,SER_hh_fech!G16/SER_summary!G$26)</f>
        <v>8.7888974763208889</v>
      </c>
      <c r="H16" s="101">
        <f>IF(SER_hh_fech!H16=0,0,SER_hh_fech!H16/SER_summary!H$26)</f>
        <v>8.8035716904010251</v>
      </c>
      <c r="I16" s="101">
        <f>IF(SER_hh_fech!I16=0,0,SER_hh_fech!I16/SER_summary!I$26)</f>
        <v>8.7447855879962102</v>
      </c>
      <c r="J16" s="101">
        <f>IF(SER_hh_fech!J16=0,0,SER_hh_fech!J16/SER_summary!J$26)</f>
        <v>8.6714396015024064</v>
      </c>
      <c r="K16" s="101">
        <f>IF(SER_hh_fech!K16=0,0,SER_hh_fech!K16/SER_summary!K$26)</f>
        <v>8.6516390553342877</v>
      </c>
      <c r="L16" s="101">
        <f>IF(SER_hh_fech!L16=0,0,SER_hh_fech!L16/SER_summary!L$26)</f>
        <v>8.5601441366686704</v>
      </c>
      <c r="M16" s="101">
        <f>IF(SER_hh_fech!M16=0,0,SER_hh_fech!M16/SER_summary!M$26)</f>
        <v>8.2646292644856629</v>
      </c>
      <c r="N16" s="101">
        <f>IF(SER_hh_fech!N16=0,0,SER_hh_fech!N16/SER_summary!N$26)</f>
        <v>8.2330368446674527</v>
      </c>
      <c r="O16" s="101">
        <f>IF(SER_hh_fech!O16=0,0,SER_hh_fech!O16/SER_summary!O$26)</f>
        <v>8.0674049700432509</v>
      </c>
      <c r="P16" s="101">
        <f>IF(SER_hh_fech!P16=0,0,SER_hh_fech!P16/SER_summary!P$26)</f>
        <v>7.9326295888256952</v>
      </c>
      <c r="Q16" s="101">
        <f>IF(SER_hh_fech!Q16=0,0,SER_hh_fech!Q16/SER_summary!Q$26)</f>
        <v>7.6272082664077301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10.182671165569847</v>
      </c>
      <c r="C18" s="103">
        <f>IF(SER_hh_fech!C18=0,0,SER_hh_fech!C18/SER_summary!C$26)</f>
        <v>8.993437187119568</v>
      </c>
      <c r="D18" s="103">
        <f>IF(SER_hh_fech!D18=0,0,SER_hh_fech!D18/SER_summary!D$26)</f>
        <v>8.9325776105810544</v>
      </c>
      <c r="E18" s="103">
        <f>IF(SER_hh_fech!E18=0,0,SER_hh_fech!E18/SER_summary!E$26)</f>
        <v>8.8684124579143013</v>
      </c>
      <c r="F18" s="103">
        <f>IF(SER_hh_fech!F18=0,0,SER_hh_fech!F18/SER_summary!F$26)</f>
        <v>8.8870277125143087</v>
      </c>
      <c r="G18" s="103">
        <f>IF(SER_hh_fech!G18=0,0,SER_hh_fech!G18/SER_summary!G$26)</f>
        <v>8.7888974763208889</v>
      </c>
      <c r="H18" s="103">
        <f>IF(SER_hh_fech!H18=0,0,SER_hh_fech!H18/SER_summary!H$26)</f>
        <v>8.8035716904010251</v>
      </c>
      <c r="I18" s="103">
        <f>IF(SER_hh_fech!I18=0,0,SER_hh_fech!I18/SER_summary!I$26)</f>
        <v>8.7447855879962102</v>
      </c>
      <c r="J18" s="103">
        <f>IF(SER_hh_fech!J18=0,0,SER_hh_fech!J18/SER_summary!J$26)</f>
        <v>8.6714396015024064</v>
      </c>
      <c r="K18" s="103">
        <f>IF(SER_hh_fech!K18=0,0,SER_hh_fech!K18/SER_summary!K$26)</f>
        <v>8.6516390553342877</v>
      </c>
      <c r="L18" s="103">
        <f>IF(SER_hh_fech!L18=0,0,SER_hh_fech!L18/SER_summary!L$26)</f>
        <v>8.5601441366686704</v>
      </c>
      <c r="M18" s="103">
        <f>IF(SER_hh_fech!M18=0,0,SER_hh_fech!M18/SER_summary!M$26)</f>
        <v>8.2646292644856629</v>
      </c>
      <c r="N18" s="103">
        <f>IF(SER_hh_fech!N18=0,0,SER_hh_fech!N18/SER_summary!N$26)</f>
        <v>8.2330368446674527</v>
      </c>
      <c r="O18" s="103">
        <f>IF(SER_hh_fech!O18=0,0,SER_hh_fech!O18/SER_summary!O$26)</f>
        <v>8.0674049700432509</v>
      </c>
      <c r="P18" s="103">
        <f>IF(SER_hh_fech!P18=0,0,SER_hh_fech!P18/SER_summary!P$26)</f>
        <v>7.9326295888256952</v>
      </c>
      <c r="Q18" s="103">
        <f>IF(SER_hh_fech!Q18=0,0,SER_hh_fech!Q18/SER_summary!Q$26)</f>
        <v>7.6272082664077301</v>
      </c>
    </row>
    <row r="19" spans="1:17" ht="12.95" customHeight="1" x14ac:dyDescent="0.25">
      <c r="A19" s="90" t="s">
        <v>47</v>
      </c>
      <c r="B19" s="101">
        <f>IF(SER_hh_fech!B19=0,0,SER_hh_fech!B19/SER_summary!B$26)</f>
        <v>14.28059416744799</v>
      </c>
      <c r="C19" s="101">
        <f>IF(SER_hh_fech!C19=0,0,SER_hh_fech!C19/SER_summary!C$26)</f>
        <v>16.178685292170186</v>
      </c>
      <c r="D19" s="101">
        <f>IF(SER_hh_fech!D19=0,0,SER_hh_fech!D19/SER_summary!D$26)</f>
        <v>9.7283626014573681</v>
      </c>
      <c r="E19" s="101">
        <f>IF(SER_hh_fech!E19=0,0,SER_hh_fech!E19/SER_summary!E$26)</f>
        <v>19.12300351728722</v>
      </c>
      <c r="F19" s="101">
        <f>IF(SER_hh_fech!F19=0,0,SER_hh_fech!F19/SER_summary!F$26)</f>
        <v>21.345334281550912</v>
      </c>
      <c r="G19" s="101">
        <f>IF(SER_hh_fech!G19=0,0,SER_hh_fech!G19/SER_summary!G$26)</f>
        <v>20.541842186714348</v>
      </c>
      <c r="H19" s="101">
        <f>IF(SER_hh_fech!H19=0,0,SER_hh_fech!H19/SER_summary!H$26)</f>
        <v>20.492817753495558</v>
      </c>
      <c r="I19" s="101">
        <f>IF(SER_hh_fech!I19=0,0,SER_hh_fech!I19/SER_summary!I$26)</f>
        <v>19.79387687584191</v>
      </c>
      <c r="J19" s="101">
        <f>IF(SER_hh_fech!J19=0,0,SER_hh_fech!J19/SER_summary!J$26)</f>
        <v>19.658799531326544</v>
      </c>
      <c r="K19" s="101">
        <f>IF(SER_hh_fech!K19=0,0,SER_hh_fech!K19/SER_summary!K$26)</f>
        <v>20.429129530474839</v>
      </c>
      <c r="L19" s="101">
        <f>IF(SER_hh_fech!L19=0,0,SER_hh_fech!L19/SER_summary!L$26)</f>
        <v>19.778182094527537</v>
      </c>
      <c r="M19" s="101">
        <f>IF(SER_hh_fech!M19=0,0,SER_hh_fech!M19/SER_summary!M$26)</f>
        <v>19.848143909266152</v>
      </c>
      <c r="N19" s="101">
        <f>IF(SER_hh_fech!N19=0,0,SER_hh_fech!N19/SER_summary!N$26)</f>
        <v>19.869372163302636</v>
      </c>
      <c r="O19" s="101">
        <f>IF(SER_hh_fech!O19=0,0,SER_hh_fech!O19/SER_summary!O$26)</f>
        <v>19.901451665798024</v>
      </c>
      <c r="P19" s="101">
        <f>IF(SER_hh_fech!P19=0,0,SER_hh_fech!P19/SER_summary!P$26)</f>
        <v>19.893610152271886</v>
      </c>
      <c r="Q19" s="101">
        <f>IF(SER_hh_fech!Q19=0,0,SER_hh_fech!Q19/SER_summary!Q$26)</f>
        <v>19.949720174802287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18.025168066166174</v>
      </c>
      <c r="C22" s="100">
        <f>IF(SER_hh_fech!C22=0,0,SER_hh_fech!C22/SER_summary!C$26)</f>
        <v>19.785032694727928</v>
      </c>
      <c r="D22" s="100">
        <f>IF(SER_hh_fech!D22=0,0,SER_hh_fech!D22/SER_summary!D$26)</f>
        <v>20.577452451918663</v>
      </c>
      <c r="E22" s="100">
        <f>IF(SER_hh_fech!E22=0,0,SER_hh_fech!E22/SER_summary!E$26)</f>
        <v>18.252871400640956</v>
      </c>
      <c r="F22" s="100">
        <f>IF(SER_hh_fech!F22=0,0,SER_hh_fech!F22/SER_summary!F$26)</f>
        <v>27.193233755394569</v>
      </c>
      <c r="G22" s="100">
        <f>IF(SER_hh_fech!G22=0,0,SER_hh_fech!G22/SER_summary!G$26)</f>
        <v>23.172876709725845</v>
      </c>
      <c r="H22" s="100">
        <f>IF(SER_hh_fech!H22=0,0,SER_hh_fech!H22/SER_summary!H$26)</f>
        <v>22.947095520369871</v>
      </c>
      <c r="I22" s="100">
        <f>IF(SER_hh_fech!I22=0,0,SER_hh_fech!I22/SER_summary!I$26)</f>
        <v>22.828927920380551</v>
      </c>
      <c r="J22" s="100">
        <f>IF(SER_hh_fech!J22=0,0,SER_hh_fech!J22/SER_summary!J$26)</f>
        <v>23.609768486412243</v>
      </c>
      <c r="K22" s="100">
        <f>IF(SER_hh_fech!K22=0,0,SER_hh_fech!K22/SER_summary!K$26)</f>
        <v>23.00279837420798</v>
      </c>
      <c r="L22" s="100">
        <f>IF(SER_hh_fech!L22=0,0,SER_hh_fech!L22/SER_summary!L$26)</f>
        <v>22.505087999380411</v>
      </c>
      <c r="M22" s="100">
        <f>IF(SER_hh_fech!M22=0,0,SER_hh_fech!M22/SER_summary!M$26)</f>
        <v>22.942072715019094</v>
      </c>
      <c r="N22" s="100">
        <f>IF(SER_hh_fech!N22=0,0,SER_hh_fech!N22/SER_summary!N$26)</f>
        <v>22.878641989948175</v>
      </c>
      <c r="O22" s="100">
        <f>IF(SER_hh_fech!O22=0,0,SER_hh_fech!O22/SER_summary!O$26)</f>
        <v>22.645466546677724</v>
      </c>
      <c r="P22" s="100">
        <f>IF(SER_hh_fech!P22=0,0,SER_hh_fech!P22/SER_summary!P$26)</f>
        <v>22.420809188324835</v>
      </c>
      <c r="Q22" s="100">
        <f>IF(SER_hh_fech!Q22=0,0,SER_hh_fech!Q22/SER_summary!Q$26)</f>
        <v>22.260523564268432</v>
      </c>
    </row>
    <row r="23" spans="1:17" ht="12" customHeight="1" x14ac:dyDescent="0.25">
      <c r="A23" s="88" t="s">
        <v>98</v>
      </c>
      <c r="B23" s="100">
        <f>IF(SER_hh_fech!B23=0,0,SER_hh_fech!B23/SER_summary!B$26)</f>
        <v>16.823490195088425</v>
      </c>
      <c r="C23" s="100">
        <f>IF(SER_hh_fech!C23=0,0,SER_hh_fech!C23/SER_summary!C$26)</f>
        <v>29.956935893887081</v>
      </c>
      <c r="D23" s="100">
        <f>IF(SER_hh_fech!D23=0,0,SER_hh_fech!D23/SER_summary!D$26)</f>
        <v>7.8235285269196462</v>
      </c>
      <c r="E23" s="100">
        <f>IF(SER_hh_fech!E23=0,0,SER_hh_fech!E23/SER_summary!E$26)</f>
        <v>20.213453184450149</v>
      </c>
      <c r="F23" s="100">
        <f>IF(SER_hh_fech!F23=0,0,SER_hh_fech!F23/SER_summary!F$26)</f>
        <v>22.543840883915941</v>
      </c>
      <c r="G23" s="100">
        <f>IF(SER_hh_fech!G23=0,0,SER_hh_fech!G23/SER_summary!G$26)</f>
        <v>21.159513778672416</v>
      </c>
      <c r="H23" s="100">
        <f>IF(SER_hh_fech!H23=0,0,SER_hh_fech!H23/SER_summary!H$26)</f>
        <v>25.251690578281011</v>
      </c>
      <c r="I23" s="100">
        <f>IF(SER_hh_fech!I23=0,0,SER_hh_fech!I23/SER_summary!I$26)</f>
        <v>21.306999392355173</v>
      </c>
      <c r="J23" s="100">
        <f>IF(SER_hh_fech!J23=0,0,SER_hh_fech!J23/SER_summary!J$26)</f>
        <v>19.774394649810993</v>
      </c>
      <c r="K23" s="100">
        <f>IF(SER_hh_fech!K23=0,0,SER_hh_fech!K23/SER_summary!K$26)</f>
        <v>27.162712686567204</v>
      </c>
      <c r="L23" s="100">
        <f>IF(SER_hh_fech!L23=0,0,SER_hh_fech!L23/SER_summary!L$26)</f>
        <v>20.394950686961359</v>
      </c>
      <c r="M23" s="100">
        <f>IF(SER_hh_fech!M23=0,0,SER_hh_fech!M23/SER_summary!M$26)</f>
        <v>21.437949928510367</v>
      </c>
      <c r="N23" s="100">
        <f>IF(SER_hh_fech!N23=0,0,SER_hh_fech!N23/SER_summary!N$26)</f>
        <v>21.432838551023472</v>
      </c>
      <c r="O23" s="100">
        <f>IF(SER_hh_fech!O23=0,0,SER_hh_fech!O23/SER_summary!O$26)</f>
        <v>21.270686449150524</v>
      </c>
      <c r="P23" s="100">
        <f>IF(SER_hh_fech!P23=0,0,SER_hh_fech!P23/SER_summary!P$26)</f>
        <v>21.109350800248297</v>
      </c>
      <c r="Q23" s="100">
        <f>IF(SER_hh_fech!Q23=0,0,SER_hh_fech!Q23/SER_summary!Q$26)</f>
        <v>21.013477661954965</v>
      </c>
    </row>
    <row r="24" spans="1:17" ht="12" customHeight="1" x14ac:dyDescent="0.25">
      <c r="A24" s="88" t="s">
        <v>34</v>
      </c>
      <c r="B24" s="100">
        <f>IF(SER_hh_fech!B24=0,0,SER_hh_fech!B24/SER_summary!B$26)</f>
        <v>20.296355950675434</v>
      </c>
      <c r="C24" s="100">
        <f>IF(SER_hh_fech!C24=0,0,SER_hh_fech!C24/SER_summary!C$26)</f>
        <v>22.618045494663125</v>
      </c>
      <c r="D24" s="100">
        <f>IF(SER_hh_fech!D24=0,0,SER_hh_fech!D24/SER_summary!D$26)</f>
        <v>48.801148300614017</v>
      </c>
      <c r="E24" s="100">
        <f>IF(SER_hh_fech!E24=0,0,SER_hh_fech!E24/SER_summary!E$26)</f>
        <v>25.266816480562678</v>
      </c>
      <c r="F24" s="100">
        <f>IF(SER_hh_fech!F24=0,0,SER_hh_fech!F24/SER_summary!F$26)</f>
        <v>31.742626619245257</v>
      </c>
      <c r="G24" s="100">
        <f>IF(SER_hh_fech!G24=0,0,SER_hh_fech!G24/SER_summary!G$26)</f>
        <v>22.940564454551385</v>
      </c>
      <c r="H24" s="100">
        <f>IF(SER_hh_fech!H24=0,0,SER_hh_fech!H24/SER_summary!H$26)</f>
        <v>22.911119242529256</v>
      </c>
      <c r="I24" s="100">
        <f>IF(SER_hh_fech!I24=0,0,SER_hh_fech!I24/SER_summary!I$26)</f>
        <v>22.946171367254514</v>
      </c>
      <c r="J24" s="100">
        <f>IF(SER_hh_fech!J24=0,0,SER_hh_fech!J24/SER_summary!J$26)</f>
        <v>23.366877274172612</v>
      </c>
      <c r="K24" s="100">
        <f>IF(SER_hh_fech!K24=0,0,SER_hh_fech!K24/SER_summary!K$26)</f>
        <v>23.617689847315379</v>
      </c>
      <c r="L24" s="100">
        <f>IF(SER_hh_fech!L24=0,0,SER_hh_fech!L24/SER_summary!L$26)</f>
        <v>22.881644589681624</v>
      </c>
      <c r="M24" s="100">
        <f>IF(SER_hh_fech!M24=0,0,SER_hh_fech!M24/SER_summary!M$26)</f>
        <v>23.280637767023638</v>
      </c>
      <c r="N24" s="100">
        <f>IF(SER_hh_fech!N24=0,0,SER_hh_fech!N24/SER_summary!N$26)</f>
        <v>23.368233093638409</v>
      </c>
      <c r="O24" s="100">
        <f>IF(SER_hh_fech!O24=0,0,SER_hh_fech!O24/SER_summary!O$26)</f>
        <v>23.237717058508856</v>
      </c>
      <c r="P24" s="100">
        <f>IF(SER_hh_fech!P24=0,0,SER_hh_fech!P24/SER_summary!P$26)</f>
        <v>23.126892894880175</v>
      </c>
      <c r="Q24" s="100">
        <f>IF(SER_hh_fech!Q24=0,0,SER_hh_fech!Q24/SER_summary!Q$26)</f>
        <v>23.096624375088389</v>
      </c>
    </row>
    <row r="25" spans="1:17" ht="12" customHeight="1" x14ac:dyDescent="0.25">
      <c r="A25" s="88" t="s">
        <v>42</v>
      </c>
      <c r="B25" s="100">
        <f>IF(SER_hh_fech!B25=0,0,SER_hh_fech!B25/SER_summary!B$26)</f>
        <v>25.12984696711472</v>
      </c>
      <c r="C25" s="100">
        <f>IF(SER_hh_fech!C25=0,0,SER_hh_fech!C25/SER_summary!C$26)</f>
        <v>14.541999030625025</v>
      </c>
      <c r="D25" s="100">
        <f>IF(SER_hh_fech!D25=0,0,SER_hh_fech!D25/SER_summary!D$26)</f>
        <v>7.4978140798812731</v>
      </c>
      <c r="E25" s="100">
        <f>IF(SER_hh_fech!E25=0,0,SER_hh_fech!E25/SER_summary!E$26)</f>
        <v>11.522818916568447</v>
      </c>
      <c r="F25" s="100">
        <f>IF(SER_hh_fech!F25=0,0,SER_hh_fech!F25/SER_summary!F$26)</f>
        <v>17.338471473466999</v>
      </c>
      <c r="G25" s="100">
        <f>IF(SER_hh_fech!G25=0,0,SER_hh_fech!G25/SER_summary!G$26)</f>
        <v>25.859368118435135</v>
      </c>
      <c r="H25" s="100">
        <f>IF(SER_hh_fech!H25=0,0,SER_hh_fech!H25/SER_summary!H$26)</f>
        <v>12.637669088483008</v>
      </c>
      <c r="I25" s="100">
        <f>IF(SER_hh_fech!I25=0,0,SER_hh_fech!I25/SER_summary!I$26)</f>
        <v>13.858667051662286</v>
      </c>
      <c r="J25" s="100">
        <f>IF(SER_hh_fech!J25=0,0,SER_hh_fech!J25/SER_summary!J$26)</f>
        <v>16.979176897595082</v>
      </c>
      <c r="K25" s="100">
        <f>IF(SER_hh_fech!K25=0,0,SER_hh_fech!K25/SER_summary!K$26)</f>
        <v>17.104388386028234</v>
      </c>
      <c r="L25" s="100">
        <f>IF(SER_hh_fech!L25=0,0,SER_hh_fech!L25/SER_summary!L$26)</f>
        <v>16.541239679544606</v>
      </c>
      <c r="M25" s="100">
        <f>IF(SER_hh_fech!M25=0,0,SER_hh_fech!M25/SER_summary!M$26)</f>
        <v>16.913337410605756</v>
      </c>
      <c r="N25" s="100">
        <f>IF(SER_hh_fech!N25=0,0,SER_hh_fech!N25/SER_summary!N$26)</f>
        <v>16.968756027564023</v>
      </c>
      <c r="O25" s="100">
        <f>IF(SER_hh_fech!O25=0,0,SER_hh_fech!O25/SER_summary!O$26)</f>
        <v>16.902808070287833</v>
      </c>
      <c r="P25" s="100">
        <f>IF(SER_hh_fech!P25=0,0,SER_hh_fech!P25/SER_summary!P$26)</f>
        <v>16.83751278392171</v>
      </c>
      <c r="Q25" s="100">
        <f>IF(SER_hh_fech!Q25=0,0,SER_hh_fech!Q25/SER_summary!Q$26)</f>
        <v>16.822342641246838</v>
      </c>
    </row>
    <row r="26" spans="1:17" ht="12" customHeight="1" x14ac:dyDescent="0.25">
      <c r="A26" s="88" t="s">
        <v>30</v>
      </c>
      <c r="B26" s="22">
        <f>IF(SER_hh_fech!B26=0,0,SER_hh_fech!B26/SER_summary!B$26)</f>
        <v>7.5030591324261735</v>
      </c>
      <c r="C26" s="22">
        <f>IF(SER_hh_fech!C26=0,0,SER_hh_fech!C26/SER_summary!C$26)</f>
        <v>13.722081438300904</v>
      </c>
      <c r="D26" s="22">
        <f>IF(SER_hh_fech!D26=0,0,SER_hh_fech!D26/SER_summary!D$26)</f>
        <v>0.76932401725872301</v>
      </c>
      <c r="E26" s="22">
        <f>IF(SER_hh_fech!E26=0,0,SER_hh_fech!E26/SER_summary!E$26)</f>
        <v>22.306119890884155</v>
      </c>
      <c r="F26" s="22">
        <f>IF(SER_hh_fech!F26=0,0,SER_hh_fech!F26/SER_summary!F$26)</f>
        <v>15.05600771646858</v>
      </c>
      <c r="G26" s="22">
        <f>IF(SER_hh_fech!G26=0,0,SER_hh_fech!G26/SER_summary!G$26)</f>
        <v>15.23648560564178</v>
      </c>
      <c r="H26" s="22">
        <f>IF(SER_hh_fech!H26=0,0,SER_hh_fech!H26/SER_summary!H$26)</f>
        <v>13.062676602781048</v>
      </c>
      <c r="I26" s="22">
        <f>IF(SER_hh_fech!I26=0,0,SER_hh_fech!I26/SER_summary!I$26)</f>
        <v>19.186816467347125</v>
      </c>
      <c r="J26" s="22">
        <f>IF(SER_hh_fech!J26=0,0,SER_hh_fech!J26/SER_summary!J$26)</f>
        <v>19.450413759362114</v>
      </c>
      <c r="K26" s="22">
        <f>IF(SER_hh_fech!K26=0,0,SER_hh_fech!K26/SER_summary!K$26)</f>
        <v>11.116791941693011</v>
      </c>
      <c r="L26" s="22">
        <f>IF(SER_hh_fech!L26=0,0,SER_hh_fech!L26/SER_summary!L$26)</f>
        <v>19.037726895207602</v>
      </c>
      <c r="M26" s="22">
        <f>IF(SER_hh_fech!M26=0,0,SER_hh_fech!M26/SER_summary!M$26)</f>
        <v>17.579218781546011</v>
      </c>
      <c r="N26" s="22">
        <f>IF(SER_hh_fech!N26=0,0,SER_hh_fech!N26/SER_summary!N$26)</f>
        <v>17.530601613627486</v>
      </c>
      <c r="O26" s="22">
        <f>IF(SER_hh_fech!O26=0,0,SER_hh_fech!O26/SER_summary!O$26)</f>
        <v>17.37119299411831</v>
      </c>
      <c r="P26" s="22">
        <f>IF(SER_hh_fech!P26=0,0,SER_hh_fech!P26/SER_summary!P$26)</f>
        <v>17.336769198160876</v>
      </c>
      <c r="Q26" s="22">
        <f>IF(SER_hh_fech!Q26=0,0,SER_hh_fech!Q26/SER_summary!Q$26)</f>
        <v>17.44166376613979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1.0753935274312383E-2</v>
      </c>
      <c r="L27" s="116">
        <f>IF(SER_hh_fech!L27=0,0,SER_hh_fech!L27/SER_summary!L$26)</f>
        <v>7.4066702942956952E-3</v>
      </c>
      <c r="M27" s="116">
        <f>IF(SER_hh_fech!M27=0,0,SER_hh_fech!M27/SER_summary!M$26)</f>
        <v>4.7496775652038489E-3</v>
      </c>
      <c r="N27" s="116">
        <f>IF(SER_hh_fech!N27=0,0,SER_hh_fech!N27/SER_summary!N$26)</f>
        <v>9.2620312078926341E-3</v>
      </c>
      <c r="O27" s="116">
        <f>IF(SER_hh_fech!O27=0,0,SER_hh_fech!O27/SER_summary!O$26)</f>
        <v>4.4228185219100527E-3</v>
      </c>
      <c r="P27" s="116">
        <f>IF(SER_hh_fech!P27=0,0,SER_hh_fech!P27/SER_summary!P$26)</f>
        <v>4.245485542411327E-3</v>
      </c>
      <c r="Q27" s="116">
        <f>IF(SER_hh_fech!Q27=0,0,SER_hh_fech!Q27/SER_summary!Q$26)</f>
        <v>2.019142402017731E-3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7.3082603209865109</v>
      </c>
      <c r="L28" s="117">
        <f>IF(SER_hh_fech!L28=0,0,SER_hh_fech!L28/SER_summary!L$26)</f>
        <v>4.6070834227617574</v>
      </c>
      <c r="M28" s="117">
        <f>IF(SER_hh_fech!M28=0,0,SER_hh_fech!M28/SER_summary!M$26)</f>
        <v>3.1719972924589053</v>
      </c>
      <c r="N28" s="117">
        <f>IF(SER_hh_fech!N28=0,0,SER_hh_fech!N28/SER_summary!N$26)</f>
        <v>4.7306543987418808</v>
      </c>
      <c r="O28" s="117">
        <f>IF(SER_hh_fech!O28=0,0,SER_hh_fech!O28/SER_summary!O$26)</f>
        <v>2.1489229103746581</v>
      </c>
      <c r="P28" s="117">
        <f>IF(SER_hh_fech!P28=0,0,SER_hh_fech!P28/SER_summary!P$26)</f>
        <v>1.8870170536898112</v>
      </c>
      <c r="Q28" s="117">
        <f>IF(SER_hh_fech!Q28=0,0,SER_hh_fech!Q28/SER_summary!Q$26)</f>
        <v>0.8637119787935319</v>
      </c>
    </row>
    <row r="29" spans="1:17" ht="12.95" customHeight="1" x14ac:dyDescent="0.25">
      <c r="A29" s="90" t="s">
        <v>46</v>
      </c>
      <c r="B29" s="101">
        <f>IF(SER_hh_fech!B29=0,0,SER_hh_fech!B29/SER_summary!B$26)</f>
        <v>24.072000240509826</v>
      </c>
      <c r="C29" s="101">
        <f>IF(SER_hh_fech!C29=0,0,SER_hh_fech!C29/SER_summary!C$26)</f>
        <v>23.248058214820286</v>
      </c>
      <c r="D29" s="101">
        <f>IF(SER_hh_fech!D29=0,0,SER_hh_fech!D29/SER_summary!D$26)</f>
        <v>9.1551346760778483</v>
      </c>
      <c r="E29" s="101">
        <f>IF(SER_hh_fech!E29=0,0,SER_hh_fech!E29/SER_summary!E$26)</f>
        <v>22.271356185673241</v>
      </c>
      <c r="F29" s="101">
        <f>IF(SER_hh_fech!F29=0,0,SER_hh_fech!F29/SER_summary!F$26)</f>
        <v>26.034038668347584</v>
      </c>
      <c r="G29" s="101">
        <f>IF(SER_hh_fech!G29=0,0,SER_hh_fech!G29/SER_summary!G$26)</f>
        <v>27.001389870705999</v>
      </c>
      <c r="H29" s="101">
        <f>IF(SER_hh_fech!H29=0,0,SER_hh_fech!H29/SER_summary!H$26)</f>
        <v>26.678003194327264</v>
      </c>
      <c r="I29" s="101">
        <f>IF(SER_hh_fech!I29=0,0,SER_hh_fech!I29/SER_summary!I$26)</f>
        <v>27.565382785709222</v>
      </c>
      <c r="J29" s="101">
        <f>IF(SER_hh_fech!J29=0,0,SER_hh_fech!J29/SER_summary!J$26)</f>
        <v>24.301962314670952</v>
      </c>
      <c r="K29" s="101">
        <f>IF(SER_hh_fech!K29=0,0,SER_hh_fech!K29/SER_summary!K$26)</f>
        <v>23.270778151098209</v>
      </c>
      <c r="L29" s="101">
        <f>IF(SER_hh_fech!L29=0,0,SER_hh_fech!L29/SER_summary!L$26)</f>
        <v>22.763961911315139</v>
      </c>
      <c r="M29" s="101">
        <f>IF(SER_hh_fech!M29=0,0,SER_hh_fech!M29/SER_summary!M$26)</f>
        <v>22.885146446503843</v>
      </c>
      <c r="N29" s="101">
        <f>IF(SER_hh_fech!N29=0,0,SER_hh_fech!N29/SER_summary!N$26)</f>
        <v>22.646001581435272</v>
      </c>
      <c r="O29" s="101">
        <f>IF(SER_hh_fech!O29=0,0,SER_hh_fech!O29/SER_summary!O$26)</f>
        <v>22.067784261142922</v>
      </c>
      <c r="P29" s="101">
        <f>IF(SER_hh_fech!P29=0,0,SER_hh_fech!P29/SER_summary!P$26)</f>
        <v>21.80403497316707</v>
      </c>
      <c r="Q29" s="101">
        <f>IF(SER_hh_fech!Q29=0,0,SER_hh_fech!Q29/SER_summary!Q$26)</f>
        <v>21.9592922001445</v>
      </c>
    </row>
    <row r="30" spans="1:17" ht="12" customHeight="1" x14ac:dyDescent="0.25">
      <c r="A30" s="88" t="s">
        <v>66</v>
      </c>
      <c r="B30" s="100">
        <f>IF(SER_hh_fech!B30=0,0,SER_hh_fech!B30/SER_summary!B$26)</f>
        <v>31.203308483235475</v>
      </c>
      <c r="C30" s="100">
        <f>IF(SER_hh_fech!C30=0,0,SER_hh_fech!C30/SER_summary!C$26)</f>
        <v>30.365219858374981</v>
      </c>
      <c r="D30" s="100">
        <f>IF(SER_hh_fech!D30=0,0,SER_hh_fech!D30/SER_summary!D$26)</f>
        <v>10.969309642626467</v>
      </c>
      <c r="E30" s="100">
        <f>IF(SER_hh_fech!E30=0,0,SER_hh_fech!E30/SER_summary!E$26)</f>
        <v>26.451161840977708</v>
      </c>
      <c r="F30" s="100">
        <f>IF(SER_hh_fech!F30=0,0,SER_hh_fech!F30/SER_summary!F$26)</f>
        <v>27.50924714459391</v>
      </c>
      <c r="G30" s="100">
        <f>IF(SER_hh_fech!G30=0,0,SER_hh_fech!G30/SER_summary!G$26)</f>
        <v>28.459403143447311</v>
      </c>
      <c r="H30" s="100">
        <f>IF(SER_hh_fech!H30=0,0,SER_hh_fech!H30/SER_summary!H$26)</f>
        <v>29.306751637862408</v>
      </c>
      <c r="I30" s="100">
        <f>IF(SER_hh_fech!I30=0,0,SER_hh_fech!I30/SER_summary!I$26)</f>
        <v>28.995545329903269</v>
      </c>
      <c r="J30" s="100">
        <f>IF(SER_hh_fech!J30=0,0,SER_hh_fech!J30/SER_summary!J$26)</f>
        <v>28.624413575516495</v>
      </c>
      <c r="K30" s="100">
        <f>IF(SER_hh_fech!K30=0,0,SER_hh_fech!K30/SER_summary!K$26)</f>
        <v>27.909473802971924</v>
      </c>
      <c r="L30" s="100">
        <f>IF(SER_hh_fech!L30=0,0,SER_hh_fech!L30/SER_summary!L$26)</f>
        <v>27.042760909588143</v>
      </c>
      <c r="M30" s="100">
        <f>IF(SER_hh_fech!M30=0,0,SER_hh_fech!M30/SER_summary!M$26)</f>
        <v>27.392531475699919</v>
      </c>
      <c r="N30" s="100">
        <f>IF(SER_hh_fech!N30=0,0,SER_hh_fech!N30/SER_summary!N$26)</f>
        <v>27.066163861120298</v>
      </c>
      <c r="O30" s="100">
        <f>IF(SER_hh_fech!O30=0,0,SER_hh_fech!O30/SER_summary!O$26)</f>
        <v>26.559094806619143</v>
      </c>
      <c r="P30" s="100">
        <f>IF(SER_hh_fech!P30=0,0,SER_hh_fech!P30/SER_summary!P$26)</f>
        <v>26.116953481450921</v>
      </c>
      <c r="Q30" s="100">
        <f>IF(SER_hh_fech!Q30=0,0,SER_hh_fech!Q30/SER_summary!Q$26)</f>
        <v>25.869781793000815</v>
      </c>
    </row>
    <row r="31" spans="1:17" ht="12" customHeight="1" x14ac:dyDescent="0.25">
      <c r="A31" s="88" t="s">
        <v>98</v>
      </c>
      <c r="B31" s="100">
        <f>IF(SER_hh_fech!B31=0,0,SER_hh_fech!B31/SER_summary!B$26)</f>
        <v>28.97450073443294</v>
      </c>
      <c r="C31" s="100">
        <f>IF(SER_hh_fech!C31=0,0,SER_hh_fech!C31/SER_summary!C$26)</f>
        <v>28.196275582776778</v>
      </c>
      <c r="D31" s="100">
        <f>IF(SER_hh_fech!D31=0,0,SER_hh_fech!D31/SER_summary!D$26)</f>
        <v>10.185787525296016</v>
      </c>
      <c r="E31" s="100">
        <f>IF(SER_hh_fech!E31=0,0,SER_hh_fech!E31/SER_summary!E$26)</f>
        <v>24.561793138050746</v>
      </c>
      <c r="F31" s="100">
        <f>IF(SER_hh_fech!F31=0,0,SER_hh_fech!F31/SER_summary!F$26)</f>
        <v>25.544300919980071</v>
      </c>
      <c r="G31" s="100">
        <f>IF(SER_hh_fech!G31=0,0,SER_hh_fech!G31/SER_summary!G$26)</f>
        <v>26.426588633201092</v>
      </c>
      <c r="H31" s="100">
        <f>IF(SER_hh_fech!H31=0,0,SER_hh_fech!H31/SER_summary!H$26)</f>
        <v>27.21341223515795</v>
      </c>
      <c r="I31" s="100">
        <f>IF(SER_hh_fech!I31=0,0,SER_hh_fech!I31/SER_summary!I$26)</f>
        <v>26.924434949195902</v>
      </c>
      <c r="J31" s="100">
        <f>IF(SER_hh_fech!J31=0,0,SER_hh_fech!J31/SER_summary!J$26)</f>
        <v>26.579812605836754</v>
      </c>
      <c r="K31" s="100">
        <f>IF(SER_hh_fech!K31=0,0,SER_hh_fech!K31/SER_summary!K$26)</f>
        <v>25.915939959902506</v>
      </c>
      <c r="L31" s="100">
        <f>IF(SER_hh_fech!L31=0,0,SER_hh_fech!L31/SER_summary!L$26)</f>
        <v>25.111135130331856</v>
      </c>
      <c r="M31" s="100">
        <f>IF(SER_hh_fech!M31=0,0,SER_hh_fech!M31/SER_summary!M$26)</f>
        <v>25.429629765120044</v>
      </c>
      <c r="N31" s="100">
        <f>IF(SER_hh_fech!N31=0,0,SER_hh_fech!N31/SER_summary!N$26)</f>
        <v>25.112232804069631</v>
      </c>
      <c r="O31" s="100">
        <f>IF(SER_hh_fech!O31=0,0,SER_hh_fech!O31/SER_summary!O$26)</f>
        <v>24.628548841056531</v>
      </c>
      <c r="P31" s="100">
        <f>IF(SER_hh_fech!P31=0,0,SER_hh_fech!P31/SER_summary!P$26)</f>
        <v>24.205271163261031</v>
      </c>
      <c r="Q31" s="100">
        <f>IF(SER_hh_fech!Q31=0,0,SER_hh_fech!Q31/SER_summary!Q$26)</f>
        <v>23.962685828476442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21.296047125225094</v>
      </c>
      <c r="C33" s="18">
        <f>IF(SER_hh_fech!C33=0,0,SER_hh_fech!C33/SER_summary!C$26)</f>
        <v>20.724068965803241</v>
      </c>
      <c r="D33" s="18">
        <f>IF(SER_hh_fech!D33=0,0,SER_hh_fech!D33/SER_summary!D$26)</f>
        <v>7.4861500427547281</v>
      </c>
      <c r="E33" s="18">
        <f>IF(SER_hh_fech!E33=0,0,SER_hh_fech!E33/SER_summary!E$26)</f>
        <v>18.052672309094113</v>
      </c>
      <c r="F33" s="18">
        <f>IF(SER_hh_fech!F33=0,0,SER_hh_fech!F33/SER_summary!F$26)</f>
        <v>18.773429169214911</v>
      </c>
      <c r="G33" s="18">
        <f>IF(SER_hh_fech!G33=0,0,SER_hh_fech!G33/SER_summary!G$26)</f>
        <v>19.421432729785543</v>
      </c>
      <c r="H33" s="18">
        <f>IF(SER_hh_fech!H33=0,0,SER_hh_fech!H33/SER_summary!H$26)</f>
        <v>20.000011295457515</v>
      </c>
      <c r="I33" s="18">
        <f>IF(SER_hh_fech!I33=0,0,SER_hh_fech!I33/SER_summary!I$26)</f>
        <v>19.78856750546084</v>
      </c>
      <c r="J33" s="18">
        <f>IF(SER_hh_fech!J33=0,0,SER_hh_fech!J33/SER_summary!J$26)</f>
        <v>19.535656718097599</v>
      </c>
      <c r="K33" s="18">
        <f>IF(SER_hh_fech!K33=0,0,SER_hh_fech!K33/SER_summary!K$26)</f>
        <v>19.047604883049978</v>
      </c>
      <c r="L33" s="18">
        <f>IF(SER_hh_fech!L33=0,0,SER_hh_fech!L33/SER_summary!L$26)</f>
        <v>18.646084035502724</v>
      </c>
      <c r="M33" s="18">
        <f>IF(SER_hh_fech!M33=0,0,SER_hh_fech!M33/SER_summary!M$26)</f>
        <v>19.679229682077995</v>
      </c>
      <c r="N33" s="18">
        <f>IF(SER_hh_fech!N33=0,0,SER_hh_fech!N33/SER_summary!N$26)</f>
        <v>19.618648033670976</v>
      </c>
      <c r="O33" s="18">
        <f>IF(SER_hh_fech!O33=0,0,SER_hh_fech!O33/SER_summary!O$26)</f>
        <v>18.908270047945326</v>
      </c>
      <c r="P33" s="18">
        <f>IF(SER_hh_fech!P33=0,0,SER_hh_fech!P33/SER_summary!P$26)</f>
        <v>18.699478071387379</v>
      </c>
      <c r="Q33" s="18">
        <f>IF(SER_hh_fech!Q33=0,0,SER_hh_fech!Q33/SER_summary!Q$26)</f>
        <v>18.696625989304437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111.4534178890587</v>
      </c>
      <c r="C3" s="106">
        <f>IF(SER_hh_tesh!C3=0,0,SER_hh_tesh!C3/SER_summary!C$26)</f>
        <v>138.35380933406847</v>
      </c>
      <c r="D3" s="106">
        <f>IF(SER_hh_tesh!D3=0,0,SER_hh_tesh!D3/SER_summary!D$26)</f>
        <v>56.048231499166377</v>
      </c>
      <c r="E3" s="106">
        <f>IF(SER_hh_tesh!E3=0,0,SER_hh_tesh!E3/SER_summary!E$26)</f>
        <v>104.12921482797229</v>
      </c>
      <c r="F3" s="106">
        <f>IF(SER_hh_tesh!F3=0,0,SER_hh_tesh!F3/SER_summary!F$26)</f>
        <v>116.38892502224441</v>
      </c>
      <c r="G3" s="106">
        <f>IF(SER_hh_tesh!G3=0,0,SER_hh_tesh!G3/SER_summary!G$26)</f>
        <v>139.91803704265732</v>
      </c>
      <c r="H3" s="106">
        <f>IF(SER_hh_tesh!H3=0,0,SER_hh_tesh!H3/SER_summary!H$26)</f>
        <v>181.08611447405067</v>
      </c>
      <c r="I3" s="106">
        <f>IF(SER_hh_tesh!I3=0,0,SER_hh_tesh!I3/SER_summary!I$26)</f>
        <v>151.07556512861126</v>
      </c>
      <c r="J3" s="106">
        <f>IF(SER_hh_tesh!J3=0,0,SER_hh_tesh!J3/SER_summary!J$26)</f>
        <v>121.2237684666807</v>
      </c>
      <c r="K3" s="106">
        <f>IF(SER_hh_tesh!K3=0,0,SER_hh_tesh!K3/SER_summary!K$26)</f>
        <v>112.00097030245438</v>
      </c>
      <c r="L3" s="106">
        <f>IF(SER_hh_tesh!L3=0,0,SER_hh_tesh!L3/SER_summary!L$26)</f>
        <v>117.16048634145484</v>
      </c>
      <c r="M3" s="106">
        <f>IF(SER_hh_tesh!M3=0,0,SER_hh_tesh!M3/SER_summary!M$26)</f>
        <v>106.82496083163539</v>
      </c>
      <c r="N3" s="106">
        <f>IF(SER_hh_tesh!N3=0,0,SER_hh_tesh!N3/SER_summary!N$26)</f>
        <v>103.16147013246109</v>
      </c>
      <c r="O3" s="106">
        <f>IF(SER_hh_tesh!O3=0,0,SER_hh_tesh!O3/SER_summary!O$26)</f>
        <v>95.531523337653766</v>
      </c>
      <c r="P3" s="106">
        <f>IF(SER_hh_tesh!P3=0,0,SER_hh_tesh!P3/SER_summary!P$26)</f>
        <v>88.90706751952824</v>
      </c>
      <c r="Q3" s="106">
        <f>IF(SER_hh_tesh!Q3=0,0,SER_hh_tesh!Q3/SER_summary!Q$26)</f>
        <v>86.446656991330613</v>
      </c>
    </row>
    <row r="4" spans="1:17" ht="12.95" customHeight="1" x14ac:dyDescent="0.25">
      <c r="A4" s="90" t="s">
        <v>44</v>
      </c>
      <c r="B4" s="101">
        <f>IF(SER_hh_tesh!B4=0,0,SER_hh_tesh!B4/SER_summary!B$26)</f>
        <v>88.98496709229498</v>
      </c>
      <c r="C4" s="101">
        <f>IF(SER_hh_tesh!C4=0,0,SER_hh_tesh!C4/SER_summary!C$26)</f>
        <v>114.84096732639665</v>
      </c>
      <c r="D4" s="101">
        <f>IF(SER_hh_tesh!D4=0,0,SER_hh_tesh!D4/SER_summary!D$26)</f>
        <v>45.2326229017632</v>
      </c>
      <c r="E4" s="101">
        <f>IF(SER_hh_tesh!E4=0,0,SER_hh_tesh!E4/SER_summary!E$26)</f>
        <v>80.08586618455459</v>
      </c>
      <c r="F4" s="101">
        <f>IF(SER_hh_tesh!F4=0,0,SER_hh_tesh!F4/SER_summary!F$26)</f>
        <v>89.781340039206214</v>
      </c>
      <c r="G4" s="101">
        <f>IF(SER_hh_tesh!G4=0,0,SER_hh_tesh!G4/SER_summary!G$26)</f>
        <v>112.92949692393577</v>
      </c>
      <c r="H4" s="101">
        <f>IF(SER_hh_tesh!H4=0,0,SER_hh_tesh!H4/SER_summary!H$26)</f>
        <v>153.14356529516104</v>
      </c>
      <c r="I4" s="101">
        <f>IF(SER_hh_tesh!I4=0,0,SER_hh_tesh!I4/SER_summary!I$26)</f>
        <v>122.67972643792659</v>
      </c>
      <c r="J4" s="101">
        <f>IF(SER_hh_tesh!J4=0,0,SER_hh_tesh!J4/SER_summary!J$26)</f>
        <v>92.304626018586987</v>
      </c>
      <c r="K4" s="101">
        <f>IF(SER_hh_tesh!K4=0,0,SER_hh_tesh!K4/SER_summary!K$26)</f>
        <v>82.910763656999322</v>
      </c>
      <c r="L4" s="101">
        <f>IF(SER_hh_tesh!L4=0,0,SER_hh_tesh!L4/SER_summary!L$26)</f>
        <v>88.41191125637539</v>
      </c>
      <c r="M4" s="101">
        <f>IF(SER_hh_tesh!M4=0,0,SER_hh_tesh!M4/SER_summary!M$26)</f>
        <v>77.22936466218097</v>
      </c>
      <c r="N4" s="101">
        <f>IF(SER_hh_tesh!N4=0,0,SER_hh_tesh!N4/SER_summary!N$26)</f>
        <v>73.571428512159784</v>
      </c>
      <c r="O4" s="101">
        <f>IF(SER_hh_tesh!O4=0,0,SER_hh_tesh!O4/SER_summary!O$26)</f>
        <v>66.331870789907555</v>
      </c>
      <c r="P4" s="101">
        <f>IF(SER_hh_tesh!P4=0,0,SER_hh_tesh!P4/SER_summary!P$26)</f>
        <v>59.688049207713732</v>
      </c>
      <c r="Q4" s="101">
        <f>IF(SER_hh_tesh!Q4=0,0,SER_hh_tesh!Q4/SER_summary!Q$26)</f>
        <v>57.200465492225511</v>
      </c>
    </row>
    <row r="5" spans="1:17" ht="12" customHeight="1" x14ac:dyDescent="0.25">
      <c r="A5" s="88" t="s">
        <v>38</v>
      </c>
      <c r="B5" s="100">
        <f>IF(SER_hh_tesh!B5=0,0,SER_hh_tesh!B5/SER_summary!B$26)</f>
        <v>88.103724748835177</v>
      </c>
      <c r="C5" s="100">
        <f>IF(SER_hh_tesh!C5=0,0,SER_hh_tesh!C5/SER_summary!C$26)</f>
        <v>114.0064800574103</v>
      </c>
      <c r="D5" s="100">
        <f>IF(SER_hh_tesh!D5=0,0,SER_hh_tesh!D5/SER_summary!D$26)</f>
        <v>45.43340760456104</v>
      </c>
      <c r="E5" s="100">
        <f>IF(SER_hh_tesh!E5=0,0,SER_hh_tesh!E5/SER_summary!E$26)</f>
        <v>80.379345268804599</v>
      </c>
      <c r="F5" s="100">
        <f>IF(SER_hh_tesh!F5=0,0,SER_hh_tesh!F5/SER_summary!F$26)</f>
        <v>88.136889955578781</v>
      </c>
      <c r="G5" s="100">
        <f>IF(SER_hh_tesh!G5=0,0,SER_hh_tesh!G5/SER_summary!G$26)</f>
        <v>113.976761829121</v>
      </c>
      <c r="H5" s="100">
        <f>IF(SER_hh_tesh!H5=0,0,SER_hh_tesh!H5/SER_summary!H$26)</f>
        <v>153.92884971308965</v>
      </c>
      <c r="I5" s="100">
        <f>IF(SER_hh_tesh!I5=0,0,SER_hh_tesh!I5/SER_summary!I$26)</f>
        <v>123.35377425546397</v>
      </c>
      <c r="J5" s="100">
        <f>IF(SER_hh_tesh!J5=0,0,SER_hh_tesh!J5/SER_summary!J$26)</f>
        <v>92.712945764547754</v>
      </c>
      <c r="K5" s="100">
        <f>IF(SER_hh_tesh!K5=0,0,SER_hh_tesh!K5/SER_summary!K$26)</f>
        <v>82.274635476535764</v>
      </c>
      <c r="L5" s="100">
        <f>IF(SER_hh_tesh!L5=0,0,SER_hh_tesh!L5/SER_summary!L$26)</f>
        <v>88.484671789317474</v>
      </c>
      <c r="M5" s="100">
        <f>IF(SER_hh_tesh!M5=0,0,SER_hh_tesh!M5/SER_summary!M$26)</f>
        <v>76.21519544508547</v>
      </c>
      <c r="N5" s="100">
        <f>IF(SER_hh_tesh!N5=0,0,SER_hh_tesh!N5/SER_summary!N$26)</f>
        <v>72.892104855410807</v>
      </c>
      <c r="O5" s="100">
        <f>IF(SER_hh_tesh!O5=0,0,SER_hh_tesh!O5/SER_summary!O$26)</f>
        <v>65.35265213626964</v>
      </c>
      <c r="P5" s="100">
        <f>IF(SER_hh_tesh!P5=0,0,SER_hh_tesh!P5/SER_summary!P$26)</f>
        <v>58.667109812916209</v>
      </c>
      <c r="Q5" s="100">
        <f>IF(SER_hh_tesh!Q5=0,0,SER_hh_tesh!Q5/SER_summary!Q$26)</f>
        <v>56.640535407017595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115.16896593800405</v>
      </c>
      <c r="C7" s="100">
        <f>IF(SER_hh_tesh!C7=0,0,SER_hh_tesh!C7/SER_summary!C$26)</f>
        <v>88.892213170021037</v>
      </c>
      <c r="D7" s="100">
        <f>IF(SER_hh_tesh!D7=0,0,SER_hh_tesh!D7/SER_summary!D$26)</f>
        <v>58.086511956270208</v>
      </c>
      <c r="E7" s="100">
        <f>IF(SER_hh_tesh!E7=0,0,SER_hh_tesh!E7/SER_summary!E$26)</f>
        <v>57.563341135817481</v>
      </c>
      <c r="F7" s="100">
        <f>IF(SER_hh_tesh!F7=0,0,SER_hh_tesh!F7/SER_summary!F$26)</f>
        <v>102.84200464666365</v>
      </c>
      <c r="G7" s="100">
        <f>IF(SER_hh_tesh!G7=0,0,SER_hh_tesh!G7/SER_summary!G$26)</f>
        <v>114.73146033477816</v>
      </c>
      <c r="H7" s="100">
        <f>IF(SER_hh_tesh!H7=0,0,SER_hh_tesh!H7/SER_summary!H$26)</f>
        <v>97.768711359526648</v>
      </c>
      <c r="I7" s="100">
        <f>IF(SER_hh_tesh!I7=0,0,SER_hh_tesh!I7/SER_summary!I$26)</f>
        <v>162.76693674804878</v>
      </c>
      <c r="J7" s="100">
        <f>IF(SER_hh_tesh!J7=0,0,SER_hh_tesh!J7/SER_summary!J$26)</f>
        <v>119.0720533032263</v>
      </c>
      <c r="K7" s="100">
        <f>IF(SER_hh_tesh!K7=0,0,SER_hh_tesh!K7/SER_summary!K$26)</f>
        <v>65.414284825037939</v>
      </c>
      <c r="L7" s="100">
        <f>IF(SER_hh_tesh!L7=0,0,SER_hh_tesh!L7/SER_summary!L$26)</f>
        <v>88.068284393231266</v>
      </c>
      <c r="M7" s="100">
        <f>IF(SER_hh_tesh!M7=0,0,SER_hh_tesh!M7/SER_summary!M$26)</f>
        <v>76.535201351980547</v>
      </c>
      <c r="N7" s="100">
        <f>IF(SER_hh_tesh!N7=0,0,SER_hh_tesh!N7/SER_summary!N$26)</f>
        <v>72.745193275310157</v>
      </c>
      <c r="O7" s="100">
        <f>IF(SER_hh_tesh!O7=0,0,SER_hh_tesh!O7/SER_summary!O$26)</f>
        <v>65.021811471348173</v>
      </c>
      <c r="P7" s="100">
        <f>IF(SER_hh_tesh!P7=0,0,SER_hh_tesh!P7/SER_summary!P$26)</f>
        <v>58.122457059087125</v>
      </c>
      <c r="Q7" s="100">
        <f>IF(SER_hh_tesh!Q7=0,0,SER_hh_tesh!Q7/SER_summary!Q$26)</f>
        <v>55.889900584952287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74.860200129800191</v>
      </c>
      <c r="C9" s="100">
        <f>IF(SER_hh_tesh!C9=0,0,SER_hh_tesh!C9/SER_summary!C$26)</f>
        <v>125.72714996498939</v>
      </c>
      <c r="D9" s="100">
        <f>IF(SER_hh_tesh!D9=0,0,SER_hh_tesh!D9/SER_summary!D$26)</f>
        <v>18.247149361769374</v>
      </c>
      <c r="E9" s="100">
        <f>IF(SER_hh_tesh!E9=0,0,SER_hh_tesh!E9/SER_summary!E$26)</f>
        <v>110.89995010722825</v>
      </c>
      <c r="F9" s="100">
        <f>IF(SER_hh_tesh!F9=0,0,SER_hh_tesh!F9/SER_summary!F$26)</f>
        <v>87.976452913373436</v>
      </c>
      <c r="G9" s="100">
        <f>IF(SER_hh_tesh!G9=0,0,SER_hh_tesh!G9/SER_summary!G$26)</f>
        <v>101.12844692982699</v>
      </c>
      <c r="H9" s="100">
        <f>IF(SER_hh_tesh!H9=0,0,SER_hh_tesh!H9/SER_summary!H$26)</f>
        <v>181.68681923773801</v>
      </c>
      <c r="I9" s="100">
        <f>IF(SER_hh_tesh!I9=0,0,SER_hh_tesh!I9/SER_summary!I$26)</f>
        <v>119.12466107440829</v>
      </c>
      <c r="J9" s="100">
        <f>IF(SER_hh_tesh!J9=0,0,SER_hh_tesh!J9/SER_summary!J$26)</f>
        <v>82.235163554782972</v>
      </c>
      <c r="K9" s="100">
        <f>IF(SER_hh_tesh!K9=0,0,SER_hh_tesh!K9/SER_summary!K$26)</f>
        <v>88.004063357340513</v>
      </c>
      <c r="L9" s="100">
        <f>IF(SER_hh_tesh!L9=0,0,SER_hh_tesh!L9/SER_summary!L$26)</f>
        <v>88.100744969093896</v>
      </c>
      <c r="M9" s="100">
        <f>IF(SER_hh_tesh!M9=0,0,SER_hh_tesh!M9/SER_summary!M$26)</f>
        <v>80.392950355584588</v>
      </c>
      <c r="N9" s="100">
        <f>IF(SER_hh_tesh!N9=0,0,SER_hh_tesh!N9/SER_summary!N$26)</f>
        <v>73.956654210955747</v>
      </c>
      <c r="O9" s="100">
        <f>IF(SER_hh_tesh!O9=0,0,SER_hh_tesh!O9/SER_summary!O$26)</f>
        <v>66.361953743409231</v>
      </c>
      <c r="P9" s="100">
        <f>IF(SER_hh_tesh!P9=0,0,SER_hh_tesh!P9/SER_summary!P$26)</f>
        <v>59.563721681650492</v>
      </c>
      <c r="Q9" s="100">
        <f>IF(SER_hh_tesh!Q9=0,0,SER_hh_tesh!Q9/SER_summary!Q$26)</f>
        <v>57.719127073595793</v>
      </c>
    </row>
    <row r="10" spans="1:17" ht="12" customHeight="1" x14ac:dyDescent="0.25">
      <c r="A10" s="88" t="s">
        <v>34</v>
      </c>
      <c r="B10" s="100">
        <f>IF(SER_hh_tesh!B10=0,0,SER_hh_tesh!B10/SER_summary!B$26)</f>
        <v>88.103724748835205</v>
      </c>
      <c r="C10" s="100">
        <f>IF(SER_hh_tesh!C10=0,0,SER_hh_tesh!C10/SER_summary!C$26)</f>
        <v>105.63971545286768</v>
      </c>
      <c r="D10" s="100">
        <f>IF(SER_hh_tesh!D10=0,0,SER_hh_tesh!D10/SER_summary!D$26)</f>
        <v>56.60884986486866</v>
      </c>
      <c r="E10" s="100">
        <f>IF(SER_hh_tesh!E10=0,0,SER_hh_tesh!E10/SER_summary!E$26)</f>
        <v>72.105145987925368</v>
      </c>
      <c r="F10" s="100">
        <f>IF(SER_hh_tesh!F10=0,0,SER_hh_tesh!F10/SER_summary!F$26)</f>
        <v>56.681652639845261</v>
      </c>
      <c r="G10" s="100">
        <f>IF(SER_hh_tesh!G10=0,0,SER_hh_tesh!G10/SER_summary!G$26)</f>
        <v>97.614508156523385</v>
      </c>
      <c r="H10" s="100">
        <f>IF(SER_hh_tesh!H10=0,0,SER_hh_tesh!H10/SER_summary!H$26)</f>
        <v>98.725800941160585</v>
      </c>
      <c r="I10" s="100">
        <f>IF(SER_hh_tesh!I10=0,0,SER_hh_tesh!I10/SER_summary!I$26)</f>
        <v>79.784257299235151</v>
      </c>
      <c r="J10" s="100">
        <f>IF(SER_hh_tesh!J10=0,0,SER_hh_tesh!J10/SER_summary!J$26)</f>
        <v>65.000749455029904</v>
      </c>
      <c r="K10" s="100">
        <f>IF(SER_hh_tesh!K10=0,0,SER_hh_tesh!K10/SER_summary!K$26)</f>
        <v>54.726661518292303</v>
      </c>
      <c r="L10" s="100">
        <f>IF(SER_hh_tesh!L10=0,0,SER_hh_tesh!L10/SER_summary!L$26)</f>
        <v>73.604756628942027</v>
      </c>
      <c r="M10" s="100">
        <f>IF(SER_hh_tesh!M10=0,0,SER_hh_tesh!M10/SER_summary!M$26)</f>
        <v>40.025683667099365</v>
      </c>
      <c r="N10" s="100">
        <f>IF(SER_hh_tesh!N10=0,0,SER_hh_tesh!N10/SER_summary!N$26)</f>
        <v>51.371886419403339</v>
      </c>
      <c r="O10" s="100">
        <f>IF(SER_hh_tesh!O10=0,0,SER_hh_tesh!O10/SER_summary!O$26)</f>
        <v>46.893820314040624</v>
      </c>
      <c r="P10" s="100">
        <f>IF(SER_hh_tesh!P10=0,0,SER_hh_tesh!P10/SER_summary!P$26)</f>
        <v>43.178966764722496</v>
      </c>
      <c r="Q10" s="100">
        <f>IF(SER_hh_tesh!Q10=0,0,SER_hh_tesh!Q10/SER_summary!Q$26)</f>
        <v>45.013798554471407</v>
      </c>
    </row>
    <row r="11" spans="1:17" ht="12" customHeight="1" x14ac:dyDescent="0.25">
      <c r="A11" s="88" t="s">
        <v>61</v>
      </c>
      <c r="B11" s="100">
        <f>IF(SER_hh_tesh!B11=0,0,SER_hh_tesh!B11/SER_summary!B$26)</f>
        <v>164.62006443222251</v>
      </c>
      <c r="C11" s="100">
        <f>IF(SER_hh_tesh!C11=0,0,SER_hh_tesh!C11/SER_summary!C$26)</f>
        <v>59.415513169267363</v>
      </c>
      <c r="D11" s="100">
        <f>IF(SER_hh_tesh!D11=0,0,SER_hh_tesh!D11/SER_summary!D$26)</f>
        <v>48.303193589036113</v>
      </c>
      <c r="E11" s="100">
        <f>IF(SER_hh_tesh!E11=0,0,SER_hh_tesh!E11/SER_summary!E$26)</f>
        <v>84.501257705934108</v>
      </c>
      <c r="F11" s="100">
        <f>IF(SER_hh_tesh!F11=0,0,SER_hh_tesh!F11/SER_summary!F$26)</f>
        <v>72.165783165119294</v>
      </c>
      <c r="G11" s="100">
        <f>IF(SER_hh_tesh!G11=0,0,SER_hh_tesh!G11/SER_summary!G$26)</f>
        <v>148.8465817472146</v>
      </c>
      <c r="H11" s="100">
        <f>IF(SER_hh_tesh!H11=0,0,SER_hh_tesh!H11/SER_summary!H$26)</f>
        <v>156.69394280003462</v>
      </c>
      <c r="I11" s="100">
        <f>IF(SER_hh_tesh!I11=0,0,SER_hh_tesh!I11/SER_summary!I$26)</f>
        <v>126.4577464615178</v>
      </c>
      <c r="J11" s="100">
        <f>IF(SER_hh_tesh!J11=0,0,SER_hh_tesh!J11/SER_summary!J$26)</f>
        <v>143.92323404095134</v>
      </c>
      <c r="K11" s="100">
        <f>IF(SER_hh_tesh!K11=0,0,SER_hh_tesh!K11/SER_summary!K$26)</f>
        <v>126.89698534089847</v>
      </c>
      <c r="L11" s="100">
        <f>IF(SER_hh_tesh!L11=0,0,SER_hh_tesh!L11/SER_summary!L$26)</f>
        <v>60.196387890115943</v>
      </c>
      <c r="M11" s="100">
        <f>IF(SER_hh_tesh!M11=0,0,SER_hh_tesh!M11/SER_summary!M$26)</f>
        <v>79.434834796984305</v>
      </c>
      <c r="N11" s="100">
        <f>IF(SER_hh_tesh!N11=0,0,SER_hh_tesh!N11/SER_summary!N$26)</f>
        <v>75.087625343455358</v>
      </c>
      <c r="O11" s="100">
        <f>IF(SER_hh_tesh!O11=0,0,SER_hh_tesh!O11/SER_summary!O$26)</f>
        <v>67.278978927249014</v>
      </c>
      <c r="P11" s="100">
        <f>IF(SER_hh_tesh!P11=0,0,SER_hh_tesh!P11/SER_summary!P$26)</f>
        <v>61.236176478362886</v>
      </c>
      <c r="Q11" s="100">
        <f>IF(SER_hh_tesh!Q11=0,0,SER_hh_tesh!Q11/SER_summary!Q$26)</f>
        <v>57.643045387815924</v>
      </c>
    </row>
    <row r="12" spans="1:17" ht="12" customHeight="1" x14ac:dyDescent="0.25">
      <c r="A12" s="88" t="s">
        <v>42</v>
      </c>
      <c r="B12" s="100">
        <f>IF(SER_hh_tesh!B12=0,0,SER_hh_tesh!B12/SER_summary!B$26)</f>
        <v>88.542051737635376</v>
      </c>
      <c r="C12" s="100">
        <f>IF(SER_hh_tesh!C12=0,0,SER_hh_tesh!C12/SER_summary!C$26)</f>
        <v>111.99306230598043</v>
      </c>
      <c r="D12" s="100">
        <f>IF(SER_hh_tesh!D12=0,0,SER_hh_tesh!D12/SER_summary!D$26)</f>
        <v>43.904373877802037</v>
      </c>
      <c r="E12" s="100">
        <f>IF(SER_hh_tesh!E12=0,0,SER_hh_tesh!E12/SER_summary!E$26)</f>
        <v>63.721730303264984</v>
      </c>
      <c r="F12" s="100">
        <f>IF(SER_hh_tesh!F12=0,0,SER_hh_tesh!F12/SER_summary!F$26)</f>
        <v>82.985932108717492</v>
      </c>
      <c r="G12" s="100">
        <f>IF(SER_hh_tesh!G12=0,0,SER_hh_tesh!G12/SER_summary!G$26)</f>
        <v>138.86824613429576</v>
      </c>
      <c r="H12" s="100">
        <f>IF(SER_hh_tesh!H12=0,0,SER_hh_tesh!H12/SER_summary!H$26)</f>
        <v>118.59795253099622</v>
      </c>
      <c r="I12" s="100">
        <f>IF(SER_hh_tesh!I12=0,0,SER_hh_tesh!I12/SER_summary!I$26)</f>
        <v>110.84668312738594</v>
      </c>
      <c r="J12" s="100">
        <f>IF(SER_hh_tesh!J12=0,0,SER_hh_tesh!J12/SER_summary!J$26)</f>
        <v>107.53343556637014</v>
      </c>
      <c r="K12" s="100">
        <f>IF(SER_hh_tesh!K12=0,0,SER_hh_tesh!K12/SER_summary!K$26)</f>
        <v>82.913842400074813</v>
      </c>
      <c r="L12" s="100">
        <f>IF(SER_hh_tesh!L12=0,0,SER_hh_tesh!L12/SER_summary!L$26)</f>
        <v>88.034878031900391</v>
      </c>
      <c r="M12" s="100">
        <f>IF(SER_hh_tesh!M12=0,0,SER_hh_tesh!M12/SER_summary!M$26)</f>
        <v>75.921826991170263</v>
      </c>
      <c r="N12" s="100">
        <f>IF(SER_hh_tesh!N12=0,0,SER_hh_tesh!N12/SER_summary!N$26)</f>
        <v>72.556699347761182</v>
      </c>
      <c r="O12" s="100">
        <f>IF(SER_hh_tesh!O12=0,0,SER_hh_tesh!O12/SER_summary!O$26)</f>
        <v>65.395084494828737</v>
      </c>
      <c r="P12" s="100">
        <f>IF(SER_hh_tesh!P12=0,0,SER_hh_tesh!P12/SER_summary!P$26)</f>
        <v>59.301692789023235</v>
      </c>
      <c r="Q12" s="100">
        <f>IF(SER_hh_tesh!Q12=0,0,SER_hh_tesh!Q12/SER_summary!Q$26)</f>
        <v>57.721103082276791</v>
      </c>
    </row>
    <row r="13" spans="1:17" ht="12" customHeight="1" x14ac:dyDescent="0.25">
      <c r="A13" s="88" t="s">
        <v>105</v>
      </c>
      <c r="B13" s="100">
        <f>IF(SER_hh_tesh!B13=0,0,SER_hh_tesh!B13/SER_summary!B$26)</f>
        <v>88.983880706101317</v>
      </c>
      <c r="C13" s="100">
        <f>IF(SER_hh_tesh!C13=0,0,SER_hh_tesh!C13/SER_summary!C$26)</f>
        <v>116.56651014391083</v>
      </c>
      <c r="D13" s="100">
        <f>IF(SER_hh_tesh!D13=0,0,SER_hh_tesh!D13/SER_summary!D$26)</f>
        <v>45.811133001860959</v>
      </c>
      <c r="E13" s="100">
        <f>IF(SER_hh_tesh!E13=0,0,SER_hh_tesh!E13/SER_summary!E$26)</f>
        <v>79.806348682548276</v>
      </c>
      <c r="F13" s="100">
        <f>IF(SER_hh_tesh!F13=0,0,SER_hh_tesh!F13/SER_summary!F$26)</f>
        <v>87.510661099532868</v>
      </c>
      <c r="G13" s="100">
        <f>IF(SER_hh_tesh!G13=0,0,SER_hh_tesh!G13/SER_summary!G$26)</f>
        <v>113.17048282886681</v>
      </c>
      <c r="H13" s="100">
        <f>IF(SER_hh_tesh!H13=0,0,SER_hh_tesh!H13/SER_summary!H$26)</f>
        <v>148.05211345283621</v>
      </c>
      <c r="I13" s="100">
        <f>IF(SER_hh_tesh!I13=0,0,SER_hh_tesh!I13/SER_summary!I$26)</f>
        <v>117.8868367578267</v>
      </c>
      <c r="J13" s="100">
        <f>IF(SER_hh_tesh!J13=0,0,SER_hh_tesh!J13/SER_summary!J$26)</f>
        <v>88.606646274806991</v>
      </c>
      <c r="K13" s="100">
        <f>IF(SER_hh_tesh!K13=0,0,SER_hh_tesh!K13/SER_summary!K$26)</f>
        <v>78.631695741707986</v>
      </c>
      <c r="L13" s="100">
        <f>IF(SER_hh_tesh!L13=0,0,SER_hh_tesh!L13/SER_summary!L$26)</f>
        <v>97.084855616336711</v>
      </c>
      <c r="M13" s="100">
        <f>IF(SER_hh_tesh!M13=0,0,SER_hh_tesh!M13/SER_summary!M$26)</f>
        <v>84.892085160653252</v>
      </c>
      <c r="N13" s="100">
        <f>IF(SER_hh_tesh!N13=0,0,SER_hh_tesh!N13/SER_summary!N$26)</f>
        <v>80.872564401573356</v>
      </c>
      <c r="O13" s="100">
        <f>IF(SER_hh_tesh!O13=0,0,SER_hh_tesh!O13/SER_summary!O$26)</f>
        <v>72.914973164907153</v>
      </c>
      <c r="P13" s="100">
        <f>IF(SER_hh_tesh!P13=0,0,SER_hh_tesh!P13/SER_summary!P$26)</f>
        <v>65.626407502638813</v>
      </c>
      <c r="Q13" s="100">
        <f>IF(SER_hh_tesh!Q13=0,0,SER_hh_tesh!Q13/SER_summary!Q$26)</f>
        <v>62.886319252847272</v>
      </c>
    </row>
    <row r="14" spans="1:17" ht="12" customHeight="1" x14ac:dyDescent="0.25">
      <c r="A14" s="51" t="s">
        <v>104</v>
      </c>
      <c r="B14" s="22">
        <f>IF(SER_hh_tesh!B14=0,0,SER_hh_tesh!B14/SER_summary!B$26)</f>
        <v>88.983880706101317</v>
      </c>
      <c r="C14" s="22">
        <f>IF(SER_hh_tesh!C14=0,0,SER_hh_tesh!C14/SER_summary!C$26)</f>
        <v>116.3057218341858</v>
      </c>
      <c r="D14" s="22">
        <f>IF(SER_hh_tesh!D14=0,0,SER_hh_tesh!D14/SER_summary!D$26)</f>
        <v>46.538141937341088</v>
      </c>
      <c r="E14" s="22">
        <f>IF(SER_hh_tesh!E14=0,0,SER_hh_tesh!E14/SER_summary!E$26)</f>
        <v>81.935744493166112</v>
      </c>
      <c r="F14" s="22">
        <f>IF(SER_hh_tesh!F14=0,0,SER_hh_tesh!F14/SER_summary!F$26)</f>
        <v>89.850196082305089</v>
      </c>
      <c r="G14" s="22">
        <f>IF(SER_hh_tesh!G14=0,0,SER_hh_tesh!G14/SER_summary!G$26)</f>
        <v>116.18985118544377</v>
      </c>
      <c r="H14" s="22">
        <f>IF(SER_hh_tesh!H14=0,0,SER_hh_tesh!H14/SER_summary!H$26)</f>
        <v>156.1771727263631</v>
      </c>
      <c r="I14" s="22">
        <f>IF(SER_hh_tesh!I14=0,0,SER_hh_tesh!I14/SER_summary!I$26)</f>
        <v>125.18204470406734</v>
      </c>
      <c r="J14" s="22">
        <f>IF(SER_hh_tesh!J14=0,0,SER_hh_tesh!J14/SER_summary!J$26)</f>
        <v>94.407968467697259</v>
      </c>
      <c r="K14" s="22">
        <f>IF(SER_hh_tesh!K14=0,0,SER_hh_tesh!K14/SER_summary!K$26)</f>
        <v>83.861610791224223</v>
      </c>
      <c r="L14" s="22">
        <f>IF(SER_hh_tesh!L14=0,0,SER_hh_tesh!L14/SER_summary!L$26)</f>
        <v>89.820235835429258</v>
      </c>
      <c r="M14" s="22">
        <f>IF(SER_hh_tesh!M14=0,0,SER_hh_tesh!M14/SER_summary!M$26)</f>
        <v>77.270065418599444</v>
      </c>
      <c r="N14" s="22">
        <f>IF(SER_hh_tesh!N14=0,0,SER_hh_tesh!N14/SER_summary!N$26)</f>
        <v>73.302814608995035</v>
      </c>
      <c r="O14" s="22">
        <f>IF(SER_hh_tesh!O14=0,0,SER_hh_tesh!O14/SER_summary!O$26)</f>
        <v>65.557269281832063</v>
      </c>
      <c r="P14" s="22">
        <f>IF(SER_hh_tesh!P14=0,0,SER_hh_tesh!P14/SER_summary!P$26)</f>
        <v>58.728144600132119</v>
      </c>
      <c r="Q14" s="22">
        <f>IF(SER_hh_tesh!Q14=0,0,SER_hh_tesh!Q14/SER_summary!Q$26)</f>
        <v>56.591941419729686</v>
      </c>
    </row>
    <row r="15" spans="1:17" ht="12" customHeight="1" x14ac:dyDescent="0.25">
      <c r="A15" s="105" t="s">
        <v>108</v>
      </c>
      <c r="B15" s="104">
        <f>IF(SER_hh_tesh!B15=0,0,SER_hh_tesh!B15/SER_summary!B$26)</f>
        <v>0.94368094433836769</v>
      </c>
      <c r="C15" s="104">
        <f>IF(SER_hh_tesh!C15=0,0,SER_hh_tesh!C15/SER_summary!C$26)</f>
        <v>1.6040653147313426</v>
      </c>
      <c r="D15" s="104">
        <f>IF(SER_hh_tesh!D15=0,0,SER_hh_tesh!D15/SER_summary!D$26)</f>
        <v>0.63095577227953026</v>
      </c>
      <c r="E15" s="104">
        <f>IF(SER_hh_tesh!E15=0,0,SER_hh_tesh!E15/SER_summary!E$26)</f>
        <v>1.2592716057614293</v>
      </c>
      <c r="F15" s="104">
        <f>IF(SER_hh_tesh!F15=0,0,SER_hh_tesh!F15/SER_summary!F$26)</f>
        <v>1.5534065567057798</v>
      </c>
      <c r="G15" s="104">
        <f>IF(SER_hh_tesh!G15=0,0,SER_hh_tesh!G15/SER_summary!G$26)</f>
        <v>1.7485067108985866</v>
      </c>
      <c r="H15" s="104">
        <f>IF(SER_hh_tesh!H15=0,0,SER_hh_tesh!H15/SER_summary!H$26)</f>
        <v>2.5941964067551964</v>
      </c>
      <c r="I15" s="104">
        <f>IF(SER_hh_tesh!I15=0,0,SER_hh_tesh!I15/SER_summary!I$26)</f>
        <v>2.0524702427148052</v>
      </c>
      <c r="J15" s="104">
        <f>IF(SER_hh_tesh!J15=0,0,SER_hh_tesh!J15/SER_summary!J$26)</f>
        <v>1.4648573598656052</v>
      </c>
      <c r="K15" s="104">
        <f>IF(SER_hh_tesh!K15=0,0,SER_hh_tesh!K15/SER_summary!K$26)</f>
        <v>1.3428250794800558</v>
      </c>
      <c r="L15" s="104">
        <f>IF(SER_hh_tesh!L15=0,0,SER_hh_tesh!L15/SER_summary!L$26)</f>
        <v>1.4217958262892523</v>
      </c>
      <c r="M15" s="104">
        <f>IF(SER_hh_tesh!M15=0,0,SER_hh_tesh!M15/SER_summary!M$26)</f>
        <v>1.2231228477813432</v>
      </c>
      <c r="N15" s="104">
        <f>IF(SER_hh_tesh!N15=0,0,SER_hh_tesh!N15/SER_summary!N$26)</f>
        <v>1.1583838186750672</v>
      </c>
      <c r="O15" s="104">
        <f>IF(SER_hh_tesh!O15=0,0,SER_hh_tesh!O15/SER_summary!O$26)</f>
        <v>1.0484650328839908</v>
      </c>
      <c r="P15" s="104">
        <f>IF(SER_hh_tesh!P15=0,0,SER_hh_tesh!P15/SER_summary!P$26)</f>
        <v>0.96589311238884101</v>
      </c>
      <c r="Q15" s="104">
        <f>IF(SER_hh_tesh!Q15=0,0,SER_hh_tesh!Q15/SER_summary!Q$26)</f>
        <v>0.90934521848233885</v>
      </c>
    </row>
    <row r="16" spans="1:17" ht="12.95" customHeight="1" x14ac:dyDescent="0.25">
      <c r="A16" s="90" t="s">
        <v>102</v>
      </c>
      <c r="B16" s="101">
        <f>IF(SER_hh_tesh!B16=0,0,SER_hh_tesh!B16/SER_summary!B$26)</f>
        <v>16.830456967487176</v>
      </c>
      <c r="C16" s="101">
        <f>IF(SER_hh_tesh!C16=0,0,SER_hh_tesh!C16/SER_summary!C$26)</f>
        <v>17.068632542833647</v>
      </c>
      <c r="D16" s="101">
        <f>IF(SER_hh_tesh!D16=0,0,SER_hh_tesh!D16/SER_summary!D$26)</f>
        <v>17.110711763656145</v>
      </c>
      <c r="E16" s="101">
        <f>IF(SER_hh_tesh!E16=0,0,SER_hh_tesh!E16/SER_summary!E$26)</f>
        <v>17.067081426279341</v>
      </c>
      <c r="F16" s="101">
        <f>IF(SER_hh_tesh!F16=0,0,SER_hh_tesh!F16/SER_summary!F$26)</f>
        <v>17.246409585893122</v>
      </c>
      <c r="G16" s="101">
        <f>IF(SER_hh_tesh!G16=0,0,SER_hh_tesh!G16/SER_summary!G$26)</f>
        <v>17.149298554426956</v>
      </c>
      <c r="H16" s="101">
        <f>IF(SER_hh_tesh!H16=0,0,SER_hh_tesh!H16/SER_summary!H$26)</f>
        <v>17.342412384660257</v>
      </c>
      <c r="I16" s="101">
        <f>IF(SER_hh_tesh!I16=0,0,SER_hh_tesh!I16/SER_summary!I$26)</f>
        <v>17.407003241325306</v>
      </c>
      <c r="J16" s="101">
        <f>IF(SER_hh_tesh!J16=0,0,SER_hh_tesh!J16/SER_summary!J$26)</f>
        <v>17.454291782154925</v>
      </c>
      <c r="K16" s="101">
        <f>IF(SER_hh_tesh!K16=0,0,SER_hh_tesh!K16/SER_summary!K$26)</f>
        <v>17.604625719202964</v>
      </c>
      <c r="L16" s="101">
        <f>IF(SER_hh_tesh!L16=0,0,SER_hh_tesh!L16/SER_summary!L$26)</f>
        <v>17.618752803153495</v>
      </c>
      <c r="M16" s="101">
        <f>IF(SER_hh_tesh!M16=0,0,SER_hh_tesh!M16/SER_summary!M$26)</f>
        <v>17.463634659580109</v>
      </c>
      <c r="N16" s="101">
        <f>IF(SER_hh_tesh!N16=0,0,SER_hh_tesh!N16/SER_summary!N$26)</f>
        <v>18.010540100877662</v>
      </c>
      <c r="O16" s="101">
        <f>IF(SER_hh_tesh!O16=0,0,SER_hh_tesh!O16/SER_summary!O$26)</f>
        <v>18.241619324343191</v>
      </c>
      <c r="P16" s="101">
        <f>IF(SER_hh_tesh!P16=0,0,SER_hh_tesh!P16/SER_summary!P$26)</f>
        <v>19.273516547225373</v>
      </c>
      <c r="Q16" s="101">
        <f>IF(SER_hh_tesh!Q16=0,0,SER_hh_tesh!Q16/SER_summary!Q$26)</f>
        <v>19.784182627385391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16.830456967487176</v>
      </c>
      <c r="C18" s="103">
        <f>IF(SER_hh_tesh!C18=0,0,SER_hh_tesh!C18/SER_summary!C$26)</f>
        <v>17.068632542833647</v>
      </c>
      <c r="D18" s="103">
        <f>IF(SER_hh_tesh!D18=0,0,SER_hh_tesh!D18/SER_summary!D$26)</f>
        <v>17.110711763656145</v>
      </c>
      <c r="E18" s="103">
        <f>IF(SER_hh_tesh!E18=0,0,SER_hh_tesh!E18/SER_summary!E$26)</f>
        <v>17.067081426279341</v>
      </c>
      <c r="F18" s="103">
        <f>IF(SER_hh_tesh!F18=0,0,SER_hh_tesh!F18/SER_summary!F$26)</f>
        <v>17.246409585893122</v>
      </c>
      <c r="G18" s="103">
        <f>IF(SER_hh_tesh!G18=0,0,SER_hh_tesh!G18/SER_summary!G$26)</f>
        <v>17.149298554426956</v>
      </c>
      <c r="H18" s="103">
        <f>IF(SER_hh_tesh!H18=0,0,SER_hh_tesh!H18/SER_summary!H$26)</f>
        <v>17.342412384660257</v>
      </c>
      <c r="I18" s="103">
        <f>IF(SER_hh_tesh!I18=0,0,SER_hh_tesh!I18/SER_summary!I$26)</f>
        <v>17.407003241325306</v>
      </c>
      <c r="J18" s="103">
        <f>IF(SER_hh_tesh!J18=0,0,SER_hh_tesh!J18/SER_summary!J$26)</f>
        <v>17.454291782154925</v>
      </c>
      <c r="K18" s="103">
        <f>IF(SER_hh_tesh!K18=0,0,SER_hh_tesh!K18/SER_summary!K$26)</f>
        <v>17.604625719202964</v>
      </c>
      <c r="L18" s="103">
        <f>IF(SER_hh_tesh!L18=0,0,SER_hh_tesh!L18/SER_summary!L$26)</f>
        <v>17.618752803153495</v>
      </c>
      <c r="M18" s="103">
        <f>IF(SER_hh_tesh!M18=0,0,SER_hh_tesh!M18/SER_summary!M$26)</f>
        <v>17.463634659580109</v>
      </c>
      <c r="N18" s="103">
        <f>IF(SER_hh_tesh!N18=0,0,SER_hh_tesh!N18/SER_summary!N$26)</f>
        <v>18.010540100877662</v>
      </c>
      <c r="O18" s="103">
        <f>IF(SER_hh_tesh!O18=0,0,SER_hh_tesh!O18/SER_summary!O$26)</f>
        <v>18.241619324343191</v>
      </c>
      <c r="P18" s="103">
        <f>IF(SER_hh_tesh!P18=0,0,SER_hh_tesh!P18/SER_summary!P$26)</f>
        <v>19.273516547225373</v>
      </c>
      <c r="Q18" s="103">
        <f>IF(SER_hh_tesh!Q18=0,0,SER_hh_tesh!Q18/SER_summary!Q$26)</f>
        <v>19.784182627385391</v>
      </c>
    </row>
    <row r="19" spans="1:17" ht="12.95" customHeight="1" x14ac:dyDescent="0.25">
      <c r="A19" s="90" t="s">
        <v>47</v>
      </c>
      <c r="B19" s="101">
        <f>IF(SER_hh_tesh!B19=0,0,SER_hh_tesh!B19/SER_summary!B$26)</f>
        <v>8.8053342932595715</v>
      </c>
      <c r="C19" s="101">
        <f>IF(SER_hh_tesh!C19=0,0,SER_hh_tesh!C19/SER_summary!C$26)</f>
        <v>9.8228408727478946</v>
      </c>
      <c r="D19" s="101">
        <f>IF(SER_hh_tesh!D19=0,0,SER_hh_tesh!D19/SER_summary!D$26)</f>
        <v>5.3033384529575818</v>
      </c>
      <c r="E19" s="101">
        <f>IF(SER_hh_tesh!E19=0,0,SER_hh_tesh!E19/SER_summary!E$26)</f>
        <v>11.268422545208461</v>
      </c>
      <c r="F19" s="101">
        <f>IF(SER_hh_tesh!F19=0,0,SER_hh_tesh!F19/SER_summary!F$26)</f>
        <v>12.635711406520187</v>
      </c>
      <c r="G19" s="101">
        <f>IF(SER_hh_tesh!G19=0,0,SER_hh_tesh!G19/SER_summary!G$26)</f>
        <v>12.375419723463086</v>
      </c>
      <c r="H19" s="101">
        <f>IF(SER_hh_tesh!H19=0,0,SER_hh_tesh!H19/SER_summary!H$26)</f>
        <v>12.446020202527096</v>
      </c>
      <c r="I19" s="101">
        <f>IF(SER_hh_tesh!I19=0,0,SER_hh_tesh!I19/SER_summary!I$26)</f>
        <v>12.509978211841034</v>
      </c>
      <c r="J19" s="101">
        <f>IF(SER_hh_tesh!J19=0,0,SER_hh_tesh!J19/SER_summary!J$26)</f>
        <v>12.759166994431004</v>
      </c>
      <c r="K19" s="101">
        <f>IF(SER_hh_tesh!K19=0,0,SER_hh_tesh!K19/SER_summary!K$26)</f>
        <v>12.922567736162769</v>
      </c>
      <c r="L19" s="101">
        <f>IF(SER_hh_tesh!L19=0,0,SER_hh_tesh!L19/SER_summary!L$26)</f>
        <v>12.669615937331546</v>
      </c>
      <c r="M19" s="101">
        <f>IF(SER_hh_tesh!M19=0,0,SER_hh_tesh!M19/SER_summary!M$26)</f>
        <v>13.032376652495836</v>
      </c>
      <c r="N19" s="101">
        <f>IF(SER_hh_tesh!N19=0,0,SER_hh_tesh!N19/SER_summary!N$26)</f>
        <v>13.061280291880522</v>
      </c>
      <c r="O19" s="101">
        <f>IF(SER_hh_tesh!O19=0,0,SER_hh_tesh!O19/SER_summary!O$26)</f>
        <v>12.997859491899669</v>
      </c>
      <c r="P19" s="101">
        <f>IF(SER_hh_tesh!P19=0,0,SER_hh_tesh!P19/SER_summary!P$26)</f>
        <v>12.966312614044591</v>
      </c>
      <c r="Q19" s="101">
        <f>IF(SER_hh_tesh!Q19=0,0,SER_hh_tesh!Q19/SER_summary!Q$26)</f>
        <v>12.968251197614283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8.8053589011958024</v>
      </c>
      <c r="C22" s="100">
        <f>IF(SER_hh_tesh!C22=0,0,SER_hh_tesh!C22/SER_summary!C$26)</f>
        <v>10.000589428137589</v>
      </c>
      <c r="D22" s="100">
        <f>IF(SER_hh_tesh!D22=0,0,SER_hh_tesh!D22/SER_summary!D$26)</f>
        <v>11.023742949939049</v>
      </c>
      <c r="E22" s="100">
        <f>IF(SER_hh_tesh!E22=0,0,SER_hh_tesh!E22/SER_summary!E$26)</f>
        <v>9.9042227165858847</v>
      </c>
      <c r="F22" s="100">
        <f>IF(SER_hh_tesh!F22=0,0,SER_hh_tesh!F22/SER_summary!F$26)</f>
        <v>14.996424955003068</v>
      </c>
      <c r="G22" s="100">
        <f>IF(SER_hh_tesh!G22=0,0,SER_hh_tesh!G22/SER_summary!G$26)</f>
        <v>12.820454668747869</v>
      </c>
      <c r="H22" s="100">
        <f>IF(SER_hh_tesh!H22=0,0,SER_hh_tesh!H22/SER_summary!H$26)</f>
        <v>12.776916504069312</v>
      </c>
      <c r="I22" s="100">
        <f>IF(SER_hh_tesh!I22=0,0,SER_hh_tesh!I22/SER_summary!I$26)</f>
        <v>12.713831003548348</v>
      </c>
      <c r="J22" s="100">
        <f>IF(SER_hh_tesh!J22=0,0,SER_hh_tesh!J22/SER_summary!J$26)</f>
        <v>13.152093875661997</v>
      </c>
      <c r="K22" s="100">
        <f>IF(SER_hh_tesh!K22=0,0,SER_hh_tesh!K22/SER_summary!K$26)</f>
        <v>12.817564489709838</v>
      </c>
      <c r="L22" s="100">
        <f>IF(SER_hh_tesh!L22=0,0,SER_hh_tesh!L22/SER_summary!L$26)</f>
        <v>12.585413261183755</v>
      </c>
      <c r="M22" s="100">
        <f>IF(SER_hh_tesh!M22=0,0,SER_hh_tesh!M22/SER_summary!M$26)</f>
        <v>12.86328628356733</v>
      </c>
      <c r="N22" s="100">
        <f>IF(SER_hh_tesh!N22=0,0,SER_hh_tesh!N22/SER_summary!N$26)</f>
        <v>12.999791133393998</v>
      </c>
      <c r="O22" s="100">
        <f>IF(SER_hh_tesh!O22=0,0,SER_hh_tesh!O22/SER_summary!O$26)</f>
        <v>13.016256995562347</v>
      </c>
      <c r="P22" s="100">
        <f>IF(SER_hh_tesh!P22=0,0,SER_hh_tesh!P22/SER_summary!P$26)</f>
        <v>12.915983246461964</v>
      </c>
      <c r="Q22" s="100">
        <f>IF(SER_hh_tesh!Q22=0,0,SER_hh_tesh!Q22/SER_summary!Q$26)</f>
        <v>12.855894920582363</v>
      </c>
    </row>
    <row r="23" spans="1:17" ht="12" customHeight="1" x14ac:dyDescent="0.25">
      <c r="A23" s="88" t="s">
        <v>98</v>
      </c>
      <c r="B23" s="100">
        <f>IF(SER_hh_tesh!B23=0,0,SER_hh_tesh!B23/SER_summary!B$26)</f>
        <v>8.8053589011957989</v>
      </c>
      <c r="C23" s="100">
        <f>IF(SER_hh_tesh!C23=0,0,SER_hh_tesh!C23/SER_summary!C$26)</f>
        <v>15.679360766816442</v>
      </c>
      <c r="D23" s="100">
        <f>IF(SER_hh_tesh!D23=0,0,SER_hh_tesh!D23/SER_summary!D$26)</f>
        <v>4.4442590296536322</v>
      </c>
      <c r="E23" s="100">
        <f>IF(SER_hh_tesh!E23=0,0,SER_hh_tesh!E23/SER_summary!E$26)</f>
        <v>11.521367473938531</v>
      </c>
      <c r="F23" s="100">
        <f>IF(SER_hh_tesh!F23=0,0,SER_hh_tesh!F23/SER_summary!F$26)</f>
        <v>13.15320298598094</v>
      </c>
      <c r="G23" s="100">
        <f>IF(SER_hh_tesh!G23=0,0,SER_hh_tesh!G23/SER_summary!G$26)</f>
        <v>12.406707248246358</v>
      </c>
      <c r="H23" s="100">
        <f>IF(SER_hh_tesh!H23=0,0,SER_hh_tesh!H23/SER_summary!H$26)</f>
        <v>14.921811105416127</v>
      </c>
      <c r="I23" s="100">
        <f>IF(SER_hh_tesh!I23=0,0,SER_hh_tesh!I23/SER_summary!I$26)</f>
        <v>12.68369167418607</v>
      </c>
      <c r="J23" s="100">
        <f>IF(SER_hh_tesh!J23=0,0,SER_hh_tesh!J23/SER_summary!J$26)</f>
        <v>11.796662618709709</v>
      </c>
      <c r="K23" s="100">
        <f>IF(SER_hh_tesh!K23=0,0,SER_hh_tesh!K23/SER_summary!K$26)</f>
        <v>16.338528912388593</v>
      </c>
      <c r="L23" s="100">
        <f>IF(SER_hh_tesh!L23=0,0,SER_hh_tesh!L23/SER_summary!L$26)</f>
        <v>12.429874175963773</v>
      </c>
      <c r="M23" s="100">
        <f>IF(SER_hh_tesh!M23=0,0,SER_hh_tesh!M23/SER_summary!M$26)</f>
        <v>13.166287774498194</v>
      </c>
      <c r="N23" s="100">
        <f>IF(SER_hh_tesh!N23=0,0,SER_hh_tesh!N23/SER_summary!N$26)</f>
        <v>13.194644597058284</v>
      </c>
      <c r="O23" s="100">
        <f>IF(SER_hh_tesh!O23=0,0,SER_hh_tesh!O23/SER_summary!O$26)</f>
        <v>13.143650281999461</v>
      </c>
      <c r="P23" s="100">
        <f>IF(SER_hh_tesh!P23=0,0,SER_hh_tesh!P23/SER_summary!P$26)</f>
        <v>13.095060254968818</v>
      </c>
      <c r="Q23" s="100">
        <f>IF(SER_hh_tesh!Q23=0,0,SER_hh_tesh!Q23/SER_summary!Q$26)</f>
        <v>13.077325133644408</v>
      </c>
    </row>
    <row r="24" spans="1:17" ht="12" customHeight="1" x14ac:dyDescent="0.25">
      <c r="A24" s="88" t="s">
        <v>34</v>
      </c>
      <c r="B24" s="100">
        <f>IF(SER_hh_tesh!B24=0,0,SER_hh_tesh!B24/SER_summary!B$26)</f>
        <v>8.8053589011957971</v>
      </c>
      <c r="C24" s="100">
        <f>IF(SER_hh_tesh!C24=0,0,SER_hh_tesh!C24/SER_summary!C$26)</f>
        <v>10.004136747999413</v>
      </c>
      <c r="D24" s="100">
        <f>IF(SER_hh_tesh!D24=0,0,SER_hh_tesh!D24/SER_summary!D$26)</f>
        <v>21.661924293499439</v>
      </c>
      <c r="E24" s="100">
        <f>IF(SER_hh_tesh!E24=0,0,SER_hh_tesh!E24/SER_summary!E$26)</f>
        <v>11.254222517388401</v>
      </c>
      <c r="F24" s="100">
        <f>IF(SER_hh_tesh!F24=0,0,SER_hh_tesh!F24/SER_summary!F$26)</f>
        <v>14.166418020840879</v>
      </c>
      <c r="G24" s="100">
        <f>IF(SER_hh_tesh!G24=0,0,SER_hh_tesh!G24/SER_summary!G$26)</f>
        <v>10.451874682094221</v>
      </c>
      <c r="H24" s="100">
        <f>IF(SER_hh_tesh!H24=0,0,SER_hh_tesh!H24/SER_summary!H$26)</f>
        <v>10.45223515774768</v>
      </c>
      <c r="I24" s="100">
        <f>IF(SER_hh_tesh!I24=0,0,SER_hh_tesh!I24/SER_summary!I$26)</f>
        <v>10.484396682180643</v>
      </c>
      <c r="J24" s="100">
        <f>IF(SER_hh_tesh!J24=0,0,SER_hh_tesh!J24/SER_summary!J$26)</f>
        <v>10.68220537893353</v>
      </c>
      <c r="K24" s="100">
        <f>IF(SER_hh_tesh!K24=0,0,SER_hh_tesh!K24/SER_summary!K$26)</f>
        <v>10.832914036790861</v>
      </c>
      <c r="L24" s="100">
        <f>IF(SER_hh_tesh!L24=0,0,SER_hh_tesh!L24/SER_summary!L$26)</f>
        <v>10.602639484800434</v>
      </c>
      <c r="M24" s="100">
        <f>IF(SER_hh_tesh!M24=0,0,SER_hh_tesh!M24/SER_summary!M$26)</f>
        <v>10.841504299540178</v>
      </c>
      <c r="N24" s="100">
        <f>IF(SER_hh_tesh!N24=0,0,SER_hh_tesh!N24/SER_summary!N$26)</f>
        <v>10.930518984591272</v>
      </c>
      <c r="O24" s="100">
        <f>IF(SER_hh_tesh!O24=0,0,SER_hh_tesh!O24/SER_summary!O$26)</f>
        <v>10.896351014889921</v>
      </c>
      <c r="P24" s="100">
        <f>IF(SER_hh_tesh!P24=0,0,SER_hh_tesh!P24/SER_summary!P$26)</f>
        <v>10.916184069038366</v>
      </c>
      <c r="Q24" s="100">
        <f>IF(SER_hh_tesh!Q24=0,0,SER_hh_tesh!Q24/SER_summary!Q$26)</f>
        <v>10.979226237684943</v>
      </c>
    </row>
    <row r="25" spans="1:17" ht="12" customHeight="1" x14ac:dyDescent="0.25">
      <c r="A25" s="88" t="s">
        <v>42</v>
      </c>
      <c r="B25" s="100">
        <f>IF(SER_hh_tesh!B25=0,0,SER_hh_tesh!B25/SER_summary!B$26)</f>
        <v>16.702067875794082</v>
      </c>
      <c r="C25" s="100">
        <f>IF(SER_hh_tesh!C25=0,0,SER_hh_tesh!C25/SER_summary!C$26)</f>
        <v>9.6930244961470944</v>
      </c>
      <c r="D25" s="100">
        <f>IF(SER_hh_tesh!D25=0,0,SER_hh_tesh!D25/SER_summary!D$26)</f>
        <v>4.9991192300339886</v>
      </c>
      <c r="E25" s="100">
        <f>IF(SER_hh_tesh!E25=0,0,SER_hh_tesh!E25/SER_summary!E$26)</f>
        <v>7.6846807719792753</v>
      </c>
      <c r="F25" s="100">
        <f>IF(SER_hh_tesh!F25=0,0,SER_hh_tesh!F25/SER_summary!F$26)</f>
        <v>11.60768737665893</v>
      </c>
      <c r="G25" s="100">
        <f>IF(SER_hh_tesh!G25=0,0,SER_hh_tesh!G25/SER_summary!G$26)</f>
        <v>17.736198671582834</v>
      </c>
      <c r="H25" s="100">
        <f>IF(SER_hh_tesh!H25=0,0,SER_hh_tesh!H25/SER_summary!H$26)</f>
        <v>9.0667964839806672</v>
      </c>
      <c r="I25" s="100">
        <f>IF(SER_hh_tesh!I25=0,0,SER_hh_tesh!I25/SER_summary!I$26)</f>
        <v>10.014822357845755</v>
      </c>
      <c r="J25" s="100">
        <f>IF(SER_hh_tesh!J25=0,0,SER_hh_tesh!J25/SER_summary!J$26)</f>
        <v>12.400712971442541</v>
      </c>
      <c r="K25" s="100">
        <f>IF(SER_hh_tesh!K25=0,0,SER_hh_tesh!K25/SER_summary!K$26)</f>
        <v>12.591752123655223</v>
      </c>
      <c r="L25" s="100">
        <f>IF(SER_hh_tesh!L25=0,0,SER_hh_tesh!L25/SER_summary!L$26)</f>
        <v>12.272679648099816</v>
      </c>
      <c r="M25" s="100">
        <f>IF(SER_hh_tesh!M25=0,0,SER_hh_tesh!M25/SER_summary!M$26)</f>
        <v>12.654764516633596</v>
      </c>
      <c r="N25" s="100">
        <f>IF(SER_hh_tesh!N25=0,0,SER_hh_tesh!N25/SER_summary!N$26)</f>
        <v>12.730784899043007</v>
      </c>
      <c r="O25" s="100">
        <f>IF(SER_hh_tesh!O25=0,0,SER_hh_tesh!O25/SER_summary!O$26)</f>
        <v>12.707552694514396</v>
      </c>
      <c r="P25" s="100">
        <f>IF(SER_hh_tesh!P25=0,0,SER_hh_tesh!P25/SER_summary!P$26)</f>
        <v>12.689469784893111</v>
      </c>
      <c r="Q25" s="100">
        <f>IF(SER_hh_tesh!Q25=0,0,SER_hh_tesh!Q25/SER_summary!Q$26)</f>
        <v>12.726668850130661</v>
      </c>
    </row>
    <row r="26" spans="1:17" ht="12" customHeight="1" x14ac:dyDescent="0.25">
      <c r="A26" s="88" t="s">
        <v>30</v>
      </c>
      <c r="B26" s="22">
        <f>IF(SER_hh_tesh!B26=0,0,SER_hh_tesh!B26/SER_summary!B$26)</f>
        <v>4.8172135136952505</v>
      </c>
      <c r="C26" s="22">
        <f>IF(SER_hh_tesh!C26=0,0,SER_hh_tesh!C26/SER_summary!C$26)</f>
        <v>9.003963250561636</v>
      </c>
      <c r="D26" s="22">
        <f>IF(SER_hh_tesh!D26=0,0,SER_hh_tesh!D26/SER_summary!D$26)</f>
        <v>0.51281956193323264</v>
      </c>
      <c r="E26" s="22">
        <f>IF(SER_hh_tesh!E26=0,0,SER_hh_tesh!E26/SER_summary!E$26)</f>
        <v>14.951498665172634</v>
      </c>
      <c r="F26" s="22">
        <f>IF(SER_hh_tesh!F26=0,0,SER_hh_tesh!F26/SER_summary!F$26)</f>
        <v>10.366385161410925</v>
      </c>
      <c r="G26" s="22">
        <f>IF(SER_hh_tesh!G26=0,0,SER_hh_tesh!G26/SER_summary!G$26)</f>
        <v>10.615501508251089</v>
      </c>
      <c r="H26" s="22">
        <f>IF(SER_hh_tesh!H26=0,0,SER_hh_tesh!H26/SER_summary!H$26)</f>
        <v>9.2297528797689612</v>
      </c>
      <c r="I26" s="22">
        <f>IF(SER_hh_tesh!I26=0,0,SER_hh_tesh!I26/SER_summary!I$26)</f>
        <v>13.985945891295996</v>
      </c>
      <c r="J26" s="22">
        <f>IF(SER_hh_tesh!J26=0,0,SER_hh_tesh!J26/SER_summary!J$26)</f>
        <v>14.449848264060154</v>
      </c>
      <c r="K26" s="22">
        <f>IF(SER_hh_tesh!K26=0,0,SER_hh_tesh!K26/SER_summary!K$26)</f>
        <v>8.2926706978731772</v>
      </c>
      <c r="L26" s="22">
        <f>IF(SER_hh_tesh!L26=0,0,SER_hh_tesh!L26/SER_summary!L$26)</f>
        <v>14.46048781959691</v>
      </c>
      <c r="M26" s="22">
        <f>IF(SER_hh_tesh!M26=0,0,SER_hh_tesh!M26/SER_summary!M$26)</f>
        <v>13.474222084381434</v>
      </c>
      <c r="N26" s="22">
        <f>IF(SER_hh_tesh!N26=0,0,SER_hh_tesh!N26/SER_summary!N$26)</f>
        <v>13.45759665308216</v>
      </c>
      <c r="O26" s="22">
        <f>IF(SER_hh_tesh!O26=0,0,SER_hh_tesh!O26/SER_summary!O$26)</f>
        <v>13.360600946316419</v>
      </c>
      <c r="P26" s="22">
        <f>IF(SER_hh_tesh!P26=0,0,SER_hh_tesh!P26/SER_summary!P$26)</f>
        <v>13.362824264394414</v>
      </c>
      <c r="Q26" s="22">
        <f>IF(SER_hh_tesh!Q26=0,0,SER_hh_tesh!Q26/SER_summary!Q$26)</f>
        <v>13.48030961620556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1.0753935274312383E-2</v>
      </c>
      <c r="L27" s="116">
        <f>IF(SER_hh_tesh!L27=0,0,SER_hh_tesh!L27/SER_summary!L$26)</f>
        <v>7.4066702942956952E-3</v>
      </c>
      <c r="M27" s="116">
        <f>IF(SER_hh_tesh!M27=0,0,SER_hh_tesh!M27/SER_summary!M$26)</f>
        <v>4.7496775652038472E-3</v>
      </c>
      <c r="N27" s="116">
        <f>IF(SER_hh_tesh!N27=0,0,SER_hh_tesh!N27/SER_summary!N$26)</f>
        <v>9.2620312078926341E-3</v>
      </c>
      <c r="O27" s="116">
        <f>IF(SER_hh_tesh!O27=0,0,SER_hh_tesh!O27/SER_summary!O$26)</f>
        <v>4.4228185219100527E-3</v>
      </c>
      <c r="P27" s="116">
        <f>IF(SER_hh_tesh!P27=0,0,SER_hh_tesh!P27/SER_summary!P$26)</f>
        <v>4.245485542411327E-3</v>
      </c>
      <c r="Q27" s="116">
        <f>IF(SER_hh_tesh!Q27=0,0,SER_hh_tesh!Q27/SER_summary!Q$26)</f>
        <v>2.019142402017731E-3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7.3082603209865109</v>
      </c>
      <c r="L28" s="117">
        <f>IF(SER_hh_tesh!L28=0,0,SER_hh_tesh!L28/SER_summary!L$26)</f>
        <v>4.6070834227617574</v>
      </c>
      <c r="M28" s="117">
        <f>IF(SER_hh_tesh!M28=0,0,SER_hh_tesh!M28/SER_summary!M$26)</f>
        <v>3.1719972924589044</v>
      </c>
      <c r="N28" s="117">
        <f>IF(SER_hh_tesh!N28=0,0,SER_hh_tesh!N28/SER_summary!N$26)</f>
        <v>4.7306543987418808</v>
      </c>
      <c r="O28" s="117">
        <f>IF(SER_hh_tesh!O28=0,0,SER_hh_tesh!O28/SER_summary!O$26)</f>
        <v>2.1489229103746581</v>
      </c>
      <c r="P28" s="117">
        <f>IF(SER_hh_tesh!P28=0,0,SER_hh_tesh!P28/SER_summary!P$26)</f>
        <v>1.8870170536898112</v>
      </c>
      <c r="Q28" s="117">
        <f>IF(SER_hh_tesh!Q28=0,0,SER_hh_tesh!Q28/SER_summary!Q$26)</f>
        <v>0.8637119787935319</v>
      </c>
    </row>
    <row r="29" spans="1:17" ht="12.95" customHeight="1" x14ac:dyDescent="0.25">
      <c r="A29" s="90" t="s">
        <v>46</v>
      </c>
      <c r="B29" s="101">
        <f>IF(SER_hh_tesh!B29=0,0,SER_hh_tesh!B29/SER_summary!B$26)</f>
        <v>13.645142771684069</v>
      </c>
      <c r="C29" s="101">
        <f>IF(SER_hh_tesh!C29=0,0,SER_hh_tesh!C29/SER_summary!C$26)</f>
        <v>13.435180303001744</v>
      </c>
      <c r="D29" s="101">
        <f>IF(SER_hh_tesh!D29=0,0,SER_hh_tesh!D29/SER_summary!D$26)</f>
        <v>4.9643068823567633</v>
      </c>
      <c r="E29" s="101">
        <f>IF(SER_hh_tesh!E29=0,0,SER_hh_tesh!E29/SER_summary!E$26)</f>
        <v>12.07890180790244</v>
      </c>
      <c r="F29" s="101">
        <f>IF(SER_hh_tesh!F29=0,0,SER_hh_tesh!F29/SER_summary!F$26)</f>
        <v>12.946183752945698</v>
      </c>
      <c r="G29" s="101">
        <f>IF(SER_hh_tesh!G29=0,0,SER_hh_tesh!G29/SER_summary!G$26)</f>
        <v>13.44645120701826</v>
      </c>
      <c r="H29" s="101">
        <f>IF(SER_hh_tesh!H29=0,0,SER_hh_tesh!H29/SER_summary!H$26)</f>
        <v>14.022439214981061</v>
      </c>
      <c r="I29" s="101">
        <f>IF(SER_hh_tesh!I29=0,0,SER_hh_tesh!I29/SER_summary!I$26)</f>
        <v>14.049893742929068</v>
      </c>
      <c r="J29" s="101">
        <f>IF(SER_hh_tesh!J29=0,0,SER_hh_tesh!J29/SER_summary!J$26)</f>
        <v>13.969569068363866</v>
      </c>
      <c r="K29" s="101">
        <f>IF(SER_hh_tesh!K29=0,0,SER_hh_tesh!K29/SER_summary!K$26)</f>
        <v>13.645734257143625</v>
      </c>
      <c r="L29" s="101">
        <f>IF(SER_hh_tesh!L29=0,0,SER_hh_tesh!L29/SER_summary!L$26)</f>
        <v>13.328801367020066</v>
      </c>
      <c r="M29" s="101">
        <f>IF(SER_hh_tesh!M29=0,0,SER_hh_tesh!M29/SER_summary!M$26)</f>
        <v>13.838775853948771</v>
      </c>
      <c r="N29" s="101">
        <f>IF(SER_hh_tesh!N29=0,0,SER_hh_tesh!N29/SER_summary!N$26)</f>
        <v>13.761421511766786</v>
      </c>
      <c r="O29" s="101">
        <f>IF(SER_hh_tesh!O29=0,0,SER_hh_tesh!O29/SER_summary!O$26)</f>
        <v>13.421495540807829</v>
      </c>
      <c r="P29" s="101">
        <f>IF(SER_hh_tesh!P29=0,0,SER_hh_tesh!P29/SER_summary!P$26)</f>
        <v>13.344616097941028</v>
      </c>
      <c r="Q29" s="101">
        <f>IF(SER_hh_tesh!Q29=0,0,SER_hh_tesh!Q29/SER_summary!Q$26)</f>
        <v>13.288767796564617</v>
      </c>
    </row>
    <row r="30" spans="1:17" ht="12" customHeight="1" x14ac:dyDescent="0.25">
      <c r="A30" s="88" t="s">
        <v>66</v>
      </c>
      <c r="B30" s="100">
        <f>IF(SER_hh_tesh!B30=0,0,SER_hh_tesh!B30/SER_summary!B$26)</f>
        <v>13.645233819563611</v>
      </c>
      <c r="C30" s="100">
        <f>IF(SER_hh_tesh!C30=0,0,SER_hh_tesh!C30/SER_summary!C$26)</f>
        <v>13.278736938187</v>
      </c>
      <c r="D30" s="100">
        <f>IF(SER_hh_tesh!D30=0,0,SER_hh_tesh!D30/SER_summary!D$26)</f>
        <v>4.9650041687256303</v>
      </c>
      <c r="E30" s="100">
        <f>IF(SER_hh_tesh!E30=0,0,SER_hh_tesh!E30/SER_summary!E$26)</f>
        <v>12.231722333276531</v>
      </c>
      <c r="F30" s="100">
        <f>IF(SER_hh_tesh!F30=0,0,SER_hh_tesh!F30/SER_summary!F$26)</f>
        <v>12.954554998141424</v>
      </c>
      <c r="G30" s="100">
        <f>IF(SER_hh_tesh!G30=0,0,SER_hh_tesh!G30/SER_summary!G$26)</f>
        <v>13.47758113801101</v>
      </c>
      <c r="H30" s="100">
        <f>IF(SER_hh_tesh!H30=0,0,SER_hh_tesh!H30/SER_summary!H$26)</f>
        <v>14.038769917994365</v>
      </c>
      <c r="I30" s="100">
        <f>IF(SER_hh_tesh!I30=0,0,SER_hh_tesh!I30/SER_summary!I$26)</f>
        <v>14.096479112039669</v>
      </c>
      <c r="J30" s="100">
        <f>IF(SER_hh_tesh!J30=0,0,SER_hh_tesh!J30/SER_summary!J$26)</f>
        <v>14.009689938390594</v>
      </c>
      <c r="K30" s="100">
        <f>IF(SER_hh_tesh!K30=0,0,SER_hh_tesh!K30/SER_summary!K$26)</f>
        <v>13.659775886473055</v>
      </c>
      <c r="L30" s="100">
        <f>IF(SER_hh_tesh!L30=0,0,SER_hh_tesh!L30/SER_summary!L$26)</f>
        <v>13.349760381684362</v>
      </c>
      <c r="M30" s="100">
        <f>IF(SER_hh_tesh!M30=0,0,SER_hh_tesh!M30/SER_summary!M$26)</f>
        <v>13.592223255776448</v>
      </c>
      <c r="N30" s="100">
        <f>IF(SER_hh_tesh!N30=0,0,SER_hh_tesh!N30/SER_summary!N$26)</f>
        <v>13.481261840532419</v>
      </c>
      <c r="O30" s="100">
        <f>IF(SER_hh_tesh!O30=0,0,SER_hh_tesh!O30/SER_summary!O$26)</f>
        <v>13.237996850806045</v>
      </c>
      <c r="P30" s="100">
        <f>IF(SER_hh_tesh!P30=0,0,SER_hh_tesh!P30/SER_summary!P$26)</f>
        <v>13.032683868485043</v>
      </c>
      <c r="Q30" s="100">
        <f>IF(SER_hh_tesh!Q30=0,0,SER_hh_tesh!Q30/SER_summary!Q$26)</f>
        <v>12.920252773488304</v>
      </c>
    </row>
    <row r="31" spans="1:17" ht="12" customHeight="1" x14ac:dyDescent="0.25">
      <c r="A31" s="88" t="s">
        <v>98</v>
      </c>
      <c r="B31" s="100">
        <f>IF(SER_hh_tesh!B31=0,0,SER_hh_tesh!B31/SER_summary!B$26)</f>
        <v>13.645233819563606</v>
      </c>
      <c r="C31" s="100">
        <f>IF(SER_hh_tesh!C31=0,0,SER_hh_tesh!C31/SER_summary!C$26)</f>
        <v>13.569400251154955</v>
      </c>
      <c r="D31" s="100">
        <f>IF(SER_hh_tesh!D31=0,0,SER_hh_tesh!D31/SER_summary!D$26)</f>
        <v>5.048994072573576</v>
      </c>
      <c r="E31" s="100">
        <f>IF(SER_hh_tesh!E31=0,0,SER_hh_tesh!E31/SER_summary!E$26)</f>
        <v>12.215766729729239</v>
      </c>
      <c r="F31" s="100">
        <f>IF(SER_hh_tesh!F31=0,0,SER_hh_tesh!F31/SER_summary!F$26)</f>
        <v>12.940948574162425</v>
      </c>
      <c r="G31" s="100">
        <f>IF(SER_hh_tesh!G31=0,0,SER_hh_tesh!G31/SER_summary!G$26)</f>
        <v>13.412161959812</v>
      </c>
      <c r="H31" s="100">
        <f>IF(SER_hh_tesh!H31=0,0,SER_hh_tesh!H31/SER_summary!H$26)</f>
        <v>13.988197726053459</v>
      </c>
      <c r="I31" s="100">
        <f>IF(SER_hh_tesh!I31=0,0,SER_hh_tesh!I31/SER_summary!I$26)</f>
        <v>14.011875704946704</v>
      </c>
      <c r="J31" s="100">
        <f>IF(SER_hh_tesh!J31=0,0,SER_hh_tesh!J31/SER_summary!J$26)</f>
        <v>13.870253126678827</v>
      </c>
      <c r="K31" s="100">
        <f>IF(SER_hh_tesh!K31=0,0,SER_hh_tesh!K31/SER_summary!K$26)</f>
        <v>13.545883027796549</v>
      </c>
      <c r="L31" s="100">
        <f>IF(SER_hh_tesh!L31=0,0,SER_hh_tesh!L31/SER_summary!L$26)</f>
        <v>13.197583830853889</v>
      </c>
      <c r="M31" s="100">
        <f>IF(SER_hh_tesh!M31=0,0,SER_hh_tesh!M31/SER_summary!M$26)</f>
        <v>13.430856107365955</v>
      </c>
      <c r="N31" s="100">
        <f>IF(SER_hh_tesh!N31=0,0,SER_hh_tesh!N31/SER_summary!N$26)</f>
        <v>13.279762209871306</v>
      </c>
      <c r="O31" s="100">
        <f>IF(SER_hh_tesh!O31=0,0,SER_hh_tesh!O31/SER_summary!O$26)</f>
        <v>13.091200076400469</v>
      </c>
      <c r="P31" s="100">
        <f>IF(SER_hh_tesh!P31=0,0,SER_hh_tesh!P31/SER_summary!P$26)</f>
        <v>13.099574703976002</v>
      </c>
      <c r="Q31" s="100">
        <f>IF(SER_hh_tesh!Q31=0,0,SER_hh_tesh!Q31/SER_summary!Q$26)</f>
        <v>13.037290953860087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13.645098679446633</v>
      </c>
      <c r="C33" s="18">
        <f>IF(SER_hh_tesh!C33=0,0,SER_hh_tesh!C33/SER_summary!C$26)</f>
        <v>13.399135650362235</v>
      </c>
      <c r="D33" s="18">
        <f>IF(SER_hh_tesh!D33=0,0,SER_hh_tesh!D33/SER_summary!D$26)</f>
        <v>4.8656230726632508</v>
      </c>
      <c r="E33" s="18">
        <f>IF(SER_hh_tesh!E33=0,0,SER_hh_tesh!E33/SER_summary!E$26)</f>
        <v>11.869398902951852</v>
      </c>
      <c r="F33" s="18">
        <f>IF(SER_hh_tesh!F33=0,0,SER_hh_tesh!F33/SER_summary!F$26)</f>
        <v>12.960075555927554</v>
      </c>
      <c r="G33" s="18">
        <f>IF(SER_hh_tesh!G33=0,0,SER_hh_tesh!G33/SER_summary!G$26)</f>
        <v>13.67715226241037</v>
      </c>
      <c r="H33" s="18">
        <f>IF(SER_hh_tesh!H33=0,0,SER_hh_tesh!H33/SER_summary!H$26)</f>
        <v>14.218526928857701</v>
      </c>
      <c r="I33" s="18">
        <f>IF(SER_hh_tesh!I33=0,0,SER_hh_tesh!I33/SER_summary!I$26)</f>
        <v>14.068206052654435</v>
      </c>
      <c r="J33" s="18">
        <f>IF(SER_hh_tesh!J33=0,0,SER_hh_tesh!J33/SER_summary!J$26)</f>
        <v>14.114224697194329</v>
      </c>
      <c r="K33" s="18">
        <f>IF(SER_hh_tesh!K33=0,0,SER_hh_tesh!K33/SER_summary!K$26)</f>
        <v>13.780038467465781</v>
      </c>
      <c r="L33" s="18">
        <f>IF(SER_hh_tesh!L33=0,0,SER_hh_tesh!L33/SER_summary!L$26)</f>
        <v>13.503000381620829</v>
      </c>
      <c r="M33" s="18">
        <f>IF(SER_hh_tesh!M33=0,0,SER_hh_tesh!M33/SER_summary!M$26)</f>
        <v>14.300828944081736</v>
      </c>
      <c r="N33" s="18">
        <f>IF(SER_hh_tesh!N33=0,0,SER_hh_tesh!N33/SER_summary!N$26)</f>
        <v>14.276209164522394</v>
      </c>
      <c r="O33" s="18">
        <f>IF(SER_hh_tesh!O33=0,0,SER_hh_tesh!O33/SER_summary!O$26)</f>
        <v>13.771721837241826</v>
      </c>
      <c r="P33" s="18">
        <f>IF(SER_hh_tesh!P33=0,0,SER_hh_tesh!P33/SER_summary!P$26)</f>
        <v>13.637754122973256</v>
      </c>
      <c r="Q33" s="18">
        <f>IF(SER_hh_tesh!Q33=0,0,SER_hh_tesh!Q33/SER_summary!Q$26)</f>
        <v>13.667557349104275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15.064304220723358</v>
      </c>
      <c r="C3" s="106">
        <f>IF(SER_hh_emih!C3=0,0,SER_hh_emih!C3/SER_summary!C$26)</f>
        <v>23.390677897562053</v>
      </c>
      <c r="D3" s="106">
        <f>IF(SER_hh_emih!D3=0,0,SER_hh_emih!D3/SER_summary!D$26)</f>
        <v>12.9583701354419</v>
      </c>
      <c r="E3" s="106">
        <f>IF(SER_hh_emih!E3=0,0,SER_hh_emih!E3/SER_summary!E$26)</f>
        <v>23.203257673904858</v>
      </c>
      <c r="F3" s="106">
        <f>IF(SER_hh_emih!F3=0,0,SER_hh_emih!F3/SER_summary!F$26)</f>
        <v>34.963137611628007</v>
      </c>
      <c r="G3" s="106">
        <f>IF(SER_hh_emih!G3=0,0,SER_hh_emih!G3/SER_summary!G$26)</f>
        <v>34.65567811957861</v>
      </c>
      <c r="H3" s="106">
        <f>IF(SER_hh_emih!H3=0,0,SER_hh_emih!H3/SER_summary!H$26)</f>
        <v>45.5984416838592</v>
      </c>
      <c r="I3" s="106">
        <f>IF(SER_hh_emih!I3=0,0,SER_hh_emih!I3/SER_summary!I$26)</f>
        <v>37.663485901480605</v>
      </c>
      <c r="J3" s="106">
        <f>IF(SER_hh_emih!J3=0,0,SER_hh_emih!J3/SER_summary!J$26)</f>
        <v>26.202202017697598</v>
      </c>
      <c r="K3" s="106">
        <f>IF(SER_hh_emih!K3=0,0,SER_hh_emih!K3/SER_summary!K$26)</f>
        <v>23.842437102045821</v>
      </c>
      <c r="L3" s="106">
        <f>IF(SER_hh_emih!L3=0,0,SER_hh_emih!L3/SER_summary!L$26)</f>
        <v>23.408307536942846</v>
      </c>
      <c r="M3" s="106">
        <f>IF(SER_hh_emih!M3=0,0,SER_hh_emih!M3/SER_summary!M$26)</f>
        <v>21.91210303399712</v>
      </c>
      <c r="N3" s="106">
        <f>IF(SER_hh_emih!N3=0,0,SER_hh_emih!N3/SER_summary!N$26)</f>
        <v>20.825829392408806</v>
      </c>
      <c r="O3" s="106">
        <f>IF(SER_hh_emih!O3=0,0,SER_hh_emih!O3/SER_summary!O$26)</f>
        <v>19.402951456098624</v>
      </c>
      <c r="P3" s="106">
        <f>IF(SER_hh_emih!P3=0,0,SER_hh_emih!P3/SER_summary!P$26)</f>
        <v>18.544774571712473</v>
      </c>
      <c r="Q3" s="106">
        <f>IF(SER_hh_emih!Q3=0,0,SER_hh_emih!Q3/SER_summary!Q$26)</f>
        <v>17.581762747158542</v>
      </c>
    </row>
    <row r="4" spans="1:17" ht="12.95" customHeight="1" x14ac:dyDescent="0.25">
      <c r="A4" s="90" t="s">
        <v>44</v>
      </c>
      <c r="B4" s="101">
        <f>IF(SER_hh_emih!B4=0,0,SER_hh_emih!B4/SER_summary!B$26)</f>
        <v>12.226222352258983</v>
      </c>
      <c r="C4" s="101">
        <f>IF(SER_hh_emih!C4=0,0,SER_hh_emih!C4/SER_summary!C$26)</f>
        <v>20.717565755837118</v>
      </c>
      <c r="D4" s="101">
        <f>IF(SER_hh_emih!D4=0,0,SER_hh_emih!D4/SER_summary!D$26)</f>
        <v>10.338851527330737</v>
      </c>
      <c r="E4" s="101">
        <f>IF(SER_hh_emih!E4=0,0,SER_hh_emih!E4/SER_summary!E$26)</f>
        <v>17.889612568093433</v>
      </c>
      <c r="F4" s="101">
        <f>IF(SER_hh_emih!F4=0,0,SER_hh_emih!F4/SER_summary!F$26)</f>
        <v>26.39761756649343</v>
      </c>
      <c r="G4" s="101">
        <f>IF(SER_hh_emih!G4=0,0,SER_hh_emih!G4/SER_summary!G$26)</f>
        <v>26.077343604987899</v>
      </c>
      <c r="H4" s="101">
        <f>IF(SER_hh_emih!H4=0,0,SER_hh_emih!H4/SER_summary!H$26)</f>
        <v>37.466177592123842</v>
      </c>
      <c r="I4" s="101">
        <f>IF(SER_hh_emih!I4=0,0,SER_hh_emih!I4/SER_summary!I$26)</f>
        <v>29.456682639564221</v>
      </c>
      <c r="J4" s="101">
        <f>IF(SER_hh_emih!J4=0,0,SER_hh_emih!J4/SER_summary!J$26)</f>
        <v>20.489796125336639</v>
      </c>
      <c r="K4" s="101">
        <f>IF(SER_hh_emih!K4=0,0,SER_hh_emih!K4/SER_summary!K$26)</f>
        <v>17.834825813891875</v>
      </c>
      <c r="L4" s="101">
        <f>IF(SER_hh_emih!L4=0,0,SER_hh_emih!L4/SER_summary!L$26)</f>
        <v>17.513136429900086</v>
      </c>
      <c r="M4" s="101">
        <f>IF(SER_hh_emih!M4=0,0,SER_hh_emih!M4/SER_summary!M$26)</f>
        <v>16.670568754617445</v>
      </c>
      <c r="N4" s="101">
        <f>IF(SER_hh_emih!N4=0,0,SER_hh_emih!N4/SER_summary!N$26)</f>
        <v>15.63036834945092</v>
      </c>
      <c r="O4" s="101">
        <f>IF(SER_hh_emih!O4=0,0,SER_hh_emih!O4/SER_summary!O$26)</f>
        <v>14.053134915327231</v>
      </c>
      <c r="P4" s="101">
        <f>IF(SER_hh_emih!P4=0,0,SER_hh_emih!P4/SER_summary!P$26)</f>
        <v>13.058972076861137</v>
      </c>
      <c r="Q4" s="101">
        <f>IF(SER_hh_emih!Q4=0,0,SER_hh_emih!Q4/SER_summary!Q$26)</f>
        <v>11.784343637465131</v>
      </c>
    </row>
    <row r="5" spans="1:17" ht="12" customHeight="1" x14ac:dyDescent="0.25">
      <c r="A5" s="88" t="s">
        <v>38</v>
      </c>
      <c r="B5" s="100">
        <f>IF(SER_hh_emih!B5=0,0,SER_hh_emih!B5/SER_summary!B$26)</f>
        <v>66.026772218520534</v>
      </c>
      <c r="C5" s="100">
        <f>IF(SER_hh_emih!C5=0,0,SER_hh_emih!C5/SER_summary!C$26)</f>
        <v>84.086915927005478</v>
      </c>
      <c r="D5" s="100">
        <f>IF(SER_hh_emih!D5=0,0,SER_hh_emih!D5/SER_summary!D$26)</f>
        <v>32.665028737530456</v>
      </c>
      <c r="E5" s="100">
        <f>IF(SER_hh_emih!E5=0,0,SER_hh_emih!E5/SER_summary!E$26)</f>
        <v>56.307529830878806</v>
      </c>
      <c r="F5" s="100">
        <f>IF(SER_hh_emih!F5=0,0,SER_hh_emih!F5/SER_summary!F$26)</f>
        <v>60.178644954639829</v>
      </c>
      <c r="G5" s="100">
        <f>IF(SER_hh_emih!G5=0,0,SER_hh_emih!G5/SER_summary!G$26)</f>
        <v>79.84327186614891</v>
      </c>
      <c r="H5" s="100">
        <f>IF(SER_hh_emih!H5=0,0,SER_hh_emih!H5/SER_summary!H$26)</f>
        <v>104.41322529464981</v>
      </c>
      <c r="I5" s="100">
        <f>IF(SER_hh_emih!I5=0,0,SER_hh_emih!I5/SER_summary!I$26)</f>
        <v>83.125893876600713</v>
      </c>
      <c r="J5" s="100">
        <f>IF(SER_hh_emih!J5=0,0,SER_hh_emih!J5/SER_summary!J$26)</f>
        <v>62.47758965728989</v>
      </c>
      <c r="K5" s="100">
        <f>IF(SER_hh_emih!K5=0,0,SER_hh_emih!K5/SER_summary!K$26)</f>
        <v>55.443399755200808</v>
      </c>
      <c r="L5" s="100">
        <f>IF(SER_hh_emih!L5=0,0,SER_hh_emih!L5/SER_summary!L$26)</f>
        <v>58.65041072503341</v>
      </c>
      <c r="M5" s="100">
        <f>IF(SER_hh_emih!M5=0,0,SER_hh_emih!M5/SER_summary!M$26)</f>
        <v>48.408122707918707</v>
      </c>
      <c r="N5" s="100">
        <f>IF(SER_hh_emih!N5=0,0,SER_hh_emih!N5/SER_summary!N$26)</f>
        <v>47.750660319830828</v>
      </c>
      <c r="O5" s="100">
        <f>IF(SER_hh_emih!O5=0,0,SER_hh_emih!O5/SER_summary!O$26)</f>
        <v>42.767322687147335</v>
      </c>
      <c r="P5" s="100">
        <f>IF(SER_hh_emih!P5=0,0,SER_hh_emih!P5/SER_summary!P$26)</f>
        <v>38.363737180817104</v>
      </c>
      <c r="Q5" s="100">
        <f>IF(SER_hh_emih!Q5=0,0,SER_hh_emih!Q5/SER_summary!Q$26)</f>
        <v>37.031892529921507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53.549563910367198</v>
      </c>
      <c r="C7" s="100">
        <f>IF(SER_hh_emih!C7=0,0,SER_hh_emih!C7/SER_summary!C$26)</f>
        <v>39.649588896063307</v>
      </c>
      <c r="D7" s="100">
        <f>IF(SER_hh_emih!D7=0,0,SER_hh_emih!D7/SER_summary!D$26)</f>
        <v>25.729269300218146</v>
      </c>
      <c r="E7" s="100">
        <f>IF(SER_hh_emih!E7=0,0,SER_hh_emih!E7/SER_summary!E$26)</f>
        <v>25.255951187944735</v>
      </c>
      <c r="F7" s="100">
        <f>IF(SER_hh_emih!F7=0,0,SER_hh_emih!F7/SER_summary!F$26)</f>
        <v>45.21058647786576</v>
      </c>
      <c r="G7" s="100">
        <f>IF(SER_hh_emih!G7=0,0,SER_hh_emih!G7/SER_summary!G$26)</f>
        <v>49.980078133609339</v>
      </c>
      <c r="H7" s="100">
        <f>IF(SER_hh_emih!H7=0,0,SER_hh_emih!H7/SER_summary!H$26)</f>
        <v>41.788544266810199</v>
      </c>
      <c r="I7" s="100">
        <f>IF(SER_hh_emih!I7=0,0,SER_hh_emih!I7/SER_summary!I$26)</f>
        <v>69.256661172497019</v>
      </c>
      <c r="J7" s="100">
        <f>IF(SER_hh_emih!J7=0,0,SER_hh_emih!J7/SER_summary!J$26)</f>
        <v>50.534556990899972</v>
      </c>
      <c r="K7" s="100">
        <f>IF(SER_hh_emih!K7=0,0,SER_hh_emih!K7/SER_summary!K$26)</f>
        <v>27.804531302840733</v>
      </c>
      <c r="L7" s="100">
        <f>IF(SER_hh_emih!L7=0,0,SER_hh_emih!L7/SER_summary!L$26)</f>
        <v>36.588064396251042</v>
      </c>
      <c r="M7" s="100">
        <f>IF(SER_hh_emih!M7=0,0,SER_hh_emih!M7/SER_summary!M$26)</f>
        <v>31.307544156706545</v>
      </c>
      <c r="N7" s="100">
        <f>IF(SER_hh_emih!N7=0,0,SER_hh_emih!N7/SER_summary!N$26)</f>
        <v>29.628532786868014</v>
      </c>
      <c r="O7" s="100">
        <f>IF(SER_hh_emih!O7=0,0,SER_hh_emih!O7/SER_summary!O$26)</f>
        <v>26.29067419202422</v>
      </c>
      <c r="P7" s="100">
        <f>IF(SER_hh_emih!P7=0,0,SER_hh_emih!P7/SER_summary!P$26)</f>
        <v>23.431234113590563</v>
      </c>
      <c r="Q7" s="100">
        <f>IF(SER_hh_emih!Q7=0,0,SER_hh_emih!Q7/SER_summary!Q$26)</f>
        <v>22.48245381493377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25.220742771235653</v>
      </c>
      <c r="C9" s="100">
        <f>IF(SER_hh_emih!C9=0,0,SER_hh_emih!C9/SER_summary!C$26)</f>
        <v>40.59645705258108</v>
      </c>
      <c r="D9" s="100">
        <f>IF(SER_hh_emih!D9=0,0,SER_hh_emih!D9/SER_summary!D$26)</f>
        <v>5.7913463905085987</v>
      </c>
      <c r="E9" s="100">
        <f>IF(SER_hh_emih!E9=0,0,SER_hh_emih!E9/SER_summary!E$26)</f>
        <v>34.462045208909316</v>
      </c>
      <c r="F9" s="100">
        <f>IF(SER_hh_emih!F9=0,0,SER_hh_emih!F9/SER_summary!F$26)</f>
        <v>26.571566772006488</v>
      </c>
      <c r="G9" s="100">
        <f>IF(SER_hh_emih!G9=0,0,SER_hh_emih!G9/SER_summary!G$26)</f>
        <v>30.378358861478606</v>
      </c>
      <c r="H9" s="100">
        <f>IF(SER_hh_emih!H9=0,0,SER_hh_emih!H9/SER_summary!H$26)</f>
        <v>53.94807090411544</v>
      </c>
      <c r="I9" s="100">
        <f>IF(SER_hh_emih!I9=0,0,SER_hh_emih!I9/SER_summary!I$26)</f>
        <v>34.991952704020186</v>
      </c>
      <c r="J9" s="100">
        <f>IF(SER_hh_emih!J9=0,0,SER_hh_emih!J9/SER_summary!J$26)</f>
        <v>24.048522282155211</v>
      </c>
      <c r="K9" s="100">
        <f>IF(SER_hh_emih!K9=0,0,SER_hh_emih!K9/SER_summary!K$26)</f>
        <v>25.582469075413012</v>
      </c>
      <c r="L9" s="100">
        <f>IF(SER_hh_emih!L9=0,0,SER_hh_emih!L9/SER_summary!L$26)</f>
        <v>25.526615157737094</v>
      </c>
      <c r="M9" s="100">
        <f>IF(SER_hh_emih!M9=0,0,SER_hh_emih!M9/SER_summary!M$26)</f>
        <v>23.175567623099372</v>
      </c>
      <c r="N9" s="100">
        <f>IF(SER_hh_emih!N9=0,0,SER_hh_emih!N9/SER_summary!N$26)</f>
        <v>21.217221470723644</v>
      </c>
      <c r="O9" s="100">
        <f>IF(SER_hh_emih!O9=0,0,SER_hh_emih!O9/SER_summary!O$26)</f>
        <v>18.924523704228605</v>
      </c>
      <c r="P9" s="100">
        <f>IF(SER_hh_emih!P9=0,0,SER_hh_emih!P9/SER_summary!P$26)</f>
        <v>16.891795647142324</v>
      </c>
      <c r="Q9" s="100">
        <f>IF(SER_hh_emih!Q9=0,0,SER_hh_emih!Q9/SER_summary!Q$26)</f>
        <v>16.245068427499152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0.16980123108067641</v>
      </c>
      <c r="F10" s="100">
        <f>IF(SER_hh_emih!F10=0,0,SER_hh_emih!F10/SER_summary!F$26)</f>
        <v>0.1079910641327092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2.8307983372554631E-2</v>
      </c>
      <c r="P10" s="100">
        <f>IF(SER_hh_emih!P10=0,0,SER_hh_emih!P10/SER_summary!P$26)</f>
        <v>3.9229540399012559</v>
      </c>
      <c r="Q10" s="100">
        <f>IF(SER_hh_emih!Q10=0,0,SER_hh_emih!Q10/SER_summary!Q$26)</f>
        <v>1.7703407643717739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0.77830359968175977</v>
      </c>
      <c r="C19" s="101">
        <f>IF(SER_hh_emih!C19=0,0,SER_hh_emih!C19/SER_summary!C$26)</f>
        <v>0.77764233753991596</v>
      </c>
      <c r="D19" s="101">
        <f>IF(SER_hh_emih!D19=0,0,SER_hh_emih!D19/SER_summary!D$26)</f>
        <v>1.3649013283929685</v>
      </c>
      <c r="E19" s="101">
        <f>IF(SER_hh_emih!E19=0,0,SER_hh_emih!E19/SER_summary!E$26)</f>
        <v>2.1674809374197346</v>
      </c>
      <c r="F19" s="101">
        <f>IF(SER_hh_emih!F19=0,0,SER_hh_emih!F19/SER_summary!F$26)</f>
        <v>3.1731183544275297</v>
      </c>
      <c r="G19" s="101">
        <f>IF(SER_hh_emih!G19=0,0,SER_hh_emih!G19/SER_summary!G$26)</f>
        <v>2.9680527877570348</v>
      </c>
      <c r="H19" s="101">
        <f>IF(SER_hh_emih!H19=0,0,SER_hh_emih!H19/SER_summary!H$26)</f>
        <v>3.1066011575915859</v>
      </c>
      <c r="I19" s="101">
        <f>IF(SER_hh_emih!I19=0,0,SER_hh_emih!I19/SER_summary!I$26)</f>
        <v>2.4630342711193998</v>
      </c>
      <c r="J19" s="101">
        <f>IF(SER_hh_emih!J19=0,0,SER_hh_emih!J19/SER_summary!J$26)</f>
        <v>2.1207273015563248</v>
      </c>
      <c r="K19" s="101">
        <f>IF(SER_hh_emih!K19=0,0,SER_hh_emih!K19/SER_summary!K$26)</f>
        <v>2.8107644347657081</v>
      </c>
      <c r="L19" s="101">
        <f>IF(SER_hh_emih!L19=0,0,SER_hh_emih!L19/SER_summary!L$26)</f>
        <v>2.7014280098884469</v>
      </c>
      <c r="M19" s="101">
        <f>IF(SER_hh_emih!M19=0,0,SER_hh_emih!M19/SER_summary!M$26)</f>
        <v>2.4111651812747317</v>
      </c>
      <c r="N19" s="101">
        <f>IF(SER_hh_emih!N19=0,0,SER_hh_emih!N19/SER_summary!N$26)</f>
        <v>2.4450195697557406</v>
      </c>
      <c r="O19" s="101">
        <f>IF(SER_hh_emih!O19=0,0,SER_hh_emih!O19/SER_summary!O$26)</f>
        <v>2.6442305098971</v>
      </c>
      <c r="P19" s="101">
        <f>IF(SER_hh_emih!P19=0,0,SER_hh_emih!P19/SER_summary!P$26)</f>
        <v>2.7850476107054334</v>
      </c>
      <c r="Q19" s="101">
        <f>IF(SER_hh_emih!Q19=0,0,SER_hh_emih!Q19/SER_summary!Q$26)</f>
        <v>2.8737934548602393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4.7034785999912234</v>
      </c>
      <c r="C22" s="100">
        <f>IF(SER_hh_emih!C22=0,0,SER_hh_emih!C22/SER_summary!C$26)</f>
        <v>5.0865848067009916</v>
      </c>
      <c r="D22" s="100">
        <f>IF(SER_hh_emih!D22=0,0,SER_hh_emih!D22/SER_summary!D$26)</f>
        <v>5.4410924065121025</v>
      </c>
      <c r="E22" s="100">
        <f>IF(SER_hh_emih!E22=0,0,SER_hh_emih!E22/SER_summary!E$26)</f>
        <v>4.7963051114603354</v>
      </c>
      <c r="F22" s="100">
        <f>IF(SER_hh_emih!F22=0,0,SER_hh_emih!F22/SER_summary!F$26)</f>
        <v>7.1883819774910673</v>
      </c>
      <c r="G22" s="100">
        <f>IF(SER_hh_emih!G22=0,0,SER_hh_emih!G22/SER_summary!G$26)</f>
        <v>6.1470578676866632</v>
      </c>
      <c r="H22" s="100">
        <f>IF(SER_hh_emih!H22=0,0,SER_hh_emih!H22/SER_summary!H$26)</f>
        <v>5.9950595228976811</v>
      </c>
      <c r="I22" s="100">
        <f>IF(SER_hh_emih!I22=0,0,SER_hh_emih!I22/SER_summary!I$26)</f>
        <v>5.9747974257584771</v>
      </c>
      <c r="J22" s="100">
        <f>IF(SER_hh_emih!J22=0,0,SER_hh_emih!J22/SER_summary!J$26)</f>
        <v>6.2195468548973309</v>
      </c>
      <c r="K22" s="100">
        <f>IF(SER_hh_emih!K22=0,0,SER_hh_emih!K22/SER_summary!K$26)</f>
        <v>6.120559877764677</v>
      </c>
      <c r="L22" s="100">
        <f>IF(SER_hh_emih!L22=0,0,SER_hh_emih!L22/SER_summary!L$26)</f>
        <v>5.9494639551606463</v>
      </c>
      <c r="M22" s="100">
        <f>IF(SER_hh_emih!M22=0,0,SER_hh_emih!M22/SER_summary!M$26)</f>
        <v>6.0691631751801065</v>
      </c>
      <c r="N22" s="100">
        <f>IF(SER_hh_emih!N22=0,0,SER_hh_emih!N22/SER_summary!N$26)</f>
        <v>6.0650194246755991</v>
      </c>
      <c r="O22" s="100">
        <f>IF(SER_hh_emih!O22=0,0,SER_hh_emih!O22/SER_summary!O$26)</f>
        <v>5.9825423411795082</v>
      </c>
      <c r="P22" s="100">
        <f>IF(SER_hh_emih!P22=0,0,SER_hh_emih!P22/SER_summary!P$26)</f>
        <v>5.9185464245192225</v>
      </c>
      <c r="Q22" s="100">
        <f>IF(SER_hh_emih!Q22=0,0,SER_hh_emih!Q22/SER_summary!Q$26)</f>
        <v>5.8781558820547612</v>
      </c>
    </row>
    <row r="23" spans="1:17" ht="12" customHeight="1" x14ac:dyDescent="0.25">
      <c r="A23" s="88" t="s">
        <v>98</v>
      </c>
      <c r="B23" s="100">
        <f>IF(SER_hh_emih!B23=0,0,SER_hh_emih!B23/SER_summary!B$26)</f>
        <v>3.3982836607744229</v>
      </c>
      <c r="C23" s="100">
        <f>IF(SER_hh_emih!C23=0,0,SER_hh_emih!C23/SER_summary!C$26)</f>
        <v>6.0511917916285993</v>
      </c>
      <c r="D23" s="100">
        <f>IF(SER_hh_emih!D23=0,0,SER_hh_emih!D23/SER_summary!D$26)</f>
        <v>1.5803242284645256</v>
      </c>
      <c r="E23" s="100">
        <f>IF(SER_hh_emih!E23=0,0,SER_hh_emih!E23/SER_summary!E$26)</f>
        <v>4.0830438207524757</v>
      </c>
      <c r="F23" s="100">
        <f>IF(SER_hh_emih!F23=0,0,SER_hh_emih!F23/SER_summary!F$26)</f>
        <v>4.5537736366545492</v>
      </c>
      <c r="G23" s="100">
        <f>IF(SER_hh_emih!G23=0,0,SER_hh_emih!G23/SER_summary!G$26)</f>
        <v>4.2741446103131757</v>
      </c>
      <c r="H23" s="100">
        <f>IF(SER_hh_emih!H23=0,0,SER_hh_emih!H23/SER_summary!H$26)</f>
        <v>5.1007493988468884</v>
      </c>
      <c r="I23" s="100">
        <f>IF(SER_hh_emih!I23=0,0,SER_hh_emih!I23/SER_summary!I$26)</f>
        <v>4.303687016715144</v>
      </c>
      <c r="J23" s="100">
        <f>IF(SER_hh_emih!J23=0,0,SER_hh_emih!J23/SER_summary!J$26)</f>
        <v>3.9943555980896548</v>
      </c>
      <c r="K23" s="100">
        <f>IF(SER_hh_emih!K23=0,0,SER_hh_emih!K23/SER_summary!K$26)</f>
        <v>5.4867688948408651</v>
      </c>
      <c r="L23" s="100">
        <f>IF(SER_hh_emih!L23=0,0,SER_hh_emih!L23/SER_summary!L$26)</f>
        <v>4.1197056543020487</v>
      </c>
      <c r="M23" s="100">
        <f>IF(SER_hh_emih!M23=0,0,SER_hh_emih!M23/SER_summary!M$26)</f>
        <v>4.3303876970681152</v>
      </c>
      <c r="N23" s="100">
        <f>IF(SER_hh_emih!N23=0,0,SER_hh_emih!N23/SER_summary!N$26)</f>
        <v>4.3293552174579792</v>
      </c>
      <c r="O23" s="100">
        <f>IF(SER_hh_emih!O23=0,0,SER_hh_emih!O23/SER_summary!O$26)</f>
        <v>4.2966010842807902</v>
      </c>
      <c r="P23" s="100">
        <f>IF(SER_hh_emih!P23=0,0,SER_hh_emih!P23/SER_summary!P$26)</f>
        <v>4.2640118716259163</v>
      </c>
      <c r="Q23" s="100">
        <f>IF(SER_hh_emih!Q23=0,0,SER_hh_emih!Q23/SER_summary!Q$26)</f>
        <v>4.2446458473591751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2.6430492659318152E-2</v>
      </c>
      <c r="F24" s="100">
        <f>IF(SER_hh_emih!F24=0,0,SER_hh_emih!F24/SER_summary!F$26)</f>
        <v>2.6885887580048829E-2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7.0585413855503432E-3</v>
      </c>
      <c r="P24" s="100">
        <f>IF(SER_hh_emih!P24=0,0,SER_hh_emih!P24/SER_summary!P$26)</f>
        <v>1.0808993835209368</v>
      </c>
      <c r="Q24" s="100">
        <f>IF(SER_hh_emih!Q24=0,0,SER_hh_emih!Q24/SER_summary!Q$26)</f>
        <v>0.50270877156028515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2.0597782687826136</v>
      </c>
      <c r="C29" s="101">
        <f>IF(SER_hh_emih!C29=0,0,SER_hh_emih!C29/SER_summary!C$26)</f>
        <v>1.8954698041850242</v>
      </c>
      <c r="D29" s="101">
        <f>IF(SER_hh_emih!D29=0,0,SER_hh_emih!D29/SER_summary!D$26)</f>
        <v>1.2546172797181931</v>
      </c>
      <c r="E29" s="101">
        <f>IF(SER_hh_emih!E29=0,0,SER_hh_emih!E29/SER_summary!E$26)</f>
        <v>3.1461641683916879</v>
      </c>
      <c r="F29" s="101">
        <f>IF(SER_hh_emih!F29=0,0,SER_hh_emih!F29/SER_summary!F$26)</f>
        <v>5.3924016907070405</v>
      </c>
      <c r="G29" s="101">
        <f>IF(SER_hh_emih!G29=0,0,SER_hh_emih!G29/SER_summary!G$26)</f>
        <v>5.6102817268336835</v>
      </c>
      <c r="H29" s="101">
        <f>IF(SER_hh_emih!H29=0,0,SER_hh_emih!H29/SER_summary!H$26)</f>
        <v>5.0256629341437655</v>
      </c>
      <c r="I29" s="101">
        <f>IF(SER_hh_emih!I29=0,0,SER_hh_emih!I29/SER_summary!I$26)</f>
        <v>5.7437689907969842</v>
      </c>
      <c r="J29" s="101">
        <f>IF(SER_hh_emih!J29=0,0,SER_hh_emih!J29/SER_summary!J$26)</f>
        <v>3.5916785908046291</v>
      </c>
      <c r="K29" s="101">
        <f>IF(SER_hh_emih!K29=0,0,SER_hh_emih!K29/SER_summary!K$26)</f>
        <v>3.1968468533882395</v>
      </c>
      <c r="L29" s="101">
        <f>IF(SER_hh_emih!L29=0,0,SER_hh_emih!L29/SER_summary!L$26)</f>
        <v>3.1937430971543157</v>
      </c>
      <c r="M29" s="101">
        <f>IF(SER_hh_emih!M29=0,0,SER_hh_emih!M29/SER_summary!M$26)</f>
        <v>2.8303690981049412</v>
      </c>
      <c r="N29" s="101">
        <f>IF(SER_hh_emih!N29=0,0,SER_hh_emih!N29/SER_summary!N$26)</f>
        <v>2.7504414732021454</v>
      </c>
      <c r="O29" s="101">
        <f>IF(SER_hh_emih!O29=0,0,SER_hh_emih!O29/SER_summary!O$26)</f>
        <v>2.7055860308742905</v>
      </c>
      <c r="P29" s="101">
        <f>IF(SER_hh_emih!P29=0,0,SER_hh_emih!P29/SER_summary!P$26)</f>
        <v>2.700754884145907</v>
      </c>
      <c r="Q29" s="101">
        <f>IF(SER_hh_emih!Q29=0,0,SER_hh_emih!Q29/SER_summary!Q$26)</f>
        <v>2.9236256548331725</v>
      </c>
    </row>
    <row r="30" spans="1:17" ht="12" customHeight="1" x14ac:dyDescent="0.25">
      <c r="A30" s="88" t="s">
        <v>66</v>
      </c>
      <c r="B30" s="100">
        <f>IF(SER_hh_emih!B30=0,0,SER_hh_emih!B30/SER_summary!B$26)</f>
        <v>7.0894194208916828</v>
      </c>
      <c r="C30" s="100">
        <f>IF(SER_hh_emih!C30=0,0,SER_hh_emih!C30/SER_summary!C$26)</f>
        <v>6.8990049404302063</v>
      </c>
      <c r="D30" s="100">
        <f>IF(SER_hh_emih!D30=0,0,SER_hh_emih!D30/SER_summary!D$26)</f>
        <v>2.4922369003271441</v>
      </c>
      <c r="E30" s="100">
        <f>IF(SER_hh_emih!E30=0,0,SER_hh_emih!E30/SER_summary!E$26)</f>
        <v>6.0097274800627813</v>
      </c>
      <c r="F30" s="100">
        <f>IF(SER_hh_emih!F30=0,0,SER_hh_emih!F30/SER_summary!F$26)</f>
        <v>6.2501254014706005</v>
      </c>
      <c r="G30" s="100">
        <f>IF(SER_hh_emih!G30=0,0,SER_hh_emih!G30/SER_summary!G$26)</f>
        <v>6.4660016889087455</v>
      </c>
      <c r="H30" s="100">
        <f>IF(SER_hh_emih!H30=0,0,SER_hh_emih!H30/SER_summary!H$26)</f>
        <v>6.6585200199631958</v>
      </c>
      <c r="I30" s="100">
        <f>IF(SER_hh_emih!I30=0,0,SER_hh_emih!I30/SER_summary!I$26)</f>
        <v>6.5878136701947136</v>
      </c>
      <c r="J30" s="100">
        <f>IF(SER_hh_emih!J30=0,0,SER_hh_emih!J30/SER_summary!J$26)</f>
        <v>6.5034922057361353</v>
      </c>
      <c r="K30" s="100">
        <f>IF(SER_hh_emih!K30=0,0,SER_hh_emih!K30/SER_summary!K$26)</f>
        <v>6.3410572539755403</v>
      </c>
      <c r="L30" s="100">
        <f>IF(SER_hh_emih!L30=0,0,SER_hh_emih!L30/SER_summary!L$26)</f>
        <v>6.144139314264323</v>
      </c>
      <c r="M30" s="100">
        <f>IF(SER_hh_emih!M30=0,0,SER_hh_emih!M30/SER_summary!M$26)</f>
        <v>6.2236074977609981</v>
      </c>
      <c r="N30" s="100">
        <f>IF(SER_hh_emih!N30=0,0,SER_hh_emih!N30/SER_summary!N$26)</f>
        <v>6.1494564856529736</v>
      </c>
      <c r="O30" s="100">
        <f>IF(SER_hh_emih!O30=0,0,SER_hh_emih!O30/SER_summary!O$26)</f>
        <v>6.0342499457873346</v>
      </c>
      <c r="P30" s="100">
        <f>IF(SER_hh_emih!P30=0,0,SER_hh_emih!P30/SER_summary!P$26)</f>
        <v>5.9337950437339062</v>
      </c>
      <c r="Q30" s="100">
        <f>IF(SER_hh_emih!Q30=0,0,SER_hh_emih!Q30/SER_summary!Q$26)</f>
        <v>5.8776374164318437</v>
      </c>
    </row>
    <row r="31" spans="1:17" ht="12" customHeight="1" x14ac:dyDescent="0.25">
      <c r="A31" s="88" t="s">
        <v>98</v>
      </c>
      <c r="B31" s="100">
        <f>IF(SER_hh_emih!B31=0,0,SER_hh_emih!B31/SER_summary!B$26)</f>
        <v>5.8527434725563774</v>
      </c>
      <c r="C31" s="100">
        <f>IF(SER_hh_emih!C31=0,0,SER_hh_emih!C31/SER_summary!C$26)</f>
        <v>5.6955448302646046</v>
      </c>
      <c r="D31" s="100">
        <f>IF(SER_hh_emih!D31=0,0,SER_hh_emih!D31/SER_summary!D$26)</f>
        <v>2.0574919305055333</v>
      </c>
      <c r="E31" s="100">
        <f>IF(SER_hh_emih!E31=0,0,SER_hh_emih!E31/SER_summary!E$26)</f>
        <v>4.9613926321143191</v>
      </c>
      <c r="F31" s="100">
        <f>IF(SER_hh_emih!F31=0,0,SER_hh_emih!F31/SER_summary!F$26)</f>
        <v>5.1598556206616593</v>
      </c>
      <c r="G31" s="100">
        <f>IF(SER_hh_emih!G31=0,0,SER_hh_emih!G31/SER_summary!G$26)</f>
        <v>5.3380745208525582</v>
      </c>
      <c r="H31" s="100">
        <f>IF(SER_hh_emih!H31=0,0,SER_hh_emih!H31/SER_summary!H$26)</f>
        <v>5.4970100187448034</v>
      </c>
      <c r="I31" s="100">
        <f>IF(SER_hh_emih!I31=0,0,SER_hh_emih!I31/SER_summary!I$26)</f>
        <v>5.4383228247906592</v>
      </c>
      <c r="J31" s="100">
        <f>IF(SER_hh_emih!J31=0,0,SER_hh_emih!J31/SER_summary!J$26)</f>
        <v>5.3690252044864906</v>
      </c>
      <c r="K31" s="100">
        <f>IF(SER_hh_emih!K31=0,0,SER_hh_emih!K31/SER_summary!K$26)</f>
        <v>5.2349253512840841</v>
      </c>
      <c r="L31" s="100">
        <f>IF(SER_hh_emih!L31=0,0,SER_hh_emih!L31/SER_summary!L$26)</f>
        <v>5.0723577109949884</v>
      </c>
      <c r="M31" s="100">
        <f>IF(SER_hh_emih!M31=0,0,SER_hh_emih!M31/SER_summary!M$26)</f>
        <v>5.1366924656085704</v>
      </c>
      <c r="N31" s="100">
        <f>IF(SER_hh_emih!N31=0,0,SER_hh_emih!N31/SER_summary!N$26)</f>
        <v>5.072579437086584</v>
      </c>
      <c r="O31" s="100">
        <f>IF(SER_hh_emih!O31=0,0,SER_hh_emih!O31/SER_summary!O$26)</f>
        <v>4.974877040650088</v>
      </c>
      <c r="P31" s="100">
        <f>IF(SER_hh_emih!P31=0,0,SER_hh_emih!P31/SER_summary!P$26)</f>
        <v>4.889376493513744</v>
      </c>
      <c r="Q31" s="100">
        <f>IF(SER_hh_emih!Q31=0,0,SER_hh_emih!Q31/SER_summary!Q$26)</f>
        <v>4.8403751406444897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14587.238938751687</v>
      </c>
      <c r="D3" s="98">
        <f t="shared" si="0"/>
        <v>7997.3246286811855</v>
      </c>
      <c r="E3" s="98">
        <f t="shared" si="0"/>
        <v>9316.4448637035384</v>
      </c>
      <c r="F3" s="98">
        <f t="shared" si="0"/>
        <v>13801.144122782349</v>
      </c>
      <c r="G3" s="98">
        <f t="shared" si="0"/>
        <v>16699.692567082828</v>
      </c>
      <c r="H3" s="98">
        <f t="shared" si="0"/>
        <v>22877.579925855978</v>
      </c>
      <c r="I3" s="98">
        <f t="shared" si="0"/>
        <v>19783.234923706204</v>
      </c>
      <c r="J3" s="98">
        <f t="shared" si="0"/>
        <v>19528.347658806641</v>
      </c>
      <c r="K3" s="98">
        <f t="shared" si="0"/>
        <v>17722.812395715955</v>
      </c>
      <c r="L3" s="98">
        <f t="shared" si="0"/>
        <v>24471.469485663936</v>
      </c>
      <c r="M3" s="98">
        <f t="shared" si="0"/>
        <v>33562.98000605269</v>
      </c>
      <c r="N3" s="98">
        <f t="shared" si="0"/>
        <v>14766.253492496558</v>
      </c>
      <c r="O3" s="98">
        <f t="shared" si="0"/>
        <v>22877.203452433583</v>
      </c>
      <c r="P3" s="98">
        <f t="shared" si="0"/>
        <v>28653.666784586992</v>
      </c>
      <c r="Q3" s="98">
        <f t="shared" si="0"/>
        <v>38579.611732599325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14587.238938751687</v>
      </c>
      <c r="D4" s="89">
        <f t="shared" ref="D4:Q4" si="2">SUM(D5:D14)</f>
        <v>7997.3246286811855</v>
      </c>
      <c r="E4" s="89">
        <f t="shared" si="2"/>
        <v>9316.4448637035384</v>
      </c>
      <c r="F4" s="89">
        <f t="shared" si="2"/>
        <v>13801.144122782349</v>
      </c>
      <c r="G4" s="89">
        <f t="shared" si="2"/>
        <v>16699.692567082828</v>
      </c>
      <c r="H4" s="89">
        <f t="shared" si="2"/>
        <v>22877.579925855978</v>
      </c>
      <c r="I4" s="89">
        <f t="shared" si="2"/>
        <v>19783.234923706204</v>
      </c>
      <c r="J4" s="89">
        <f t="shared" si="2"/>
        <v>19528.347658806641</v>
      </c>
      <c r="K4" s="89">
        <f t="shared" si="2"/>
        <v>17722.812395715955</v>
      </c>
      <c r="L4" s="89">
        <f t="shared" si="2"/>
        <v>24471.469485663936</v>
      </c>
      <c r="M4" s="89">
        <f t="shared" si="2"/>
        <v>33562.98000605269</v>
      </c>
      <c r="N4" s="89">
        <f t="shared" si="2"/>
        <v>14766.253492496558</v>
      </c>
      <c r="O4" s="89">
        <f t="shared" si="2"/>
        <v>22877.203452433583</v>
      </c>
      <c r="P4" s="89">
        <f t="shared" si="2"/>
        <v>28653.666784586992</v>
      </c>
      <c r="Q4" s="89">
        <f t="shared" si="2"/>
        <v>38579.611732599325</v>
      </c>
    </row>
    <row r="5" spans="1:17" ht="12" customHeight="1" x14ac:dyDescent="0.25">
      <c r="A5" s="88" t="s">
        <v>38</v>
      </c>
      <c r="B5" s="87"/>
      <c r="C5" s="87">
        <v>90.337455822852689</v>
      </c>
      <c r="D5" s="87">
        <v>70.841365477093603</v>
      </c>
      <c r="E5" s="87">
        <v>0</v>
      </c>
      <c r="F5" s="87">
        <v>0</v>
      </c>
      <c r="G5" s="87">
        <v>0</v>
      </c>
      <c r="H5" s="87">
        <v>135.05048677789415</v>
      </c>
      <c r="I5" s="87">
        <v>0</v>
      </c>
      <c r="J5" s="87">
        <v>0</v>
      </c>
      <c r="K5" s="87">
        <v>0</v>
      </c>
      <c r="L5" s="87">
        <v>42.280967130100336</v>
      </c>
      <c r="M5" s="87">
        <v>43.126912491035107</v>
      </c>
      <c r="N5" s="87">
        <v>0</v>
      </c>
      <c r="O5" s="87">
        <v>36.864647980442051</v>
      </c>
      <c r="P5" s="87">
        <v>0</v>
      </c>
      <c r="Q5" s="87">
        <v>12.046056314514033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2208.0635704838828</v>
      </c>
      <c r="D7" s="87">
        <v>5304.2253378500409</v>
      </c>
      <c r="E7" s="87">
        <v>0</v>
      </c>
      <c r="F7" s="87">
        <v>1213.7729241766012</v>
      </c>
      <c r="G7" s="87">
        <v>0</v>
      </c>
      <c r="H7" s="87">
        <v>0</v>
      </c>
      <c r="I7" s="87">
        <v>2589.9974297218482</v>
      </c>
      <c r="J7" s="87">
        <v>4081.0626564692616</v>
      </c>
      <c r="K7" s="87">
        <v>785.39589751878191</v>
      </c>
      <c r="L7" s="87">
        <v>2343.4225894709029</v>
      </c>
      <c r="M7" s="87">
        <v>24829.83958986331</v>
      </c>
      <c r="N7" s="87">
        <v>618.42463812263532</v>
      </c>
      <c r="O7" s="87">
        <v>1434.4275188616868</v>
      </c>
      <c r="P7" s="87">
        <v>4006.8799729283055</v>
      </c>
      <c r="Q7" s="87">
        <v>6291.890331389819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5959.589947648411</v>
      </c>
      <c r="D9" s="87">
        <v>0</v>
      </c>
      <c r="E9" s="87">
        <v>4169.213606562028</v>
      </c>
      <c r="F9" s="87">
        <v>12270.432473376155</v>
      </c>
      <c r="G9" s="87">
        <v>3875.7343858446811</v>
      </c>
      <c r="H9" s="87">
        <v>18358.808928450995</v>
      </c>
      <c r="I9" s="87">
        <v>6791.740459599273</v>
      </c>
      <c r="J9" s="87">
        <v>6172.2763140340821</v>
      </c>
      <c r="K9" s="87">
        <v>13005.375023249628</v>
      </c>
      <c r="L9" s="87">
        <v>5764.4286310014304</v>
      </c>
      <c r="M9" s="87">
        <v>0</v>
      </c>
      <c r="N9" s="87">
        <v>10325.071306026275</v>
      </c>
      <c r="O9" s="87">
        <v>16654.54738900614</v>
      </c>
      <c r="P9" s="87">
        <v>16619.59341829754</v>
      </c>
      <c r="Q9" s="87">
        <v>10003.721788140416</v>
      </c>
    </row>
    <row r="10" spans="1:17" ht="12" customHeight="1" x14ac:dyDescent="0.25">
      <c r="A10" s="88" t="s">
        <v>34</v>
      </c>
      <c r="B10" s="87"/>
      <c r="C10" s="87">
        <v>2911.2663612973006</v>
      </c>
      <c r="D10" s="87">
        <v>2244.9316320587586</v>
      </c>
      <c r="E10" s="87">
        <v>0</v>
      </c>
      <c r="F10" s="87">
        <v>311.78978604847049</v>
      </c>
      <c r="G10" s="87">
        <v>0</v>
      </c>
      <c r="H10" s="87">
        <v>0</v>
      </c>
      <c r="I10" s="87">
        <v>372.61676107610589</v>
      </c>
      <c r="J10" s="87">
        <v>2430.6688990360253</v>
      </c>
      <c r="K10" s="87">
        <v>984.00564416564794</v>
      </c>
      <c r="L10" s="87">
        <v>0</v>
      </c>
      <c r="M10" s="87">
        <v>0</v>
      </c>
      <c r="N10" s="87">
        <v>0</v>
      </c>
      <c r="O10" s="87">
        <v>0</v>
      </c>
      <c r="P10" s="87">
        <v>1585.1031099334195</v>
      </c>
      <c r="Q10" s="87">
        <v>14045.13959307886</v>
      </c>
    </row>
    <row r="11" spans="1:17" ht="12" customHeight="1" x14ac:dyDescent="0.25">
      <c r="A11" s="88" t="s">
        <v>61</v>
      </c>
      <c r="B11" s="87"/>
      <c r="C11" s="87">
        <v>99.043251659358617</v>
      </c>
      <c r="D11" s="87">
        <v>376.96682048684437</v>
      </c>
      <c r="E11" s="87">
        <v>0</v>
      </c>
      <c r="F11" s="87">
        <v>0</v>
      </c>
      <c r="G11" s="87">
        <v>0</v>
      </c>
      <c r="H11" s="87">
        <v>0</v>
      </c>
      <c r="I11" s="87">
        <v>212.39761158360767</v>
      </c>
      <c r="J11" s="87">
        <v>648.48396054343004</v>
      </c>
      <c r="K11" s="87">
        <v>35.587544493596717</v>
      </c>
      <c r="L11" s="87">
        <v>0</v>
      </c>
      <c r="M11" s="87">
        <v>641.29197115343379</v>
      </c>
      <c r="N11" s="87">
        <v>166.84417204951311</v>
      </c>
      <c r="O11" s="87">
        <v>1214.9582143964101</v>
      </c>
      <c r="P11" s="87">
        <v>910.66731381530565</v>
      </c>
      <c r="Q11" s="87">
        <v>208.62493183918215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12823.131672234142</v>
      </c>
      <c r="H12" s="87">
        <v>2434.7079799564408</v>
      </c>
      <c r="I12" s="87">
        <v>5544.9281061025931</v>
      </c>
      <c r="J12" s="87">
        <v>6142.6545145150776</v>
      </c>
      <c r="K12" s="87">
        <v>2418.4993594681559</v>
      </c>
      <c r="L12" s="87">
        <v>4021.6617251068192</v>
      </c>
      <c r="M12" s="87">
        <v>7693.77643832173</v>
      </c>
      <c r="N12" s="87">
        <v>3320.2653283773016</v>
      </c>
      <c r="O12" s="87">
        <v>3115.6200004692305</v>
      </c>
      <c r="P12" s="87">
        <v>4091.1909042315565</v>
      </c>
      <c r="Q12" s="87">
        <v>5916.3530354476106</v>
      </c>
    </row>
    <row r="13" spans="1:17" ht="12" customHeight="1" x14ac:dyDescent="0.25">
      <c r="A13" s="88" t="s">
        <v>105</v>
      </c>
      <c r="B13" s="87"/>
      <c r="C13" s="87">
        <v>2.6991438042955327</v>
      </c>
      <c r="D13" s="87">
        <v>0.35947280844775609</v>
      </c>
      <c r="E13" s="87">
        <v>65.727035362066616</v>
      </c>
      <c r="F13" s="87">
        <v>5.1489391811223229</v>
      </c>
      <c r="G13" s="87">
        <v>0.826509004002287</v>
      </c>
      <c r="H13" s="87">
        <v>279.91886626315403</v>
      </c>
      <c r="I13" s="87">
        <v>606.21105836474851</v>
      </c>
      <c r="J13" s="87">
        <v>53.201314208765062</v>
      </c>
      <c r="K13" s="87">
        <v>199.1575395879141</v>
      </c>
      <c r="L13" s="87">
        <v>2518.7580468290853</v>
      </c>
      <c r="M13" s="87">
        <v>354.9450942231806</v>
      </c>
      <c r="N13" s="87">
        <v>335.64804792083265</v>
      </c>
      <c r="O13" s="87">
        <v>420.78568171967163</v>
      </c>
      <c r="P13" s="87">
        <v>1440.2320653808622</v>
      </c>
      <c r="Q13" s="87">
        <v>2101.8359963889257</v>
      </c>
    </row>
    <row r="14" spans="1:17" ht="12" customHeight="1" x14ac:dyDescent="0.25">
      <c r="A14" s="51" t="s">
        <v>104</v>
      </c>
      <c r="B14" s="94"/>
      <c r="C14" s="94">
        <v>3316.2392080355835</v>
      </c>
      <c r="D14" s="94">
        <v>0</v>
      </c>
      <c r="E14" s="94">
        <v>5081.5042217794444</v>
      </c>
      <c r="F14" s="94">
        <v>0</v>
      </c>
      <c r="G14" s="94">
        <v>0</v>
      </c>
      <c r="H14" s="94">
        <v>1669.0936644074945</v>
      </c>
      <c r="I14" s="94">
        <v>3665.343497258028</v>
      </c>
      <c r="J14" s="94">
        <v>0</v>
      </c>
      <c r="K14" s="94">
        <v>294.79138723222951</v>
      </c>
      <c r="L14" s="94">
        <v>9780.9175261255969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11268.300586911808</v>
      </c>
      <c r="D15" s="96">
        <f t="shared" ref="D15:Q15" si="4">SUM(D5:D12)</f>
        <v>7996.9651558727373</v>
      </c>
      <c r="E15" s="96">
        <f t="shared" si="4"/>
        <v>4169.213606562028</v>
      </c>
      <c r="F15" s="96">
        <f t="shared" si="4"/>
        <v>13795.995183601226</v>
      </c>
      <c r="G15" s="96">
        <f t="shared" si="4"/>
        <v>16698.866058078824</v>
      </c>
      <c r="H15" s="96">
        <f t="shared" si="4"/>
        <v>20928.567395185331</v>
      </c>
      <c r="I15" s="96">
        <f t="shared" si="4"/>
        <v>15511.680368083427</v>
      </c>
      <c r="J15" s="96">
        <f t="shared" si="4"/>
        <v>19475.146344597877</v>
      </c>
      <c r="K15" s="96">
        <f t="shared" si="4"/>
        <v>17228.863468895812</v>
      </c>
      <c r="L15" s="96">
        <f t="shared" si="4"/>
        <v>12171.793912709254</v>
      </c>
      <c r="M15" s="96">
        <f t="shared" si="4"/>
        <v>33208.034911829513</v>
      </c>
      <c r="N15" s="96">
        <f t="shared" si="4"/>
        <v>14430.605444575725</v>
      </c>
      <c r="O15" s="96">
        <f t="shared" si="4"/>
        <v>22456.41777071391</v>
      </c>
      <c r="P15" s="96">
        <f t="shared" si="4"/>
        <v>27213.434719206129</v>
      </c>
      <c r="Q15" s="96">
        <f t="shared" si="4"/>
        <v>36477.775736210402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2272.9999999999995</v>
      </c>
      <c r="D16" s="89">
        <f t="shared" ref="D16:Q16" si="6">SUM(D17:D18)</f>
        <v>2996</v>
      </c>
      <c r="E16" s="89">
        <f t="shared" si="6"/>
        <v>1987</v>
      </c>
      <c r="F16" s="89">
        <f t="shared" si="6"/>
        <v>4134.0000000000009</v>
      </c>
      <c r="G16" s="89">
        <f t="shared" si="6"/>
        <v>2699.9999999999991</v>
      </c>
      <c r="H16" s="89">
        <f t="shared" si="6"/>
        <v>4621.0000000000009</v>
      </c>
      <c r="I16" s="89">
        <f t="shared" si="6"/>
        <v>5191.0000000000027</v>
      </c>
      <c r="J16" s="89">
        <f t="shared" si="6"/>
        <v>5442.9999999999973</v>
      </c>
      <c r="K16" s="89">
        <f t="shared" si="6"/>
        <v>4916</v>
      </c>
      <c r="L16" s="89">
        <f t="shared" si="6"/>
        <v>4599.0000000000027</v>
      </c>
      <c r="M16" s="89">
        <f t="shared" si="6"/>
        <v>1522.9999999999964</v>
      </c>
      <c r="N16" s="89">
        <f t="shared" si="6"/>
        <v>411.00000000000136</v>
      </c>
      <c r="O16" s="89">
        <f t="shared" si="6"/>
        <v>1582.9999999999984</v>
      </c>
      <c r="P16" s="89">
        <f t="shared" si="6"/>
        <v>1332.0000000000007</v>
      </c>
      <c r="Q16" s="89">
        <f t="shared" si="6"/>
        <v>2313.0000000000027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2272.9999999999995</v>
      </c>
      <c r="D18" s="87">
        <v>2996</v>
      </c>
      <c r="E18" s="87">
        <v>1987</v>
      </c>
      <c r="F18" s="87">
        <v>4134.0000000000009</v>
      </c>
      <c r="G18" s="87">
        <v>2699.9999999999991</v>
      </c>
      <c r="H18" s="87">
        <v>4621.0000000000009</v>
      </c>
      <c r="I18" s="87">
        <v>5191.0000000000027</v>
      </c>
      <c r="J18" s="87">
        <v>5442.9999999999973</v>
      </c>
      <c r="K18" s="87">
        <v>4916</v>
      </c>
      <c r="L18" s="87">
        <v>4599.0000000000027</v>
      </c>
      <c r="M18" s="87">
        <v>1522.9999999999964</v>
      </c>
      <c r="N18" s="87">
        <v>411.00000000000136</v>
      </c>
      <c r="O18" s="87">
        <v>1582.9999999999984</v>
      </c>
      <c r="P18" s="87">
        <v>1332.0000000000007</v>
      </c>
      <c r="Q18" s="87">
        <v>2313.0000000000027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14587.238938751681</v>
      </c>
      <c r="D19" s="89">
        <f t="shared" ref="D19:Q19" si="8">SUM(D20:D26)</f>
        <v>7997.3246286811845</v>
      </c>
      <c r="E19" s="89">
        <f t="shared" si="8"/>
        <v>9316.4448637035421</v>
      </c>
      <c r="F19" s="89">
        <f t="shared" si="8"/>
        <v>13801.144122782349</v>
      </c>
      <c r="G19" s="89">
        <f t="shared" si="8"/>
        <v>16699.69256708282</v>
      </c>
      <c r="H19" s="89">
        <f t="shared" si="8"/>
        <v>22877.579925855971</v>
      </c>
      <c r="I19" s="89">
        <f t="shared" si="8"/>
        <v>19783.234923706201</v>
      </c>
      <c r="J19" s="89">
        <f t="shared" si="8"/>
        <v>19528.347658806641</v>
      </c>
      <c r="K19" s="89">
        <f t="shared" si="8"/>
        <v>17722.812395715951</v>
      </c>
      <c r="L19" s="89">
        <f t="shared" si="8"/>
        <v>24471.469485663933</v>
      </c>
      <c r="M19" s="89">
        <f t="shared" si="8"/>
        <v>33562.980006052669</v>
      </c>
      <c r="N19" s="89">
        <f t="shared" si="8"/>
        <v>14766.253492496562</v>
      </c>
      <c r="O19" s="89">
        <f t="shared" si="8"/>
        <v>22877.20345243358</v>
      </c>
      <c r="P19" s="89">
        <f t="shared" si="8"/>
        <v>28653.666784586989</v>
      </c>
      <c r="Q19" s="89">
        <f t="shared" si="8"/>
        <v>38579.611732599318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1347.1508579462188</v>
      </c>
      <c r="D22" s="87">
        <v>3015.9488217424419</v>
      </c>
      <c r="E22" s="87">
        <v>6058.3256265867312</v>
      </c>
      <c r="F22" s="87">
        <v>0</v>
      </c>
      <c r="G22" s="87">
        <v>3153.6949068975273</v>
      </c>
      <c r="H22" s="87">
        <v>0</v>
      </c>
      <c r="I22" s="87">
        <v>0</v>
      </c>
      <c r="J22" s="87">
        <v>0</v>
      </c>
      <c r="K22" s="87">
        <v>19.704074158874086</v>
      </c>
      <c r="L22" s="87">
        <v>573.77562108896404</v>
      </c>
      <c r="M22" s="87">
        <v>525.29694034337842</v>
      </c>
      <c r="N22" s="87">
        <v>4582.7642617621495</v>
      </c>
      <c r="O22" s="87">
        <v>8262.5573413874099</v>
      </c>
      <c r="P22" s="87">
        <v>2303.8766905807975</v>
      </c>
      <c r="Q22" s="87">
        <v>3247.3450607311065</v>
      </c>
    </row>
    <row r="23" spans="1:17" ht="12" customHeight="1" x14ac:dyDescent="0.25">
      <c r="A23" s="88" t="s">
        <v>98</v>
      </c>
      <c r="B23" s="87"/>
      <c r="C23" s="87">
        <v>0</v>
      </c>
      <c r="D23" s="87">
        <v>4981.3758069387422</v>
      </c>
      <c r="E23" s="87">
        <v>308.58484935863157</v>
      </c>
      <c r="F23" s="87">
        <v>10605.783848739777</v>
      </c>
      <c r="G23" s="87">
        <v>6961.7177288421126</v>
      </c>
      <c r="H23" s="87">
        <v>11424.121113651516</v>
      </c>
      <c r="I23" s="87">
        <v>2323.6038466513119</v>
      </c>
      <c r="J23" s="87">
        <v>811.85027426635111</v>
      </c>
      <c r="K23" s="87">
        <v>12928.268201741817</v>
      </c>
      <c r="L23" s="87">
        <v>20760.763412774668</v>
      </c>
      <c r="M23" s="87">
        <v>6016.7215736048156</v>
      </c>
      <c r="N23" s="87">
        <v>2797.3396668954078</v>
      </c>
      <c r="O23" s="87">
        <v>10595.305668228055</v>
      </c>
      <c r="P23" s="87">
        <v>17693.044589583926</v>
      </c>
      <c r="Q23" s="87">
        <v>21286.866447920889</v>
      </c>
    </row>
    <row r="24" spans="1:17" ht="12" customHeight="1" x14ac:dyDescent="0.25">
      <c r="A24" s="88" t="s">
        <v>34</v>
      </c>
      <c r="B24" s="87"/>
      <c r="C24" s="87">
        <v>4299.6071793861602</v>
      </c>
      <c r="D24" s="87">
        <v>0</v>
      </c>
      <c r="E24" s="87">
        <v>2949.5343877581786</v>
      </c>
      <c r="F24" s="87">
        <v>0</v>
      </c>
      <c r="G24" s="87">
        <v>1087.5547684188969</v>
      </c>
      <c r="H24" s="87">
        <v>0</v>
      </c>
      <c r="I24" s="87">
        <v>0</v>
      </c>
      <c r="J24" s="87">
        <v>0</v>
      </c>
      <c r="K24" s="87">
        <v>179.57601802743929</v>
      </c>
      <c r="L24" s="87">
        <v>372.63777403152579</v>
      </c>
      <c r="M24" s="87">
        <v>239.0428581761972</v>
      </c>
      <c r="N24" s="87">
        <v>255.65918128401225</v>
      </c>
      <c r="O24" s="87">
        <v>137.9743262614991</v>
      </c>
      <c r="P24" s="87">
        <v>518.33717183316264</v>
      </c>
      <c r="Q24" s="87">
        <v>637.39531655115593</v>
      </c>
    </row>
    <row r="25" spans="1:17" ht="12" customHeight="1" x14ac:dyDescent="0.25">
      <c r="A25" s="88" t="s">
        <v>42</v>
      </c>
      <c r="B25" s="87"/>
      <c r="C25" s="87">
        <v>910.72587540283632</v>
      </c>
      <c r="D25" s="87">
        <v>0</v>
      </c>
      <c r="E25" s="87">
        <v>0</v>
      </c>
      <c r="F25" s="87">
        <v>0</v>
      </c>
      <c r="G25" s="87">
        <v>3033.1669810066123</v>
      </c>
      <c r="H25" s="87">
        <v>11453.458812204453</v>
      </c>
      <c r="I25" s="87">
        <v>1673.4691700256019</v>
      </c>
      <c r="J25" s="87">
        <v>4861.9791527566085</v>
      </c>
      <c r="K25" s="87">
        <v>2370.375700814378</v>
      </c>
      <c r="L25" s="87">
        <v>2764.2926777687744</v>
      </c>
      <c r="M25" s="87">
        <v>7293.1691324384856</v>
      </c>
      <c r="N25" s="87">
        <v>4624.0648901687164</v>
      </c>
      <c r="O25" s="87">
        <v>3881.3661165566155</v>
      </c>
      <c r="P25" s="87">
        <v>1643.3412553015789</v>
      </c>
      <c r="Q25" s="87">
        <v>6717.7350876994169</v>
      </c>
    </row>
    <row r="26" spans="1:17" ht="12" customHeight="1" x14ac:dyDescent="0.25">
      <c r="A26" s="88" t="s">
        <v>30</v>
      </c>
      <c r="B26" s="94"/>
      <c r="C26" s="94">
        <v>8029.7550260164671</v>
      </c>
      <c r="D26" s="94">
        <v>0</v>
      </c>
      <c r="E26" s="94">
        <v>0</v>
      </c>
      <c r="F26" s="94">
        <v>3195.3602740425727</v>
      </c>
      <c r="G26" s="94">
        <v>2463.5581819176709</v>
      </c>
      <c r="H26" s="94">
        <v>0</v>
      </c>
      <c r="I26" s="94">
        <v>15786.161907029287</v>
      </c>
      <c r="J26" s="94">
        <v>13854.518231783682</v>
      </c>
      <c r="K26" s="94">
        <v>2224.8884009734438</v>
      </c>
      <c r="L26" s="94">
        <v>0</v>
      </c>
      <c r="M26" s="94">
        <v>19488.74950148979</v>
      </c>
      <c r="N26" s="94">
        <v>2506.4254923862745</v>
      </c>
      <c r="O26" s="94">
        <v>0</v>
      </c>
      <c r="P26" s="94">
        <v>6495.0670772875237</v>
      </c>
      <c r="Q26" s="94">
        <v>6690.2698196967485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273.10943288319191</v>
      </c>
      <c r="L27" s="119">
        <v>40.834683463863804</v>
      </c>
      <c r="M27" s="119">
        <v>19.912941213783981</v>
      </c>
      <c r="N27" s="119">
        <v>91.683956854332138</v>
      </c>
      <c r="O27" s="119">
        <v>46.16800304904865</v>
      </c>
      <c r="P27" s="119">
        <v>65.408602341732163</v>
      </c>
      <c r="Q27" s="119">
        <v>56.614012234383978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14587.238938751681</v>
      </c>
      <c r="D29" s="89">
        <f t="shared" ref="D29:Q29" si="10">SUM(D30:D33)</f>
        <v>7997.3246286811836</v>
      </c>
      <c r="E29" s="89">
        <f t="shared" si="10"/>
        <v>9316.4448637035402</v>
      </c>
      <c r="F29" s="89">
        <f t="shared" si="10"/>
        <v>13801.144122782349</v>
      </c>
      <c r="G29" s="89">
        <f t="shared" si="10"/>
        <v>16699.69256708282</v>
      </c>
      <c r="H29" s="89">
        <f t="shared" si="10"/>
        <v>22877.579925855971</v>
      </c>
      <c r="I29" s="89">
        <f t="shared" si="10"/>
        <v>19783.234923706208</v>
      </c>
      <c r="J29" s="89">
        <f t="shared" si="10"/>
        <v>19528.347658806644</v>
      </c>
      <c r="K29" s="89">
        <f t="shared" si="10"/>
        <v>17722.812395715944</v>
      </c>
      <c r="L29" s="89">
        <f t="shared" si="10"/>
        <v>24471.469485663925</v>
      </c>
      <c r="M29" s="89">
        <f t="shared" si="10"/>
        <v>33562.980006052669</v>
      </c>
      <c r="N29" s="89">
        <f t="shared" si="10"/>
        <v>14766.253492496557</v>
      </c>
      <c r="O29" s="89">
        <f t="shared" si="10"/>
        <v>22877.203452433576</v>
      </c>
      <c r="P29" s="89">
        <f t="shared" si="10"/>
        <v>28653.666784586992</v>
      </c>
      <c r="Q29" s="89">
        <f t="shared" si="10"/>
        <v>38579.611732599318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1453.1686853708545</v>
      </c>
      <c r="E30" s="87">
        <v>5309.9242301603645</v>
      </c>
      <c r="F30" s="87">
        <v>5955.3494493944363</v>
      </c>
      <c r="G30" s="87">
        <v>11393.232144653646</v>
      </c>
      <c r="H30" s="87">
        <v>0</v>
      </c>
      <c r="I30" s="87">
        <v>19783.234923706208</v>
      </c>
      <c r="J30" s="87">
        <v>0</v>
      </c>
      <c r="K30" s="87">
        <v>0</v>
      </c>
      <c r="L30" s="87">
        <v>7798.1913922740005</v>
      </c>
      <c r="M30" s="87">
        <v>0</v>
      </c>
      <c r="N30" s="87">
        <v>3410.9693341737111</v>
      </c>
      <c r="O30" s="87">
        <v>2049.6169862596348</v>
      </c>
      <c r="P30" s="87">
        <v>2232.7983876485141</v>
      </c>
      <c r="Q30" s="87">
        <v>4708.7255413089752</v>
      </c>
    </row>
    <row r="31" spans="1:17" ht="12" customHeight="1" x14ac:dyDescent="0.25">
      <c r="A31" s="88" t="s">
        <v>98</v>
      </c>
      <c r="B31" s="87"/>
      <c r="C31" s="87">
        <v>6215.7231388210521</v>
      </c>
      <c r="D31" s="87">
        <v>6544.1559433103293</v>
      </c>
      <c r="E31" s="87">
        <v>0</v>
      </c>
      <c r="F31" s="87">
        <v>7845.7946733879135</v>
      </c>
      <c r="G31" s="87">
        <v>757.03519646892084</v>
      </c>
      <c r="H31" s="87">
        <v>14640.783329018404</v>
      </c>
      <c r="I31" s="87">
        <v>0</v>
      </c>
      <c r="J31" s="87">
        <v>1946.2620088601857</v>
      </c>
      <c r="K31" s="87">
        <v>2838.0366059021444</v>
      </c>
      <c r="L31" s="87">
        <v>9247.0614378364753</v>
      </c>
      <c r="M31" s="87">
        <v>5482.2070167886859</v>
      </c>
      <c r="N31" s="87">
        <v>1377.792091623623</v>
      </c>
      <c r="O31" s="87">
        <v>12137.626447828558</v>
      </c>
      <c r="P31" s="87">
        <v>21167.832706609952</v>
      </c>
      <c r="Q31" s="87">
        <v>23974.646496366106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8371.5157999306302</v>
      </c>
      <c r="D33" s="86">
        <v>0</v>
      </c>
      <c r="E33" s="86">
        <v>4006.5206335431753</v>
      </c>
      <c r="F33" s="86">
        <v>0</v>
      </c>
      <c r="G33" s="86">
        <v>4549.4252259602526</v>
      </c>
      <c r="H33" s="86">
        <v>8236.7965968375647</v>
      </c>
      <c r="I33" s="86">
        <v>0</v>
      </c>
      <c r="J33" s="86">
        <v>17582.085649946457</v>
      </c>
      <c r="K33" s="86">
        <v>14884.775789813801</v>
      </c>
      <c r="L33" s="86">
        <v>7426.2166555534513</v>
      </c>
      <c r="M33" s="86">
        <v>28080.77298926398</v>
      </c>
      <c r="N33" s="86">
        <v>9977.4920666992221</v>
      </c>
      <c r="O33" s="86">
        <v>8689.960018345384</v>
      </c>
      <c r="P33" s="86">
        <v>5253.0356903285247</v>
      </c>
      <c r="Q33" s="86">
        <v>9896.2396949242375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128.59841092569062</v>
      </c>
      <c r="D3" s="106">
        <f t="shared" si="0"/>
        <v>39.992912185799725</v>
      </c>
      <c r="E3" s="106">
        <f t="shared" si="0"/>
        <v>64.708142703232809</v>
      </c>
      <c r="F3" s="106">
        <f t="shared" si="0"/>
        <v>96.558093132892338</v>
      </c>
      <c r="G3" s="106">
        <f t="shared" si="0"/>
        <v>140.85015453269943</v>
      </c>
      <c r="H3" s="106">
        <f t="shared" si="0"/>
        <v>255.77963643415973</v>
      </c>
      <c r="I3" s="106">
        <f t="shared" si="0"/>
        <v>167.48641390404995</v>
      </c>
      <c r="J3" s="106">
        <f t="shared" si="0"/>
        <v>135.53881354136644</v>
      </c>
      <c r="K3" s="106">
        <f t="shared" si="0"/>
        <v>112.06142269376076</v>
      </c>
      <c r="L3" s="106">
        <f t="shared" si="0"/>
        <v>148.98038586736774</v>
      </c>
      <c r="M3" s="106">
        <f t="shared" si="0"/>
        <v>195.25599106764523</v>
      </c>
      <c r="N3" s="106">
        <f t="shared" si="0"/>
        <v>79.87158303718158</v>
      </c>
      <c r="O3" s="106">
        <f t="shared" si="0"/>
        <v>117.50590583872716</v>
      </c>
      <c r="P3" s="106">
        <f t="shared" si="0"/>
        <v>134.74017453467278</v>
      </c>
      <c r="Q3" s="106">
        <f t="shared" si="0"/>
        <v>175.68039941833047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105.94647216539259</v>
      </c>
      <c r="D4" s="101">
        <f t="shared" si="1"/>
        <v>32.088706075617544</v>
      </c>
      <c r="E4" s="101">
        <f t="shared" si="1"/>
        <v>48.879608084206609</v>
      </c>
      <c r="F4" s="101">
        <f t="shared" si="1"/>
        <v>70.763844181272887</v>
      </c>
      <c r="G4" s="101">
        <f t="shared" si="1"/>
        <v>110.23932499951574</v>
      </c>
      <c r="H4" s="101">
        <f t="shared" si="1"/>
        <v>216.80343680395259</v>
      </c>
      <c r="I4" s="101">
        <f t="shared" si="1"/>
        <v>129.68398178752119</v>
      </c>
      <c r="J4" s="101">
        <f t="shared" si="1"/>
        <v>104.59140875902123</v>
      </c>
      <c r="K4" s="101">
        <f t="shared" si="1"/>
        <v>80.867194892406303</v>
      </c>
      <c r="L4" s="101">
        <f t="shared" si="1"/>
        <v>106.68475372796362</v>
      </c>
      <c r="M4" s="101">
        <f t="shared" si="1"/>
        <v>144.76934047885587</v>
      </c>
      <c r="N4" s="101">
        <f t="shared" si="1"/>
        <v>56.220325972304877</v>
      </c>
      <c r="O4" s="101">
        <f t="shared" si="1"/>
        <v>78.852234246533087</v>
      </c>
      <c r="P4" s="101">
        <f t="shared" si="1"/>
        <v>86.344926194423024</v>
      </c>
      <c r="Q4" s="101">
        <f t="shared" si="1"/>
        <v>111.39490948379242</v>
      </c>
    </row>
    <row r="5" spans="1:17" ht="12" customHeight="1" x14ac:dyDescent="0.25">
      <c r="A5" s="88" t="s">
        <v>38</v>
      </c>
      <c r="B5" s="100"/>
      <c r="C5" s="100">
        <v>0.77857196091868475</v>
      </c>
      <c r="D5" s="100">
        <v>0.24007200496011358</v>
      </c>
      <c r="E5" s="100">
        <v>0</v>
      </c>
      <c r="F5" s="100">
        <v>0</v>
      </c>
      <c r="G5" s="100">
        <v>0</v>
      </c>
      <c r="H5" s="100">
        <v>1.4898715418376396</v>
      </c>
      <c r="I5" s="100">
        <v>0</v>
      </c>
      <c r="J5" s="100">
        <v>0</v>
      </c>
      <c r="K5" s="100">
        <v>0</v>
      </c>
      <c r="L5" s="100">
        <v>0.26094103533848517</v>
      </c>
      <c r="M5" s="100">
        <v>0.22865642639562955</v>
      </c>
      <c r="N5" s="100">
        <v>0</v>
      </c>
      <c r="O5" s="100">
        <v>0.1673460604033889</v>
      </c>
      <c r="P5" s="100">
        <v>0</v>
      </c>
      <c r="Q5" s="100">
        <v>4.7313862136953454E-2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12.662432851127559</v>
      </c>
      <c r="D7" s="100">
        <v>19.573590748787993</v>
      </c>
      <c r="E7" s="100">
        <v>0</v>
      </c>
      <c r="F7" s="100">
        <v>7.7523036260990041</v>
      </c>
      <c r="G7" s="100">
        <v>0</v>
      </c>
      <c r="H7" s="100">
        <v>0</v>
      </c>
      <c r="I7" s="100">
        <v>25.4716843126035</v>
      </c>
      <c r="J7" s="100">
        <v>29.121493490385756</v>
      </c>
      <c r="K7" s="100">
        <v>3.0608333170011699</v>
      </c>
      <c r="L7" s="100">
        <v>12.243345642915656</v>
      </c>
      <c r="M7" s="100">
        <v>112.34262506978433</v>
      </c>
      <c r="N7" s="100">
        <v>2.6500152475677075</v>
      </c>
      <c r="O7" s="100">
        <v>5.473927497614361</v>
      </c>
      <c r="P7" s="100">
        <v>13.6199664343369</v>
      </c>
      <c r="Q7" s="100">
        <v>20.496395162274865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43.638707659415445</v>
      </c>
      <c r="D9" s="100">
        <v>0</v>
      </c>
      <c r="E9" s="100">
        <v>26.279820982252712</v>
      </c>
      <c r="F9" s="100">
        <v>60.588394755138687</v>
      </c>
      <c r="G9" s="100">
        <v>21.81571434880869</v>
      </c>
      <c r="H9" s="100">
        <v>183.87735440370921</v>
      </c>
      <c r="I9" s="100">
        <v>44.246168013582164</v>
      </c>
      <c r="J9" s="100">
        <v>27.532358914555061</v>
      </c>
      <c r="K9" s="100">
        <v>61.712068017588365</v>
      </c>
      <c r="L9" s="100">
        <v>27.240003036565589</v>
      </c>
      <c r="M9" s="100">
        <v>0</v>
      </c>
      <c r="N9" s="100">
        <v>40.530327547446134</v>
      </c>
      <c r="O9" s="100">
        <v>58.351303798490498</v>
      </c>
      <c r="P9" s="100">
        <v>51.979126042749769</v>
      </c>
      <c r="Q9" s="100">
        <v>30.150637340475004</v>
      </c>
    </row>
    <row r="10" spans="1:17" ht="12" customHeight="1" x14ac:dyDescent="0.25">
      <c r="A10" s="88" t="s">
        <v>34</v>
      </c>
      <c r="B10" s="100"/>
      <c r="C10" s="100">
        <v>26.855517193913379</v>
      </c>
      <c r="D10" s="100">
        <v>11.056448503424798</v>
      </c>
      <c r="E10" s="100">
        <v>0</v>
      </c>
      <c r="F10" s="100">
        <v>1.5127581452831884</v>
      </c>
      <c r="G10" s="100">
        <v>0</v>
      </c>
      <c r="H10" s="100">
        <v>0</v>
      </c>
      <c r="I10" s="100">
        <v>2.0067299320245877</v>
      </c>
      <c r="J10" s="100">
        <v>10.548544149061389</v>
      </c>
      <c r="K10" s="100">
        <v>3.5753841412196472</v>
      </c>
      <c r="L10" s="100">
        <v>0</v>
      </c>
      <c r="M10" s="100">
        <v>0</v>
      </c>
      <c r="N10" s="100">
        <v>0</v>
      </c>
      <c r="O10" s="100">
        <v>0</v>
      </c>
      <c r="P10" s="100">
        <v>4.4577899375847139</v>
      </c>
      <c r="Q10" s="100">
        <v>41.431953145183925</v>
      </c>
    </row>
    <row r="11" spans="1:17" ht="12" customHeight="1" x14ac:dyDescent="0.25">
      <c r="A11" s="88" t="s">
        <v>61</v>
      </c>
      <c r="B11" s="100"/>
      <c r="C11" s="100">
        <v>0.30435875913987914</v>
      </c>
      <c r="D11" s="100">
        <v>0.93104351190096191</v>
      </c>
      <c r="E11" s="100">
        <v>0</v>
      </c>
      <c r="F11" s="100">
        <v>0</v>
      </c>
      <c r="G11" s="100">
        <v>0</v>
      </c>
      <c r="H11" s="100">
        <v>0</v>
      </c>
      <c r="I11" s="100">
        <v>1.308885541183392</v>
      </c>
      <c r="J11" s="100">
        <v>4.5136589769092126</v>
      </c>
      <c r="K11" s="100">
        <v>0.217033521517212</v>
      </c>
      <c r="L11" s="100">
        <v>0</v>
      </c>
      <c r="M11" s="100">
        <v>2.4297224342335331</v>
      </c>
      <c r="N11" s="100">
        <v>0.59597398385452227</v>
      </c>
      <c r="O11" s="100">
        <v>3.8837537566402736</v>
      </c>
      <c r="P11" s="100">
        <v>2.6458432818122581</v>
      </c>
      <c r="Q11" s="100">
        <v>0.56956050300187888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87.78605623215833</v>
      </c>
      <c r="H12" s="100">
        <v>14.103025627743589</v>
      </c>
      <c r="I12" s="100">
        <v>29.811650575217794</v>
      </c>
      <c r="J12" s="100">
        <v>31.7768819229427</v>
      </c>
      <c r="K12" s="100">
        <v>9.5872677817795005</v>
      </c>
      <c r="L12" s="100">
        <v>16.839010023523905</v>
      </c>
      <c r="M12" s="100">
        <v>27.662084804875004</v>
      </c>
      <c r="N12" s="100">
        <v>11.37056782670539</v>
      </c>
      <c r="O12" s="100">
        <v>9.5888084681456949</v>
      </c>
      <c r="P12" s="100">
        <v>11.396606483051922</v>
      </c>
      <c r="Q12" s="100">
        <v>16.012582315380943</v>
      </c>
    </row>
    <row r="13" spans="1:17" ht="12" customHeight="1" x14ac:dyDescent="0.25">
      <c r="A13" s="88" t="s">
        <v>105</v>
      </c>
      <c r="B13" s="100"/>
      <c r="C13" s="100">
        <v>1.0325618662390021E-2</v>
      </c>
      <c r="D13" s="100">
        <v>5.4025073491472471E-4</v>
      </c>
      <c r="E13" s="100">
        <v>0.17223144768650725</v>
      </c>
      <c r="F13" s="100">
        <v>1.4785485152805382E-2</v>
      </c>
      <c r="G13" s="100">
        <v>3.0677816548719244E-3</v>
      </c>
      <c r="H13" s="100">
        <v>1.359961857151275</v>
      </c>
      <c r="I13" s="100">
        <v>2.3454982135246514</v>
      </c>
      <c r="J13" s="100">
        <v>0.15464329967073334</v>
      </c>
      <c r="K13" s="100">
        <v>0.51359073628929286</v>
      </c>
      <c r="L13" s="100">
        <v>5.4506343412436573</v>
      </c>
      <c r="M13" s="100">
        <v>0.53845024541979392</v>
      </c>
      <c r="N13" s="100">
        <v>0.42087539676872021</v>
      </c>
      <c r="O13" s="100">
        <v>0.43383206821611275</v>
      </c>
      <c r="P13" s="100">
        <v>1.2429025345783262</v>
      </c>
      <c r="Q13" s="100">
        <v>1.6729647102224325</v>
      </c>
    </row>
    <row r="14" spans="1:17" ht="12" customHeight="1" x14ac:dyDescent="0.25">
      <c r="A14" s="51" t="s">
        <v>104</v>
      </c>
      <c r="B14" s="22"/>
      <c r="C14" s="22">
        <v>20.885844542407064</v>
      </c>
      <c r="D14" s="22">
        <v>0</v>
      </c>
      <c r="E14" s="22">
        <v>22.089903354144688</v>
      </c>
      <c r="F14" s="22">
        <v>0</v>
      </c>
      <c r="G14" s="22">
        <v>0</v>
      </c>
      <c r="H14" s="22">
        <v>13.427469850749343</v>
      </c>
      <c r="I14" s="22">
        <v>23.439953246650369</v>
      </c>
      <c r="J14" s="22">
        <v>0</v>
      </c>
      <c r="K14" s="22">
        <v>1.2448290003485083</v>
      </c>
      <c r="L14" s="22">
        <v>44.042504238080809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0.81071357980819592</v>
      </c>
      <c r="D15" s="104">
        <v>0.28701105580876257</v>
      </c>
      <c r="E15" s="104">
        <v>0.33765230012269959</v>
      </c>
      <c r="F15" s="104">
        <v>0.89560216959921046</v>
      </c>
      <c r="G15" s="104">
        <v>0.63448663689385343</v>
      </c>
      <c r="H15" s="104">
        <v>2.545753522761586</v>
      </c>
      <c r="I15" s="104">
        <v>1.0534119527347288</v>
      </c>
      <c r="J15" s="104">
        <v>0.94382800549636847</v>
      </c>
      <c r="K15" s="104">
        <v>0.95618837666262313</v>
      </c>
      <c r="L15" s="104">
        <v>0.60831541029551928</v>
      </c>
      <c r="M15" s="104">
        <v>1.5678014981475632</v>
      </c>
      <c r="N15" s="104">
        <v>0.65256596996240512</v>
      </c>
      <c r="O15" s="104">
        <v>0.95326259702274496</v>
      </c>
      <c r="P15" s="104">
        <v>1.0026914803091362</v>
      </c>
      <c r="Q15" s="104">
        <v>1.0135024451164127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0.79002780507917769</v>
      </c>
      <c r="D16" s="101">
        <f t="shared" si="2"/>
        <v>1.0378116894306753</v>
      </c>
      <c r="E16" s="101">
        <f t="shared" si="2"/>
        <v>0.68636373374176574</v>
      </c>
      <c r="F16" s="101">
        <f t="shared" si="2"/>
        <v>1.435409819766557</v>
      </c>
      <c r="G16" s="101">
        <f t="shared" si="2"/>
        <v>0.93279220574213806</v>
      </c>
      <c r="H16" s="101">
        <f t="shared" si="2"/>
        <v>1.6074367888475698</v>
      </c>
      <c r="I16" s="101">
        <f t="shared" si="2"/>
        <v>1.8058163477700608</v>
      </c>
      <c r="J16" s="101">
        <f t="shared" si="2"/>
        <v>1.8946191546909286</v>
      </c>
      <c r="K16" s="101">
        <f t="shared" si="2"/>
        <v>1.7291635441456983</v>
      </c>
      <c r="L16" s="101">
        <f t="shared" si="2"/>
        <v>1.6276143016442655</v>
      </c>
      <c r="M16" s="101">
        <f t="shared" si="2"/>
        <v>0.52917877501693344</v>
      </c>
      <c r="N16" s="101">
        <f t="shared" si="2"/>
        <v>0.14602296890464261</v>
      </c>
      <c r="O16" s="101">
        <f t="shared" si="2"/>
        <v>0.580366000318562</v>
      </c>
      <c r="P16" s="101">
        <f t="shared" si="2"/>
        <v>0.5012640857268883</v>
      </c>
      <c r="Q16" s="101">
        <f t="shared" si="2"/>
        <v>0.92465970511053008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0.79002780507917769</v>
      </c>
      <c r="D18" s="103">
        <v>1.0378116894306753</v>
      </c>
      <c r="E18" s="103">
        <v>0.68636373374176574</v>
      </c>
      <c r="F18" s="103">
        <v>1.435409819766557</v>
      </c>
      <c r="G18" s="103">
        <v>0.93279220574213806</v>
      </c>
      <c r="H18" s="103">
        <v>1.6074367888475698</v>
      </c>
      <c r="I18" s="103">
        <v>1.8058163477700608</v>
      </c>
      <c r="J18" s="103">
        <v>1.8946191546909286</v>
      </c>
      <c r="K18" s="103">
        <v>1.7291635441456983</v>
      </c>
      <c r="L18" s="103">
        <v>1.6276143016442655</v>
      </c>
      <c r="M18" s="103">
        <v>0.52917877501693344</v>
      </c>
      <c r="N18" s="103">
        <v>0.14602296890464261</v>
      </c>
      <c r="O18" s="103">
        <v>0.580366000318562</v>
      </c>
      <c r="P18" s="103">
        <v>0.5012640857268883</v>
      </c>
      <c r="Q18" s="103">
        <v>0.92465970511053008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9.079567171609753</v>
      </c>
      <c r="D19" s="101">
        <f t="shared" si="3"/>
        <v>3.7906895280151334</v>
      </c>
      <c r="E19" s="101">
        <f t="shared" si="3"/>
        <v>7.259848862625649</v>
      </c>
      <c r="F19" s="101">
        <f t="shared" si="3"/>
        <v>10.720706451621076</v>
      </c>
      <c r="G19" s="101">
        <f t="shared" si="3"/>
        <v>13.279402210231801</v>
      </c>
      <c r="H19" s="101">
        <f t="shared" si="3"/>
        <v>16.225584915601402</v>
      </c>
      <c r="I19" s="101">
        <f t="shared" si="3"/>
        <v>13.929903518935024</v>
      </c>
      <c r="J19" s="101">
        <f t="shared" si="3"/>
        <v>13.818881060095434</v>
      </c>
      <c r="K19" s="101">
        <f t="shared" si="3"/>
        <v>15.772215021797503</v>
      </c>
      <c r="L19" s="101">
        <f t="shared" si="3"/>
        <v>18.544561915041694</v>
      </c>
      <c r="M19" s="101">
        <f t="shared" si="3"/>
        <v>23.434544897435217</v>
      </c>
      <c r="N19" s="101">
        <f t="shared" si="3"/>
        <v>11.097355467775021</v>
      </c>
      <c r="O19" s="101">
        <f t="shared" si="3"/>
        <v>18.31489664935831</v>
      </c>
      <c r="P19" s="101">
        <f t="shared" si="3"/>
        <v>22.128881698351723</v>
      </c>
      <c r="Q19" s="101">
        <f t="shared" si="3"/>
        <v>29.343422479433482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0.95411835281868818</v>
      </c>
      <c r="D22" s="100">
        <v>2.3299131389471572</v>
      </c>
      <c r="E22" s="100">
        <v>4.1668291366145258</v>
      </c>
      <c r="F22" s="100">
        <v>0</v>
      </c>
      <c r="G22" s="100">
        <v>2.7518926042417493</v>
      </c>
      <c r="H22" s="100">
        <v>0</v>
      </c>
      <c r="I22" s="100">
        <v>0</v>
      </c>
      <c r="J22" s="100">
        <v>0</v>
      </c>
      <c r="K22" s="100">
        <v>7.2845414897686322E-3</v>
      </c>
      <c r="L22" s="100">
        <v>0.47512606934556978</v>
      </c>
      <c r="M22" s="100">
        <v>0.44413317781986661</v>
      </c>
      <c r="N22" s="100">
        <v>3.910448966742111</v>
      </c>
      <c r="O22" s="100">
        <v>7.0593040613179356</v>
      </c>
      <c r="P22" s="100">
        <v>1.9525084633222269</v>
      </c>
      <c r="Q22" s="100">
        <v>2.7388233722741426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1.4607763890679761</v>
      </c>
      <c r="E23" s="100">
        <v>0.23198020173292896</v>
      </c>
      <c r="F23" s="100">
        <v>9.0095844531695874</v>
      </c>
      <c r="G23" s="100">
        <v>5.5314243732736523</v>
      </c>
      <c r="H23" s="100">
        <v>10.821106176244626</v>
      </c>
      <c r="I23" s="100">
        <v>1.8609411989834228</v>
      </c>
      <c r="J23" s="100">
        <v>0.60018432750302664</v>
      </c>
      <c r="K23" s="100">
        <v>13.122083468766716</v>
      </c>
      <c r="L23" s="100">
        <v>16.036352753169627</v>
      </c>
      <c r="M23" s="100">
        <v>4.9167017363097445</v>
      </c>
      <c r="N23" s="100">
        <v>2.2802496067018136</v>
      </c>
      <c r="O23" s="100">
        <v>8.6289546795075029</v>
      </c>
      <c r="P23" s="100">
        <v>14.349891274961793</v>
      </c>
      <c r="Q23" s="100">
        <v>17.228615319842156</v>
      </c>
    </row>
    <row r="24" spans="1:17" ht="12" customHeight="1" x14ac:dyDescent="0.25">
      <c r="A24" s="88" t="s">
        <v>34</v>
      </c>
      <c r="B24" s="100"/>
      <c r="C24" s="100">
        <v>3.7458728655316031</v>
      </c>
      <c r="D24" s="100">
        <v>0</v>
      </c>
      <c r="E24" s="100">
        <v>2.8610395242781941</v>
      </c>
      <c r="F24" s="100">
        <v>0</v>
      </c>
      <c r="G24" s="100">
        <v>0.85269643716434462</v>
      </c>
      <c r="H24" s="100">
        <v>0</v>
      </c>
      <c r="I24" s="100">
        <v>0</v>
      </c>
      <c r="J24" s="100">
        <v>0</v>
      </c>
      <c r="K24" s="100">
        <v>0.13904667772120397</v>
      </c>
      <c r="L24" s="100">
        <v>0.29138600615769017</v>
      </c>
      <c r="M24" s="100">
        <v>0.19102571344446972</v>
      </c>
      <c r="N24" s="100">
        <v>0.20485527762636138</v>
      </c>
      <c r="O24" s="100">
        <v>0.11057930480009109</v>
      </c>
      <c r="P24" s="100">
        <v>0.41620218577936957</v>
      </c>
      <c r="Q24" s="100">
        <v>0.51460338375657155</v>
      </c>
    </row>
    <row r="25" spans="1:17" ht="12" customHeight="1" x14ac:dyDescent="0.25">
      <c r="A25" s="88" t="s">
        <v>42</v>
      </c>
      <c r="B25" s="100"/>
      <c r="C25" s="100">
        <v>0.48414408304606144</v>
      </c>
      <c r="D25" s="100">
        <v>0</v>
      </c>
      <c r="E25" s="100">
        <v>0</v>
      </c>
      <c r="F25" s="100">
        <v>0</v>
      </c>
      <c r="G25" s="100">
        <v>2.8031987737582549</v>
      </c>
      <c r="H25" s="100">
        <v>5.4044787393567777</v>
      </c>
      <c r="I25" s="100">
        <v>0.86746646658016979</v>
      </c>
      <c r="J25" s="100">
        <v>3.1026548612249925</v>
      </c>
      <c r="K25" s="100">
        <v>1.5158878557313689</v>
      </c>
      <c r="L25" s="100">
        <v>1.7346106317417247</v>
      </c>
      <c r="M25" s="100">
        <v>4.7111674904759608</v>
      </c>
      <c r="N25" s="100">
        <v>2.9984235307182723</v>
      </c>
      <c r="O25" s="100">
        <v>2.5122406400205954</v>
      </c>
      <c r="P25" s="100">
        <v>1.0618772898304407</v>
      </c>
      <c r="Q25" s="100">
        <v>4.3497606670931361</v>
      </c>
    </row>
    <row r="26" spans="1:17" ht="12" customHeight="1" x14ac:dyDescent="0.25">
      <c r="A26" s="88" t="s">
        <v>30</v>
      </c>
      <c r="B26" s="22"/>
      <c r="C26" s="22">
        <v>3.8954318702133994</v>
      </c>
      <c r="D26" s="22">
        <v>0</v>
      </c>
      <c r="E26" s="22">
        <v>0</v>
      </c>
      <c r="F26" s="22">
        <v>1.7111219984514896</v>
      </c>
      <c r="G26" s="22">
        <v>1.3401900217938014</v>
      </c>
      <c r="H26" s="22">
        <v>0</v>
      </c>
      <c r="I26" s="22">
        <v>11.201495853371432</v>
      </c>
      <c r="J26" s="22">
        <v>10.116041871367415</v>
      </c>
      <c r="K26" s="22">
        <v>0.91066902610446587</v>
      </c>
      <c r="L26" s="22">
        <v>0</v>
      </c>
      <c r="M26" s="22">
        <v>13.169010168332727</v>
      </c>
      <c r="N26" s="22">
        <v>1.686705769564627</v>
      </c>
      <c r="O26" s="22">
        <v>0</v>
      </c>
      <c r="P26" s="22">
        <v>4.343630459442319</v>
      </c>
      <c r="Q26" s="22">
        <v>4.5097424108384931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7.7243451983978834E-2</v>
      </c>
      <c r="L27" s="121">
        <v>7.086454627081855E-3</v>
      </c>
      <c r="M27" s="121">
        <v>2.506611052445758E-3</v>
      </c>
      <c r="N27" s="121">
        <v>1.6672316421836763E-2</v>
      </c>
      <c r="O27" s="121">
        <v>3.8179637121844544E-3</v>
      </c>
      <c r="P27" s="121">
        <v>4.7720250155712509E-3</v>
      </c>
      <c r="Q27" s="121">
        <v>1.8773256289777282E-3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12.782343783609097</v>
      </c>
      <c r="D29" s="101">
        <f t="shared" si="4"/>
        <v>3.0757048927363719</v>
      </c>
      <c r="E29" s="101">
        <f t="shared" si="4"/>
        <v>7.8823220226587809</v>
      </c>
      <c r="F29" s="101">
        <f t="shared" si="4"/>
        <v>13.638132680231815</v>
      </c>
      <c r="G29" s="101">
        <f t="shared" si="4"/>
        <v>16.39863511720975</v>
      </c>
      <c r="H29" s="101">
        <f t="shared" si="4"/>
        <v>21.143177925758145</v>
      </c>
      <c r="I29" s="101">
        <f t="shared" si="4"/>
        <v>22.066712249823706</v>
      </c>
      <c r="J29" s="101">
        <f t="shared" si="4"/>
        <v>15.233904567558834</v>
      </c>
      <c r="K29" s="101">
        <f t="shared" si="4"/>
        <v>13.692849235411261</v>
      </c>
      <c r="L29" s="101">
        <f t="shared" si="4"/>
        <v>22.123455922718154</v>
      </c>
      <c r="M29" s="101">
        <f t="shared" si="4"/>
        <v>26.522926916337212</v>
      </c>
      <c r="N29" s="101">
        <f t="shared" si="4"/>
        <v>12.407878628197043</v>
      </c>
      <c r="O29" s="101">
        <f t="shared" si="4"/>
        <v>19.7584089425172</v>
      </c>
      <c r="P29" s="101">
        <f t="shared" si="4"/>
        <v>25.765102556171147</v>
      </c>
      <c r="Q29" s="101">
        <f t="shared" si="4"/>
        <v>34.017407749994049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0.58980411588202297</v>
      </c>
      <c r="E30" s="100">
        <v>5.2794691377794036</v>
      </c>
      <c r="F30" s="100">
        <v>6.1999910216818828</v>
      </c>
      <c r="G30" s="100">
        <v>12.243002576939666</v>
      </c>
      <c r="H30" s="100">
        <v>0</v>
      </c>
      <c r="I30" s="100">
        <v>22.066712249823706</v>
      </c>
      <c r="J30" s="100">
        <v>0</v>
      </c>
      <c r="K30" s="100">
        <v>0</v>
      </c>
      <c r="L30" s="100">
        <v>8.0856466512627687</v>
      </c>
      <c r="M30" s="100">
        <v>0</v>
      </c>
      <c r="N30" s="100">
        <v>3.5617470388501933</v>
      </c>
      <c r="O30" s="100">
        <v>2.0995179138833842</v>
      </c>
      <c r="P30" s="100">
        <v>2.2514377841243198</v>
      </c>
      <c r="Q30" s="100">
        <v>4.7009605045658827</v>
      </c>
    </row>
    <row r="31" spans="1:17" ht="12" customHeight="1" x14ac:dyDescent="0.25">
      <c r="A31" s="88" t="s">
        <v>98</v>
      </c>
      <c r="B31" s="100"/>
      <c r="C31" s="100">
        <v>6.4317306212248928</v>
      </c>
      <c r="D31" s="100">
        <v>2.4859007768543488</v>
      </c>
      <c r="E31" s="100">
        <v>0</v>
      </c>
      <c r="F31" s="100">
        <v>7.4381416585499318</v>
      </c>
      <c r="G31" s="100">
        <v>0.73624156364375559</v>
      </c>
      <c r="H31" s="100">
        <v>14.767893759220332</v>
      </c>
      <c r="I31" s="100">
        <v>0</v>
      </c>
      <c r="J31" s="100">
        <v>1.9413218482762813</v>
      </c>
      <c r="K31" s="100">
        <v>2.7543858864048296</v>
      </c>
      <c r="L31" s="100">
        <v>8.7151009206754733</v>
      </c>
      <c r="M31" s="100">
        <v>5.2576551439896253</v>
      </c>
      <c r="N31" s="100">
        <v>1.3065296966814297</v>
      </c>
      <c r="O31" s="100">
        <v>11.330982638393943</v>
      </c>
      <c r="P31" s="100">
        <v>19.726082559610578</v>
      </c>
      <c r="Q31" s="100">
        <v>22.178180221454912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6.3506131623842039</v>
      </c>
      <c r="D33" s="18">
        <v>0</v>
      </c>
      <c r="E33" s="18">
        <v>2.6028528848793773</v>
      </c>
      <c r="F33" s="18">
        <v>0</v>
      </c>
      <c r="G33" s="18">
        <v>3.4193909766263282</v>
      </c>
      <c r="H33" s="18">
        <v>6.3752841665378144</v>
      </c>
      <c r="I33" s="18">
        <v>0</v>
      </c>
      <c r="J33" s="18">
        <v>13.292582719282553</v>
      </c>
      <c r="K33" s="18">
        <v>10.938463349006431</v>
      </c>
      <c r="L33" s="18">
        <v>5.3227083507799131</v>
      </c>
      <c r="M33" s="18">
        <v>21.265271772347589</v>
      </c>
      <c r="N33" s="18">
        <v>7.5396018926654191</v>
      </c>
      <c r="O33" s="18">
        <v>6.3279083902398741</v>
      </c>
      <c r="P33" s="18">
        <v>3.787582212436249</v>
      </c>
      <c r="Q33" s="18">
        <v>7.138267023973258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79.23375327191215</v>
      </c>
      <c r="D3" s="106">
        <f t="shared" si="0"/>
        <v>23.620979235948596</v>
      </c>
      <c r="E3" s="106">
        <f t="shared" si="0"/>
        <v>43.882717033109827</v>
      </c>
      <c r="F3" s="106">
        <f t="shared" si="0"/>
        <v>64.425859096224997</v>
      </c>
      <c r="G3" s="106">
        <f t="shared" si="0"/>
        <v>103.52034299952298</v>
      </c>
      <c r="H3" s="106">
        <f t="shared" si="0"/>
        <v>181.21372201940417</v>
      </c>
      <c r="I3" s="106">
        <f t="shared" si="0"/>
        <v>119.67443362323863</v>
      </c>
      <c r="J3" s="106">
        <f t="shared" si="0"/>
        <v>99.526295068619731</v>
      </c>
      <c r="K3" s="106">
        <f t="shared" si="0"/>
        <v>81.666457583734257</v>
      </c>
      <c r="L3" s="106">
        <f t="shared" si="0"/>
        <v>113.00140456386225</v>
      </c>
      <c r="M3" s="106">
        <f t="shared" si="0"/>
        <v>137.50727889331722</v>
      </c>
      <c r="N3" s="106">
        <f t="shared" si="0"/>
        <v>58.44747512889564</v>
      </c>
      <c r="O3" s="106">
        <f t="shared" si="0"/>
        <v>84.038163430157709</v>
      </c>
      <c r="P3" s="106">
        <f t="shared" si="0"/>
        <v>96.188321256208809</v>
      </c>
      <c r="Q3" s="106">
        <f t="shared" si="0"/>
        <v>120.9824131671337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64.898493402758845</v>
      </c>
      <c r="D4" s="101">
        <f t="shared" si="1"/>
        <v>17.958361615320321</v>
      </c>
      <c r="E4" s="101">
        <f t="shared" si="1"/>
        <v>34.549295796049478</v>
      </c>
      <c r="F4" s="101">
        <f t="shared" si="1"/>
        <v>48.193161355284616</v>
      </c>
      <c r="G4" s="101">
        <f t="shared" si="1"/>
        <v>84.670791342640896</v>
      </c>
      <c r="H4" s="101">
        <f t="shared" si="1"/>
        <v>155.19795450977128</v>
      </c>
      <c r="I4" s="101">
        <f t="shared" si="1"/>
        <v>95.096237447323617</v>
      </c>
      <c r="J4" s="101">
        <f t="shared" si="1"/>
        <v>74.780284633899015</v>
      </c>
      <c r="K4" s="101">
        <f t="shared" si="1"/>
        <v>58.742655799187474</v>
      </c>
      <c r="L4" s="101">
        <f t="shared" si="1"/>
        <v>85.466415413753111</v>
      </c>
      <c r="M4" s="101">
        <f t="shared" si="1"/>
        <v>100.86683221841994</v>
      </c>
      <c r="N4" s="101">
        <f t="shared" si="1"/>
        <v>42.70523403455983</v>
      </c>
      <c r="O4" s="101">
        <f t="shared" si="1"/>
        <v>59.51962200964757</v>
      </c>
      <c r="P4" s="101">
        <f t="shared" si="1"/>
        <v>66.00864936320238</v>
      </c>
      <c r="Q4" s="101">
        <f t="shared" si="1"/>
        <v>80.054129393161347</v>
      </c>
    </row>
    <row r="5" spans="1:17" ht="12" customHeight="1" x14ac:dyDescent="0.25">
      <c r="A5" s="88" t="s">
        <v>38</v>
      </c>
      <c r="B5" s="100"/>
      <c r="C5" s="100">
        <v>0.39849346031804878</v>
      </c>
      <c r="D5" s="100">
        <v>0.12450271863908917</v>
      </c>
      <c r="E5" s="100">
        <v>0</v>
      </c>
      <c r="F5" s="100">
        <v>0</v>
      </c>
      <c r="G5" s="100">
        <v>0</v>
      </c>
      <c r="H5" s="100">
        <v>0.80420219841143192</v>
      </c>
      <c r="I5" s="100">
        <v>0</v>
      </c>
      <c r="J5" s="100">
        <v>0</v>
      </c>
      <c r="K5" s="100">
        <v>0</v>
      </c>
      <c r="L5" s="100">
        <v>0.14466287480960707</v>
      </c>
      <c r="M5" s="100">
        <v>0.12706486523525032</v>
      </c>
      <c r="N5" s="100">
        <v>0</v>
      </c>
      <c r="O5" s="100">
        <v>9.3147033026908896E-2</v>
      </c>
      <c r="P5" s="100">
        <v>0</v>
      </c>
      <c r="Q5" s="100">
        <v>2.6347276671406863E-2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7.5943611218530824</v>
      </c>
      <c r="D7" s="100">
        <v>11.920253356038272</v>
      </c>
      <c r="E7" s="100">
        <v>0</v>
      </c>
      <c r="F7" s="100">
        <v>4.8249240450588422</v>
      </c>
      <c r="G7" s="100">
        <v>0</v>
      </c>
      <c r="H7" s="100">
        <v>0</v>
      </c>
      <c r="I7" s="100">
        <v>16.278607781884105</v>
      </c>
      <c r="J7" s="100">
        <v>18.764608496928368</v>
      </c>
      <c r="K7" s="100">
        <v>1.9839430280507213</v>
      </c>
      <c r="L7" s="100">
        <v>7.9724141466885046</v>
      </c>
      <c r="M7" s="100">
        <v>73.463700857906503</v>
      </c>
      <c r="N7" s="100">
        <v>1.7391038688521228</v>
      </c>
      <c r="O7" s="100">
        <v>3.6046850860538333</v>
      </c>
      <c r="P7" s="100">
        <v>8.9972124770886399</v>
      </c>
      <c r="Q7" s="100">
        <v>13.578283166305095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28.991118031930981</v>
      </c>
      <c r="D9" s="100">
        <v>0</v>
      </c>
      <c r="E9" s="100">
        <v>17.87999076031598</v>
      </c>
      <c r="F9" s="100">
        <v>41.744680693224616</v>
      </c>
      <c r="G9" s="100">
        <v>15.150957295396671</v>
      </c>
      <c r="H9" s="100">
        <v>128.9169613748229</v>
      </c>
      <c r="I9" s="100">
        <v>31.261301455291662</v>
      </c>
      <c r="J9" s="100">
        <v>19.606740129614359</v>
      </c>
      <c r="K9" s="100">
        <v>44.206248221214544</v>
      </c>
      <c r="L9" s="100">
        <v>19.606043871309829</v>
      </c>
      <c r="M9" s="100">
        <v>0</v>
      </c>
      <c r="N9" s="100">
        <v>29.460583874919283</v>
      </c>
      <c r="O9" s="100">
        <v>42.635284737020157</v>
      </c>
      <c r="P9" s="100">
        <v>38.178845843761309</v>
      </c>
      <c r="Q9" s="100">
        <v>22.26102714595438</v>
      </c>
    </row>
    <row r="10" spans="1:17" ht="12" customHeight="1" x14ac:dyDescent="0.25">
      <c r="A10" s="88" t="s">
        <v>34</v>
      </c>
      <c r="B10" s="100"/>
      <c r="C10" s="100">
        <v>11.901378644847073</v>
      </c>
      <c r="D10" s="100">
        <v>4.9168072741557864</v>
      </c>
      <c r="E10" s="100">
        <v>0</v>
      </c>
      <c r="F10" s="100">
        <v>0.68313773615483431</v>
      </c>
      <c r="G10" s="100">
        <v>0</v>
      </c>
      <c r="H10" s="100">
        <v>0</v>
      </c>
      <c r="I10" s="100">
        <v>1.1474788820382009</v>
      </c>
      <c r="J10" s="100">
        <v>6.0980048966653602</v>
      </c>
      <c r="K10" s="100">
        <v>2.0778300608826354</v>
      </c>
      <c r="L10" s="100">
        <v>0</v>
      </c>
      <c r="M10" s="100">
        <v>0</v>
      </c>
      <c r="N10" s="100">
        <v>0</v>
      </c>
      <c r="O10" s="100">
        <v>0</v>
      </c>
      <c r="P10" s="100">
        <v>2.635784811557683</v>
      </c>
      <c r="Q10" s="100">
        <v>24.404359042782911</v>
      </c>
    </row>
    <row r="11" spans="1:17" ht="12" customHeight="1" x14ac:dyDescent="0.25">
      <c r="A11" s="88" t="s">
        <v>61</v>
      </c>
      <c r="B11" s="100"/>
      <c r="C11" s="100">
        <v>0.22769561825403578</v>
      </c>
      <c r="D11" s="100">
        <v>0.7045573828679077</v>
      </c>
      <c r="E11" s="100">
        <v>0</v>
      </c>
      <c r="F11" s="100">
        <v>0</v>
      </c>
      <c r="G11" s="100">
        <v>0</v>
      </c>
      <c r="H11" s="100">
        <v>0</v>
      </c>
      <c r="I11" s="100">
        <v>1.037453416021507</v>
      </c>
      <c r="J11" s="100">
        <v>3.6070054848554549</v>
      </c>
      <c r="K11" s="100">
        <v>0.17445456612840687</v>
      </c>
      <c r="L11" s="100">
        <v>0</v>
      </c>
      <c r="M11" s="100">
        <v>1.9682001254434811</v>
      </c>
      <c r="N11" s="100">
        <v>0.48389946053495098</v>
      </c>
      <c r="O11" s="100">
        <v>3.1584099973278259</v>
      </c>
      <c r="P11" s="100">
        <v>2.1540996744491476</v>
      </c>
      <c r="Q11" s="100">
        <v>0.46407476250397411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68.861715021328877</v>
      </c>
      <c r="H12" s="100">
        <v>11.163882243379375</v>
      </c>
      <c r="I12" s="100">
        <v>23.767618648931691</v>
      </c>
      <c r="J12" s="100">
        <v>25.537782935256214</v>
      </c>
      <c r="K12" s="100">
        <v>7.7501966109116314</v>
      </c>
      <c r="L12" s="100">
        <v>13.678195449985353</v>
      </c>
      <c r="M12" s="100">
        <v>22.557178650144103</v>
      </c>
      <c r="N12" s="100">
        <v>9.3008064675495525</v>
      </c>
      <c r="O12" s="100">
        <v>7.8626640282331985</v>
      </c>
      <c r="P12" s="100">
        <v>9.362310256628243</v>
      </c>
      <c r="Q12" s="100">
        <v>13.174405118243579</v>
      </c>
    </row>
    <row r="13" spans="1:17" ht="12" customHeight="1" x14ac:dyDescent="0.25">
      <c r="A13" s="88" t="s">
        <v>105</v>
      </c>
      <c r="B13" s="100"/>
      <c r="C13" s="100">
        <v>1.2174963135243811E-2</v>
      </c>
      <c r="D13" s="100">
        <v>6.3697311607390308E-4</v>
      </c>
      <c r="E13" s="100">
        <v>0.20298616426361821</v>
      </c>
      <c r="F13" s="100">
        <v>1.7425589528749289E-2</v>
      </c>
      <c r="G13" s="100">
        <v>3.6155568542723753E-3</v>
      </c>
      <c r="H13" s="100">
        <v>1.6027641920462556</v>
      </c>
      <c r="I13" s="100">
        <v>2.7642381414386685</v>
      </c>
      <c r="J13" s="100">
        <v>0.18225154057328455</v>
      </c>
      <c r="K13" s="100">
        <v>0.60528086990939323</v>
      </c>
      <c r="L13" s="100">
        <v>9.4564321289124145</v>
      </c>
      <c r="M13" s="100">
        <v>1.1643539994035184</v>
      </c>
      <c r="N13" s="100">
        <v>1.0485540212657409</v>
      </c>
      <c r="O13" s="100">
        <v>1.184581700035289</v>
      </c>
      <c r="P13" s="100">
        <v>3.648671405819099</v>
      </c>
      <c r="Q13" s="100">
        <v>5.1012184943717926</v>
      </c>
    </row>
    <row r="14" spans="1:17" ht="12" customHeight="1" x14ac:dyDescent="0.25">
      <c r="A14" s="51" t="s">
        <v>104</v>
      </c>
      <c r="B14" s="22"/>
      <c r="C14" s="22">
        <v>14.924474628789094</v>
      </c>
      <c r="D14" s="22">
        <v>0</v>
      </c>
      <c r="E14" s="22">
        <v>16.112907296764622</v>
      </c>
      <c r="F14" s="22">
        <v>0</v>
      </c>
      <c r="G14" s="22">
        <v>0</v>
      </c>
      <c r="H14" s="22">
        <v>10.08690537294668</v>
      </c>
      <c r="I14" s="22">
        <v>17.75304573864906</v>
      </c>
      <c r="J14" s="22">
        <v>0</v>
      </c>
      <c r="K14" s="22">
        <v>0.9558620336680832</v>
      </c>
      <c r="L14" s="22">
        <v>33.98288527930162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0.84879693363127739</v>
      </c>
      <c r="D15" s="104">
        <v>0.29160391050319462</v>
      </c>
      <c r="E15" s="104">
        <v>0.35341157470526358</v>
      </c>
      <c r="F15" s="104">
        <v>0.92299329131757413</v>
      </c>
      <c r="G15" s="104">
        <v>0.65450346906108692</v>
      </c>
      <c r="H15" s="104">
        <v>2.6232391281646006</v>
      </c>
      <c r="I15" s="104">
        <v>1.0864933830687238</v>
      </c>
      <c r="J15" s="104">
        <v>0.98389115000596727</v>
      </c>
      <c r="K15" s="104">
        <v>0.98884040842206189</v>
      </c>
      <c r="L15" s="104">
        <v>0.62578166274579927</v>
      </c>
      <c r="M15" s="104">
        <v>1.5863337202870853</v>
      </c>
      <c r="N15" s="104">
        <v>0.67228634143817489</v>
      </c>
      <c r="O15" s="104">
        <v>0.98084942795035823</v>
      </c>
      <c r="P15" s="104">
        <v>1.0317248938982615</v>
      </c>
      <c r="Q15" s="104">
        <v>1.0444143863282094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1.5015274997395398</v>
      </c>
      <c r="D16" s="101">
        <f t="shared" si="2"/>
        <v>1.9844677143906118</v>
      </c>
      <c r="E16" s="101">
        <f t="shared" si="2"/>
        <v>1.3130546639581877</v>
      </c>
      <c r="F16" s="101">
        <f t="shared" si="2"/>
        <v>2.7613669721487684</v>
      </c>
      <c r="G16" s="101">
        <f t="shared" si="2"/>
        <v>1.7937198113091408</v>
      </c>
      <c r="H16" s="101">
        <f t="shared" si="2"/>
        <v>3.105380464528845</v>
      </c>
      <c r="I16" s="101">
        <f t="shared" si="2"/>
        <v>3.5023265136599928</v>
      </c>
      <c r="J16" s="101">
        <f t="shared" si="2"/>
        <v>3.6832039562566337</v>
      </c>
      <c r="K16" s="101">
        <f t="shared" si="2"/>
        <v>3.3559625037515461</v>
      </c>
      <c r="L16" s="101">
        <f t="shared" si="2"/>
        <v>3.1427377625530331</v>
      </c>
      <c r="M16" s="101">
        <f t="shared" si="2"/>
        <v>1.0315491516390816</v>
      </c>
      <c r="N16" s="101">
        <f t="shared" si="2"/>
        <v>0.28708408708463562</v>
      </c>
      <c r="O16" s="101">
        <f t="shared" si="2"/>
        <v>1.1200101833317171</v>
      </c>
      <c r="P16" s="101">
        <f t="shared" si="2"/>
        <v>0.9958157434199798</v>
      </c>
      <c r="Q16" s="101">
        <f t="shared" si="2"/>
        <v>1.7751944073938752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1.5015274997395398</v>
      </c>
      <c r="D18" s="103">
        <v>1.9844677143906118</v>
      </c>
      <c r="E18" s="103">
        <v>1.3130546639581877</v>
      </c>
      <c r="F18" s="103">
        <v>2.7613669721487684</v>
      </c>
      <c r="G18" s="103">
        <v>1.7937198113091408</v>
      </c>
      <c r="H18" s="103">
        <v>3.105380464528845</v>
      </c>
      <c r="I18" s="103">
        <v>3.5023265136599928</v>
      </c>
      <c r="J18" s="103">
        <v>3.6832039562566337</v>
      </c>
      <c r="K18" s="103">
        <v>3.3559625037515461</v>
      </c>
      <c r="L18" s="103">
        <v>3.1427377625530331</v>
      </c>
      <c r="M18" s="103">
        <v>1.0315491516390816</v>
      </c>
      <c r="N18" s="103">
        <v>0.28708408708463562</v>
      </c>
      <c r="O18" s="103">
        <v>1.1200101833317171</v>
      </c>
      <c r="P18" s="103">
        <v>0.9958157434199798</v>
      </c>
      <c r="Q18" s="103">
        <v>1.7751944073938752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5.3042053186734099</v>
      </c>
      <c r="D19" s="101">
        <f t="shared" si="3"/>
        <v>2.1362728997729339</v>
      </c>
      <c r="E19" s="101">
        <f t="shared" si="3"/>
        <v>3.7293357805001479</v>
      </c>
      <c r="F19" s="101">
        <f t="shared" si="3"/>
        <v>6.6417433233613368</v>
      </c>
      <c r="G19" s="101">
        <f t="shared" si="3"/>
        <v>8.3707036839218318</v>
      </c>
      <c r="H19" s="101">
        <f t="shared" si="3"/>
        <v>10.561171503183667</v>
      </c>
      <c r="I19" s="101">
        <f t="shared" si="3"/>
        <v>10.274716362962414</v>
      </c>
      <c r="J19" s="101">
        <f t="shared" si="3"/>
        <v>10.415872369378665</v>
      </c>
      <c r="K19" s="101">
        <f t="shared" si="3"/>
        <v>10.129795302716374</v>
      </c>
      <c r="L19" s="101">
        <f t="shared" si="3"/>
        <v>11.740398176473969</v>
      </c>
      <c r="M19" s="101">
        <f t="shared" si="3"/>
        <v>17.181382905188904</v>
      </c>
      <c r="N19" s="101">
        <f t="shared" si="3"/>
        <v>7.4354227758783509</v>
      </c>
      <c r="O19" s="101">
        <f t="shared" si="3"/>
        <v>11.527744121557609</v>
      </c>
      <c r="P19" s="101">
        <f t="shared" si="3"/>
        <v>14.519101275033265</v>
      </c>
      <c r="Q19" s="101">
        <f t="shared" si="3"/>
        <v>19.464373575377515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0.51896796401309186</v>
      </c>
      <c r="D22" s="100">
        <v>1.2823311872541692</v>
      </c>
      <c r="E22" s="100">
        <v>2.3135314540764793</v>
      </c>
      <c r="F22" s="100">
        <v>0</v>
      </c>
      <c r="G22" s="100">
        <v>1.5559693703095698</v>
      </c>
      <c r="H22" s="100">
        <v>0</v>
      </c>
      <c r="I22" s="100">
        <v>0</v>
      </c>
      <c r="J22" s="100">
        <v>0</v>
      </c>
      <c r="K22" s="100">
        <v>4.2498621412539366E-3</v>
      </c>
      <c r="L22" s="100">
        <v>0.2785933939414898</v>
      </c>
      <c r="M22" s="100">
        <v>0.26107163364382763</v>
      </c>
      <c r="N22" s="100">
        <v>2.3022516534672475</v>
      </c>
      <c r="O22" s="100">
        <v>4.1587991638556732</v>
      </c>
      <c r="P22" s="100">
        <v>1.1505818625680859</v>
      </c>
      <c r="Q22" s="100">
        <v>1.6141269886135299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0.85394171251876461</v>
      </c>
      <c r="E23" s="100">
        <v>0.13686332740769183</v>
      </c>
      <c r="F23" s="100">
        <v>5.375432857003406</v>
      </c>
      <c r="G23" s="100">
        <v>3.3258284363256831</v>
      </c>
      <c r="H23" s="100">
        <v>6.5665527802989905</v>
      </c>
      <c r="I23" s="100">
        <v>1.1376501502519649</v>
      </c>
      <c r="J23" s="100">
        <v>0.36982743441894206</v>
      </c>
      <c r="K23" s="100">
        <v>8.1337893548085081</v>
      </c>
      <c r="L23" s="100">
        <v>9.9883096370759255</v>
      </c>
      <c r="M23" s="100">
        <v>3.0694206330601306</v>
      </c>
      <c r="N23" s="100">
        <v>1.4251586644722463</v>
      </c>
      <c r="O23" s="100">
        <v>5.3959929895837213</v>
      </c>
      <c r="P23" s="100">
        <v>8.9756115668136793</v>
      </c>
      <c r="Q23" s="100">
        <v>10.777318906326002</v>
      </c>
    </row>
    <row r="24" spans="1:17" ht="12" customHeight="1" x14ac:dyDescent="0.25">
      <c r="A24" s="88" t="s">
        <v>34</v>
      </c>
      <c r="B24" s="100"/>
      <c r="C24" s="100">
        <v>1.662872792508538</v>
      </c>
      <c r="D24" s="100">
        <v>0</v>
      </c>
      <c r="E24" s="100">
        <v>1.2789409990159766</v>
      </c>
      <c r="F24" s="100">
        <v>0</v>
      </c>
      <c r="G24" s="100">
        <v>0.43724847268027067</v>
      </c>
      <c r="H24" s="100">
        <v>0</v>
      </c>
      <c r="I24" s="100">
        <v>0</v>
      </c>
      <c r="J24" s="100">
        <v>0</v>
      </c>
      <c r="K24" s="100">
        <v>7.2339607442295312E-2</v>
      </c>
      <c r="L24" s="100">
        <v>0.15228222499953542</v>
      </c>
      <c r="M24" s="100">
        <v>0.10004783061188975</v>
      </c>
      <c r="N24" s="100">
        <v>0.10741352414058424</v>
      </c>
      <c r="O24" s="100">
        <v>5.801589807167102E-2</v>
      </c>
      <c r="P24" s="100">
        <v>0.2184943588920788</v>
      </c>
      <c r="Q24" s="100">
        <v>0.27027196582649848</v>
      </c>
    </row>
    <row r="25" spans="1:17" ht="12" customHeight="1" x14ac:dyDescent="0.25">
      <c r="A25" s="88" t="s">
        <v>42</v>
      </c>
      <c r="B25" s="100"/>
      <c r="C25" s="100">
        <v>0.33945565941600475</v>
      </c>
      <c r="D25" s="100">
        <v>0</v>
      </c>
      <c r="E25" s="100">
        <v>0</v>
      </c>
      <c r="F25" s="100">
        <v>0</v>
      </c>
      <c r="G25" s="100">
        <v>2.0519162410915763</v>
      </c>
      <c r="H25" s="100">
        <v>3.9946187228846761</v>
      </c>
      <c r="I25" s="100">
        <v>0.64617176072494431</v>
      </c>
      <c r="J25" s="100">
        <v>2.3281983656003722</v>
      </c>
      <c r="K25" s="100">
        <v>1.1434005119209874</v>
      </c>
      <c r="L25" s="100">
        <v>1.3141021793561432</v>
      </c>
      <c r="M25" s="100">
        <v>3.5774626562966971</v>
      </c>
      <c r="N25" s="100">
        <v>2.2796014455925917</v>
      </c>
      <c r="O25" s="100">
        <v>1.9111011123124861</v>
      </c>
      <c r="P25" s="100">
        <v>0.80800688132149268</v>
      </c>
      <c r="Q25" s="100">
        <v>3.3101525752082113</v>
      </c>
    </row>
    <row r="26" spans="1:17" ht="12" customHeight="1" x14ac:dyDescent="0.25">
      <c r="A26" s="88" t="s">
        <v>30</v>
      </c>
      <c r="B26" s="22"/>
      <c r="C26" s="22">
        <v>2.782908902735775</v>
      </c>
      <c r="D26" s="22">
        <v>0</v>
      </c>
      <c r="E26" s="22">
        <v>0</v>
      </c>
      <c r="F26" s="22">
        <v>1.266310466357931</v>
      </c>
      <c r="G26" s="22">
        <v>0.9997411635147313</v>
      </c>
      <c r="H26" s="22">
        <v>0</v>
      </c>
      <c r="I26" s="22">
        <v>8.4908944519855041</v>
      </c>
      <c r="J26" s="22">
        <v>7.7178465693593497</v>
      </c>
      <c r="K26" s="22">
        <v>0.69877251441935073</v>
      </c>
      <c r="L26" s="22">
        <v>0</v>
      </c>
      <c r="M26" s="22">
        <v>10.17086110953313</v>
      </c>
      <c r="N26" s="22">
        <v>1.3042429957916291</v>
      </c>
      <c r="O26" s="22">
        <v>0</v>
      </c>
      <c r="P26" s="22">
        <v>3.3616136343363427</v>
      </c>
      <c r="Q26" s="22">
        <v>3.4906182528729155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7.7243451983978847E-2</v>
      </c>
      <c r="L27" s="121">
        <v>7.1107411008754949E-3</v>
      </c>
      <c r="M27" s="121">
        <v>2.5190420432277105E-3</v>
      </c>
      <c r="N27" s="121">
        <v>1.6754492414052274E-2</v>
      </c>
      <c r="O27" s="121">
        <v>3.8349577340568894E-3</v>
      </c>
      <c r="P27" s="121">
        <v>4.7929711015872092E-3</v>
      </c>
      <c r="Q27" s="121">
        <v>1.8848865303565984E-3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7.5295270507403629</v>
      </c>
      <c r="D29" s="101">
        <f t="shared" si="4"/>
        <v>1.5418770064647287</v>
      </c>
      <c r="E29" s="101">
        <f t="shared" si="4"/>
        <v>4.2910307926020099</v>
      </c>
      <c r="F29" s="101">
        <f t="shared" si="4"/>
        <v>6.8295874454302679</v>
      </c>
      <c r="G29" s="101">
        <f t="shared" si="4"/>
        <v>8.6851281616511056</v>
      </c>
      <c r="H29" s="101">
        <f t="shared" si="4"/>
        <v>12.349215541920376</v>
      </c>
      <c r="I29" s="101">
        <f t="shared" si="4"/>
        <v>10.801153299292601</v>
      </c>
      <c r="J29" s="101">
        <f t="shared" si="4"/>
        <v>10.646934109085416</v>
      </c>
      <c r="K29" s="101">
        <f t="shared" si="4"/>
        <v>9.4380439780788645</v>
      </c>
      <c r="L29" s="101">
        <f t="shared" si="4"/>
        <v>12.65185321108213</v>
      </c>
      <c r="M29" s="101">
        <f t="shared" si="4"/>
        <v>18.427514618069289</v>
      </c>
      <c r="N29" s="101">
        <f t="shared" si="4"/>
        <v>8.0197342313728228</v>
      </c>
      <c r="O29" s="101">
        <f t="shared" si="4"/>
        <v>11.870787115620807</v>
      </c>
      <c r="P29" s="101">
        <f t="shared" si="4"/>
        <v>14.664754874553182</v>
      </c>
      <c r="Q29" s="101">
        <f t="shared" si="4"/>
        <v>19.688715791200959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0.27583512088606216</v>
      </c>
      <c r="E30" s="100">
        <v>2.4918491669557152</v>
      </c>
      <c r="F30" s="100">
        <v>2.960129270978229</v>
      </c>
      <c r="G30" s="100">
        <v>5.8910529760783144</v>
      </c>
      <c r="H30" s="100">
        <v>0</v>
      </c>
      <c r="I30" s="100">
        <v>10.801153299292601</v>
      </c>
      <c r="J30" s="100">
        <v>0</v>
      </c>
      <c r="K30" s="100">
        <v>0</v>
      </c>
      <c r="L30" s="100">
        <v>4.031808372568646</v>
      </c>
      <c r="M30" s="100">
        <v>0</v>
      </c>
      <c r="N30" s="100">
        <v>1.7823254826226065</v>
      </c>
      <c r="O30" s="100">
        <v>1.0512402055693602</v>
      </c>
      <c r="P30" s="100">
        <v>1.1276380301428992</v>
      </c>
      <c r="Q30" s="100">
        <v>2.3548297719726627</v>
      </c>
    </row>
    <row r="31" spans="1:17" ht="12" customHeight="1" x14ac:dyDescent="0.25">
      <c r="A31" s="88" t="s">
        <v>98</v>
      </c>
      <c r="B31" s="100"/>
      <c r="C31" s="100">
        <v>3.2355125158405307</v>
      </c>
      <c r="D31" s="100">
        <v>1.2660418855786666</v>
      </c>
      <c r="E31" s="100">
        <v>0</v>
      </c>
      <c r="F31" s="100">
        <v>3.8694581744520389</v>
      </c>
      <c r="G31" s="100">
        <v>0.38603806067490931</v>
      </c>
      <c r="H31" s="100">
        <v>7.8168606216195959</v>
      </c>
      <c r="I31" s="100">
        <v>0</v>
      </c>
      <c r="J31" s="100">
        <v>1.0432385685002603</v>
      </c>
      <c r="K31" s="100">
        <v>1.488851162689429</v>
      </c>
      <c r="L31" s="100">
        <v>4.7333698786288698</v>
      </c>
      <c r="M31" s="100">
        <v>2.8620804704225944</v>
      </c>
      <c r="N31" s="100">
        <v>0.71207689667520824</v>
      </c>
      <c r="O31" s="100">
        <v>6.1794206504390203</v>
      </c>
      <c r="P31" s="100">
        <v>10.758936225066032</v>
      </c>
      <c r="Q31" s="100">
        <v>12.09726237314937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4.2940145348998318</v>
      </c>
      <c r="D33" s="18">
        <v>0</v>
      </c>
      <c r="E33" s="18">
        <v>1.7991816256462951</v>
      </c>
      <c r="F33" s="18">
        <v>0</v>
      </c>
      <c r="G33" s="18">
        <v>2.4080371248978816</v>
      </c>
      <c r="H33" s="18">
        <v>4.5323549203007802</v>
      </c>
      <c r="I33" s="18">
        <v>0</v>
      </c>
      <c r="J33" s="18">
        <v>9.6036955405851554</v>
      </c>
      <c r="K33" s="18">
        <v>7.9491928153894351</v>
      </c>
      <c r="L33" s="18">
        <v>3.886674959884616</v>
      </c>
      <c r="M33" s="18">
        <v>15.565434147646695</v>
      </c>
      <c r="N33" s="18">
        <v>5.5253318520750092</v>
      </c>
      <c r="O33" s="18">
        <v>4.6401262596124253</v>
      </c>
      <c r="P33" s="18">
        <v>2.7781806193442522</v>
      </c>
      <c r="Q33" s="18">
        <v>5.2366236460789271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0.61613322203255394</v>
      </c>
      <c r="D3" s="115">
        <f>IF(SER_hh_tes_in!D3=0,"",SER_hh_tes_in!D3/SER_hh_fec_in!D3)</f>
        <v>0.59062913763843616</v>
      </c>
      <c r="E3" s="115">
        <f>IF(SER_hh_tes_in!E3=0,"",SER_hh_tes_in!E3/SER_hh_fec_in!E3)</f>
        <v>0.67816375497542214</v>
      </c>
      <c r="F3" s="115">
        <f>IF(SER_hh_tes_in!F3=0,"",SER_hh_tes_in!F3/SER_hh_fec_in!F3)</f>
        <v>0.66722381320803492</v>
      </c>
      <c r="G3" s="115">
        <f>IF(SER_hh_tes_in!G3=0,"",SER_hh_tes_in!G3/SER_hh_fec_in!G3)</f>
        <v>0.7349679050262593</v>
      </c>
      <c r="H3" s="115">
        <f>IF(SER_hh_tes_in!H3=0,"",SER_hh_tes_in!H3/SER_hh_fec_in!H3)</f>
        <v>0.70847595432426236</v>
      </c>
      <c r="I3" s="115">
        <f>IF(SER_hh_tes_in!I3=0,"",SER_hh_tes_in!I3/SER_hh_fec_in!I3)</f>
        <v>0.71453218702143817</v>
      </c>
      <c r="J3" s="115">
        <f>IF(SER_hh_tes_in!J3=0,"",SER_hh_tes_in!J3/SER_hh_fec_in!J3)</f>
        <v>0.73430106453045141</v>
      </c>
      <c r="K3" s="115">
        <f>IF(SER_hh_tes_in!K3=0,"",SER_hh_tes_in!K3/SER_hh_fec_in!K3)</f>
        <v>0.72876513273359678</v>
      </c>
      <c r="L3" s="115">
        <f>IF(SER_hh_tes_in!L3=0,"",SER_hh_tes_in!L3/SER_hh_fec_in!L3)</f>
        <v>0.75849853593790273</v>
      </c>
      <c r="M3" s="115">
        <f>IF(SER_hh_tes_in!M3=0,"",SER_hh_tes_in!M3/SER_hh_fec_in!M3)</f>
        <v>0.70424102298443014</v>
      </c>
      <c r="N3" s="115">
        <f>IF(SER_hh_tes_in!N3=0,"",SER_hh_tes_in!N3/SER_hh_fec_in!N3)</f>
        <v>0.73176808204348909</v>
      </c>
      <c r="O3" s="115">
        <f>IF(SER_hh_tes_in!O3=0,"",SER_hh_tes_in!O3/SER_hh_fec_in!O3)</f>
        <v>0.71518246534346297</v>
      </c>
      <c r="P3" s="115">
        <f>IF(SER_hh_tes_in!P3=0,"",SER_hh_tes_in!P3/SER_hh_fec_in!P3)</f>
        <v>0.71388004051795706</v>
      </c>
      <c r="Q3" s="115">
        <f>IF(SER_hh_tes_in!Q3=0,"",SER_hh_tes_in!Q3/SER_hh_fec_in!Q3)</f>
        <v>0.68865060398143885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0.61255926767855073</v>
      </c>
      <c r="D4" s="110">
        <f>IF(SER_hh_tes_in!D4=0,"",SER_hh_tes_in!D4/SER_hh_fec_in!D4)</f>
        <v>0.55964742152585267</v>
      </c>
      <c r="E4" s="110">
        <f>IF(SER_hh_tes_in!E4=0,"",SER_hh_tes_in!E4/SER_hh_fec_in!E4)</f>
        <v>0.70682432102422343</v>
      </c>
      <c r="F4" s="110">
        <f>IF(SER_hh_tes_in!F4=0,"",SER_hh_tes_in!F4/SER_hh_fec_in!F4)</f>
        <v>0.68104216090677805</v>
      </c>
      <c r="G4" s="110">
        <f>IF(SER_hh_tes_in!G4=0,"",SER_hh_tes_in!G4/SER_hh_fec_in!G4)</f>
        <v>0.76806340516882554</v>
      </c>
      <c r="H4" s="110">
        <f>IF(SER_hh_tes_in!H4=0,"",SER_hh_tes_in!H4/SER_hh_fec_in!H4)</f>
        <v>0.71584637585847455</v>
      </c>
      <c r="I4" s="110">
        <f>IF(SER_hh_tes_in!I4=0,"",SER_hh_tes_in!I4/SER_hh_fec_in!I4)</f>
        <v>0.73329208539519275</v>
      </c>
      <c r="J4" s="110">
        <f>IF(SER_hh_tes_in!J4=0,"",SER_hh_tes_in!J4/SER_hh_fec_in!J4)</f>
        <v>0.71497540305813168</v>
      </c>
      <c r="K4" s="110">
        <f>IF(SER_hh_tes_in!K4=0,"",SER_hh_tes_in!K4/SER_hh_fec_in!K4)</f>
        <v>0.72640897062578347</v>
      </c>
      <c r="L4" s="110">
        <f>IF(SER_hh_tes_in!L4=0,"",SER_hh_tes_in!L4/SER_hh_fec_in!L4)</f>
        <v>0.80111180301999541</v>
      </c>
      <c r="M4" s="110">
        <f>IF(SER_hh_tes_in!M4=0,"",SER_hh_tes_in!M4/SER_hh_fec_in!M4)</f>
        <v>0.69674167116311447</v>
      </c>
      <c r="N4" s="110">
        <f>IF(SER_hh_tes_in!N4=0,"",SER_hh_tes_in!N4/SER_hh_fec_in!N4)</f>
        <v>0.75960488125944303</v>
      </c>
      <c r="O4" s="110">
        <f>IF(SER_hh_tes_in!O4=0,"",SER_hh_tes_in!O4/SER_hh_fec_in!O4)</f>
        <v>0.75482480082375703</v>
      </c>
      <c r="P4" s="110">
        <f>IF(SER_hh_tes_in!P4=0,"",SER_hh_tes_in!P4/SER_hh_fec_in!P4)</f>
        <v>0.76447629608913659</v>
      </c>
      <c r="Q4" s="110">
        <f>IF(SER_hh_tes_in!Q4=0,"",SER_hh_tes_in!Q4/SER_hh_fec_in!Q4)</f>
        <v>0.7186515951593726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0.51182611283334933</v>
      </c>
      <c r="D5" s="109">
        <f>IF(SER_hh_tes_in!D5=0,"",SER_hh_tes_in!D5/SER_hh_fec_in!D5)</f>
        <v>0.51860573522420694</v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>
        <f>IF(SER_hh_tes_in!H5=0,"",SER_hh_tes_in!H5/SER_hh_fec_in!H5)</f>
        <v>0.53977955536992916</v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>
        <f>IF(SER_hh_tes_in!L5=0,"",SER_hh_tes_in!L5/SER_hh_fec_in!L5)</f>
        <v>0.55438913477887664</v>
      </c>
      <c r="M5" s="109">
        <f>IF(SER_hh_tes_in!M5=0,"",SER_hh_tes_in!M5/SER_hh_fec_in!M5)</f>
        <v>0.55570213896108978</v>
      </c>
      <c r="N5" s="109" t="str">
        <f>IF(SER_hh_tes_in!N5=0,"",SER_hh_tes_in!N5/SER_hh_fec_in!N5)</f>
        <v/>
      </c>
      <c r="O5" s="109">
        <f>IF(SER_hh_tes_in!O5=0,"",SER_hh_tes_in!O5/SER_hh_fec_in!O5)</f>
        <v>0.55661324086373642</v>
      </c>
      <c r="P5" s="109" t="str">
        <f>IF(SER_hh_tes_in!P5=0,"",SER_hh_tes_in!P5/SER_hh_fec_in!P5)</f>
        <v/>
      </c>
      <c r="Q5" s="109">
        <f>IF(SER_hh_tes_in!Q5=0,"",SER_hh_tes_in!Q5/SER_hh_fec_in!Q5)</f>
        <v>0.55686167819364929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0.5997552927735228</v>
      </c>
      <c r="D7" s="109">
        <f>IF(SER_hh_tes_in!D7=0,"",SER_hh_tes_in!D7/SER_hh_fec_in!D7)</f>
        <v>0.60899676043223594</v>
      </c>
      <c r="E7" s="109" t="str">
        <f>IF(SER_hh_tes_in!E7=0,"",SER_hh_tes_in!E7/SER_hh_fec_in!E7)</f>
        <v/>
      </c>
      <c r="F7" s="109">
        <f>IF(SER_hh_tes_in!F7=0,"",SER_hh_tes_in!F7/SER_hh_fec_in!F7)</f>
        <v>0.62238584526219942</v>
      </c>
      <c r="G7" s="109" t="str">
        <f>IF(SER_hh_tes_in!G7=0,"",SER_hh_tes_in!G7/SER_hh_fec_in!G7)</f>
        <v/>
      </c>
      <c r="H7" s="109" t="str">
        <f>IF(SER_hh_tes_in!H7=0,"",SER_hh_tes_in!H7/SER_hh_fec_in!H7)</f>
        <v/>
      </c>
      <c r="I7" s="109">
        <f>IF(SER_hh_tes_in!I7=0,"",SER_hh_tes_in!I7/SER_hh_fec_in!I7)</f>
        <v>0.63908642954676453</v>
      </c>
      <c r="J7" s="109">
        <f>IF(SER_hh_tes_in!J7=0,"",SER_hh_tes_in!J7/SER_hh_fec_in!J7)</f>
        <v>0.64435598068221889</v>
      </c>
      <c r="K7" s="109">
        <f>IF(SER_hh_tes_in!K7=0,"",SER_hh_tes_in!K7/SER_hh_fec_in!K7)</f>
        <v>0.64817088112281651</v>
      </c>
      <c r="L7" s="109">
        <f>IF(SER_hh_tes_in!L7=0,"",SER_hh_tes_in!L7/SER_hh_fec_in!L7)</f>
        <v>0.6511630382093776</v>
      </c>
      <c r="M7" s="109">
        <f>IF(SER_hh_tes_in!M7=0,"",SER_hh_tes_in!M7/SER_hh_fec_in!M7)</f>
        <v>0.65392544292313581</v>
      </c>
      <c r="N7" s="109">
        <f>IF(SER_hh_tes_in!N7=0,"",SER_hh_tes_in!N7/SER_hh_fec_in!N7)</f>
        <v>0.65626183488881562</v>
      </c>
      <c r="O7" s="109">
        <f>IF(SER_hh_tes_in!O7=0,"",SER_hh_tes_in!O7/SER_hh_fec_in!O7)</f>
        <v>0.65851896789367814</v>
      </c>
      <c r="P7" s="109">
        <f>IF(SER_hh_tes_in!P7=0,"",SER_hh_tes_in!P7/SER_hh_fec_in!P7)</f>
        <v>0.66058991558202595</v>
      </c>
      <c r="Q7" s="109">
        <f>IF(SER_hh_tes_in!Q7=0,"",SER_hh_tes_in!Q7/SER_hh_fec_in!Q7)</f>
        <v>0.66247176924540041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0.66434410153014434</v>
      </c>
      <c r="D9" s="109" t="str">
        <f>IF(SER_hh_tes_in!D9=0,"",SER_hh_tes_in!D9/SER_hh_fec_in!D9)</f>
        <v/>
      </c>
      <c r="E9" s="109">
        <f>IF(SER_hh_tes_in!E9=0,"",SER_hh_tes_in!E9/SER_hh_fec_in!E9)</f>
        <v>0.68036957985332913</v>
      </c>
      <c r="F9" s="109">
        <f>IF(SER_hh_tes_in!F9=0,"",SER_hh_tes_in!F9/SER_hh_fec_in!F9)</f>
        <v>0.68898806218469955</v>
      </c>
      <c r="G9" s="109">
        <f>IF(SER_hh_tes_in!G9=0,"",SER_hh_tes_in!G9/SER_hh_fec_in!G9)</f>
        <v>0.69449741838153611</v>
      </c>
      <c r="H9" s="109">
        <f>IF(SER_hh_tes_in!H9=0,"",SER_hh_tes_in!H9/SER_hh_fec_in!H9)</f>
        <v>0.70110298134799776</v>
      </c>
      <c r="I9" s="109">
        <f>IF(SER_hh_tes_in!I9=0,"",SER_hh_tes_in!I9/SER_hh_fec_in!I9)</f>
        <v>0.70653127397824456</v>
      </c>
      <c r="J9" s="109">
        <f>IF(SER_hh_tes_in!J9=0,"",SER_hh_tes_in!J9/SER_hh_fec_in!J9)</f>
        <v>0.71213440847777121</v>
      </c>
      <c r="K9" s="109">
        <f>IF(SER_hh_tes_in!K9=0,"",SER_hh_tes_in!K9/SER_hh_fec_in!K9)</f>
        <v>0.71633068930076138</v>
      </c>
      <c r="L9" s="109">
        <f>IF(SER_hh_tes_in!L9=0,"",SER_hh_tes_in!L9/SER_hh_fec_in!L9)</f>
        <v>0.71975189742055745</v>
      </c>
      <c r="M9" s="109" t="str">
        <f>IF(SER_hh_tes_in!M9=0,"",SER_hh_tes_in!M9/SER_hh_fec_in!M9)</f>
        <v/>
      </c>
      <c r="N9" s="109">
        <f>IF(SER_hh_tes_in!N9=0,"",SER_hh_tes_in!N9/SER_hh_fec_in!N9)</f>
        <v>0.72687751759301122</v>
      </c>
      <c r="O9" s="109">
        <f>IF(SER_hh_tes_in!O9=0,"",SER_hh_tes_in!O9/SER_hh_fec_in!O9)</f>
        <v>0.73066550293813826</v>
      </c>
      <c r="P9" s="109">
        <f>IF(SER_hh_tes_in!P9=0,"",SER_hh_tes_in!P9/SER_hh_fec_in!P9)</f>
        <v>0.73450341993748525</v>
      </c>
      <c r="Q9" s="109">
        <f>IF(SER_hh_tes_in!Q9=0,"",SER_hh_tes_in!Q9/SER_hh_fec_in!Q9)</f>
        <v>0.73832691808708784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0.44316326358236885</v>
      </c>
      <c r="D10" s="109">
        <f>IF(SER_hh_tes_in!D10=0,"",SER_hh_tes_in!D10/SER_hh_fec_in!D10)</f>
        <v>0.44470041827923107</v>
      </c>
      <c r="E10" s="109" t="str">
        <f>IF(SER_hh_tes_in!E10=0,"",SER_hh_tes_in!E10/SER_hh_fec_in!E10)</f>
        <v/>
      </c>
      <c r="F10" s="109">
        <f>IF(SER_hh_tes_in!F10=0,"",SER_hh_tes_in!F10/SER_hh_fec_in!F10)</f>
        <v>0.45158423921554947</v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0.57181530196268648</v>
      </c>
      <c r="J10" s="109">
        <f>IF(SER_hh_tes_in!J10=0,"",SER_hh_tes_in!J10/SER_hh_fec_in!J10)</f>
        <v>0.57808971650442986</v>
      </c>
      <c r="K10" s="109">
        <f>IF(SER_hh_tes_in!K10=0,"",SER_hh_tes_in!K10/SER_hh_fec_in!K10)</f>
        <v>0.58114876019275485</v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 t="str">
        <f>IF(SER_hh_tes_in!N10=0,"",SER_hh_tes_in!N10/SER_hh_fec_in!N10)</f>
        <v/>
      </c>
      <c r="O10" s="109" t="str">
        <f>IF(SER_hh_tes_in!O10=0,"",SER_hh_tes_in!O10/SER_hh_fec_in!O10)</f>
        <v/>
      </c>
      <c r="P10" s="109">
        <f>IF(SER_hh_tes_in!P10=0,"",SER_hh_tes_in!P10/SER_hh_fec_in!P10)</f>
        <v>0.59127613648519828</v>
      </c>
      <c r="Q10" s="109">
        <f>IF(SER_hh_tes_in!Q10=0,"",SER_hh_tes_in!Q10/SER_hh_fec_in!Q10)</f>
        <v>0.58902265498482032</v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0.74811587120904899</v>
      </c>
      <c r="D11" s="109">
        <f>IF(SER_hh_tes_in!D11=0,"",SER_hh_tes_in!D11/SER_hh_fec_in!D11)</f>
        <v>0.75673947980086853</v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>
        <f>IF(SER_hh_tes_in!I11=0,"",SER_hh_tes_in!I11/SER_hh_fec_in!I11)</f>
        <v>0.79262348263357141</v>
      </c>
      <c r="J11" s="109">
        <f>IF(SER_hh_tes_in!J11=0,"",SER_hh_tes_in!J11/SER_hh_fec_in!J11)</f>
        <v>0.79913114909833072</v>
      </c>
      <c r="K11" s="109">
        <f>IF(SER_hh_tes_in!K11=0,"",SER_hh_tes_in!K11/SER_hh_fec_in!K11)</f>
        <v>0.80381392196399315</v>
      </c>
      <c r="L11" s="109" t="str">
        <f>IF(SER_hh_tes_in!L11=0,"",SER_hh_tes_in!L11/SER_hh_fec_in!L11)</f>
        <v/>
      </c>
      <c r="M11" s="109">
        <f>IF(SER_hh_tes_in!M11=0,"",SER_hh_tes_in!M11/SER_hh_fec_in!M11)</f>
        <v>0.81005142715585898</v>
      </c>
      <c r="N11" s="109">
        <f>IF(SER_hh_tes_in!N11=0,"",SER_hh_tes_in!N11/SER_hh_fec_in!N11)</f>
        <v>0.81194728904990465</v>
      </c>
      <c r="O11" s="109">
        <f>IF(SER_hh_tes_in!O11=0,"",SER_hh_tes_in!O11/SER_hh_fec_in!O11)</f>
        <v>0.81323641899997223</v>
      </c>
      <c r="P11" s="109">
        <f>IF(SER_hh_tes_in!P11=0,"",SER_hh_tes_in!P11/SER_hh_fec_in!P11)</f>
        <v>0.81414484722379588</v>
      </c>
      <c r="Q11" s="109">
        <f>IF(SER_hh_tes_in!Q11=0,"",SER_hh_tes_in!Q11/SER_hh_fec_in!Q11)</f>
        <v>0.81479449515558</v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>
        <f>IF(SER_hh_tes_in!G12=0,"",SER_hh_tes_in!G12/SER_hh_fec_in!G12)</f>
        <v>0.78442657042500818</v>
      </c>
      <c r="H12" s="109">
        <f>IF(SER_hh_tes_in!H12=0,"",SER_hh_tes_in!H12/SER_hh_fec_in!H12)</f>
        <v>0.79159483489966098</v>
      </c>
      <c r="I12" s="109">
        <f>IF(SER_hh_tes_in!I12=0,"",SER_hh_tes_in!I12/SER_hh_fec_in!I12)</f>
        <v>0.79725939994377693</v>
      </c>
      <c r="J12" s="109">
        <f>IF(SER_hh_tes_in!J12=0,"",SER_hh_tes_in!J12/SER_hh_fec_in!J12)</f>
        <v>0.80365918208035703</v>
      </c>
      <c r="K12" s="109">
        <f>IF(SER_hh_tes_in!K12=0,"",SER_hh_tes_in!K12/SER_hh_fec_in!K12)</f>
        <v>0.80838428500357495</v>
      </c>
      <c r="L12" s="109">
        <f>IF(SER_hh_tes_in!L12=0,"",SER_hh_tes_in!L12/SER_hh_fec_in!L12)</f>
        <v>0.81229213777277109</v>
      </c>
      <c r="M12" s="109">
        <f>IF(SER_hh_tes_in!M12=0,"",SER_hh_tes_in!M12/SER_hh_fec_in!M12)</f>
        <v>0.81545475727009398</v>
      </c>
      <c r="N12" s="109">
        <f>IF(SER_hh_tes_in!N12=0,"",SER_hh_tes_in!N12/SER_hh_fec_in!N12)</f>
        <v>0.8179720317665482</v>
      </c>
      <c r="O12" s="109">
        <f>IF(SER_hh_tes_in!O12=0,"",SER_hh_tes_in!O12/SER_hh_fec_in!O12)</f>
        <v>0.81998342696625981</v>
      </c>
      <c r="P12" s="109">
        <f>IF(SER_hh_tes_in!P12=0,"",SER_hh_tes_in!P12/SER_hh_fec_in!P12)</f>
        <v>0.82149982721181836</v>
      </c>
      <c r="Q12" s="109">
        <f>IF(SER_hh_tes_in!Q12=0,"",SER_hh_tes_in!Q12/SER_hh_fec_in!Q12)</f>
        <v>0.82275331103771165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1.1791025345134847</v>
      </c>
      <c r="D13" s="109">
        <f>IF(SER_hh_tes_in!D13=0,"",SER_hh_tes_in!D13/SER_hh_fec_in!D13)</f>
        <v>1.179032391643938</v>
      </c>
      <c r="E13" s="109">
        <f>IF(SER_hh_tes_in!E13=0,"",SER_hh_tes_in!E13/SER_hh_fec_in!E13)</f>
        <v>1.1785662083796111</v>
      </c>
      <c r="F13" s="109">
        <f>IF(SER_hh_tes_in!F13=0,"",SER_hh_tes_in!F13/SER_hh_fec_in!F13)</f>
        <v>1.1785605510173589</v>
      </c>
      <c r="G13" s="109">
        <f>IF(SER_hh_tes_in!G13=0,"",SER_hh_tes_in!G13/SER_hh_fec_in!G13)</f>
        <v>1.1785574271658261</v>
      </c>
      <c r="H13" s="109">
        <f>IF(SER_hh_tes_in!H13=0,"",SER_hh_tes_in!H13/SER_hh_fec_in!H13)</f>
        <v>1.1785361358616195</v>
      </c>
      <c r="I13" s="109">
        <f>IF(SER_hh_tes_in!I13=0,"",SER_hh_tes_in!I13/SER_hh_fec_in!I13)</f>
        <v>1.1785292035182426</v>
      </c>
      <c r="J13" s="109">
        <f>IF(SER_hh_tes_in!J13=0,"",SER_hh_tes_in!J13/SER_hh_fec_in!J13)</f>
        <v>1.1785285295989849</v>
      </c>
      <c r="K13" s="109">
        <f>IF(SER_hh_tes_in!K13=0,"",SER_hh_tes_in!K13/SER_hh_fec_in!K13)</f>
        <v>1.1785276235365227</v>
      </c>
      <c r="L13" s="109">
        <f>IF(SER_hh_tes_in!L13=0,"",SER_hh_tes_in!L13/SER_hh_fec_in!L13)</f>
        <v>1.7349232285420131</v>
      </c>
      <c r="M13" s="109">
        <f>IF(SER_hh_tes_in!M13=0,"",SER_hh_tes_in!M13/SER_hh_fec_in!M13)</f>
        <v>2.1624170651008781</v>
      </c>
      <c r="N13" s="109">
        <f>IF(SER_hh_tes_in!N13=0,"",SER_hh_tes_in!N13/SER_hh_fec_in!N13)</f>
        <v>2.491364497226582</v>
      </c>
      <c r="O13" s="109">
        <f>IF(SER_hh_tes_in!O13=0,"",SER_hh_tes_in!O13/SER_hh_fec_in!O13)</f>
        <v>2.7305074631900919</v>
      </c>
      <c r="P13" s="109">
        <f>IF(SER_hh_tes_in!P13=0,"",SER_hh_tes_in!P13/SER_hh_fec_in!P13)</f>
        <v>2.9356054109721215</v>
      </c>
      <c r="Q13" s="109">
        <f>IF(SER_hh_tes_in!Q13=0,"",SER_hh_tes_in!Q13/SER_hh_fec_in!Q13)</f>
        <v>3.0492086672249945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0.71457367206224875</v>
      </c>
      <c r="D14" s="112" t="str">
        <f>IF(SER_hh_tes_in!D14=0,"",SER_hh_tes_in!D14/SER_hh_fec_in!D14)</f>
        <v/>
      </c>
      <c r="E14" s="112">
        <f>IF(SER_hh_tes_in!E14=0,"",SER_hh_tes_in!E14/SER_hh_fec_in!E14)</f>
        <v>0.72942407390575503</v>
      </c>
      <c r="F14" s="112" t="str">
        <f>IF(SER_hh_tes_in!F14=0,"",SER_hh_tes_in!F14/SER_hh_fec_in!F14)</f>
        <v/>
      </c>
      <c r="G14" s="112" t="str">
        <f>IF(SER_hh_tes_in!G14=0,"",SER_hh_tes_in!G14/SER_hh_fec_in!G14)</f>
        <v/>
      </c>
      <c r="H14" s="112">
        <f>IF(SER_hh_tes_in!H14=0,"",SER_hh_tes_in!H14/SER_hh_fec_in!H14)</f>
        <v>0.75121415166564398</v>
      </c>
      <c r="I14" s="112">
        <f>IF(SER_hh_tes_in!I14=0,"",SER_hh_tes_in!I14/SER_hh_fec_in!I14)</f>
        <v>0.75738400805837858</v>
      </c>
      <c r="J14" s="112" t="str">
        <f>IF(SER_hh_tes_in!J14=0,"",SER_hh_tes_in!J14/SER_hh_fec_in!J14)</f>
        <v/>
      </c>
      <c r="K14" s="112">
        <f>IF(SER_hh_tes_in!K14=0,"",SER_hh_tes_in!K14/SER_hh_fec_in!K14)</f>
        <v>0.76786613534909254</v>
      </c>
      <c r="L14" s="112">
        <f>IF(SER_hh_tes_in!L14=0,"",SER_hh_tes_in!L14/SER_hh_fec_in!L14)</f>
        <v>0.77159293884834856</v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1.0469751028866341</v>
      </c>
      <c r="D15" s="114">
        <f>IF(SER_hh_tes_in!D15=0,"",SER_hh_tes_in!D15/SER_hh_fec_in!D15)</f>
        <v>1.0160023615866989</v>
      </c>
      <c r="E15" s="114">
        <f>IF(SER_hh_tes_in!E15=0,"",SER_hh_tes_in!E15/SER_hh_fec_in!E15)</f>
        <v>1.0466730852324631</v>
      </c>
      <c r="F15" s="114">
        <f>IF(SER_hh_tes_in!F15=0,"",SER_hh_tes_in!F15/SER_hh_fec_in!F15)</f>
        <v>1.0305840278732481</v>
      </c>
      <c r="G15" s="114">
        <f>IF(SER_hh_tes_in!G15=0,"",SER_hh_tes_in!G15/SER_hh_fec_in!G15)</f>
        <v>1.0315480752521857</v>
      </c>
      <c r="H15" s="114">
        <f>IF(SER_hh_tes_in!H15=0,"",SER_hh_tes_in!H15/SER_hh_fec_in!H15)</f>
        <v>1.0304371985387493</v>
      </c>
      <c r="I15" s="114">
        <f>IF(SER_hh_tes_in!I15=0,"",SER_hh_tes_in!I15/SER_hh_fec_in!I15)</f>
        <v>1.0314040772445323</v>
      </c>
      <c r="J15" s="114">
        <f>IF(SER_hh_tes_in!J15=0,"",SER_hh_tes_in!J15/SER_hh_fec_in!J15)</f>
        <v>1.0424475055585252</v>
      </c>
      <c r="K15" s="114">
        <f>IF(SER_hh_tes_in!K15=0,"",SER_hh_tes_in!K15/SER_hh_fec_in!K15)</f>
        <v>1.034148116162428</v>
      </c>
      <c r="L15" s="114">
        <f>IF(SER_hh_tes_in!L15=0,"",SER_hh_tes_in!L15/SER_hh_fec_in!L15)</f>
        <v>1.0287124938061243</v>
      </c>
      <c r="M15" s="114">
        <f>IF(SER_hh_tes_in!M15=0,"",SER_hh_tes_in!M15/SER_hh_fec_in!M15)</f>
        <v>1.0118205156465401</v>
      </c>
      <c r="N15" s="114">
        <f>IF(SER_hh_tes_in!N15=0,"",SER_hh_tes_in!N15/SER_hh_fec_in!N15)</f>
        <v>1.0302197362159504</v>
      </c>
      <c r="O15" s="114">
        <f>IF(SER_hh_tes_in!O15=0,"",SER_hh_tes_in!O15/SER_hh_fec_in!O15)</f>
        <v>1.0289393825098909</v>
      </c>
      <c r="P15" s="114">
        <f>IF(SER_hh_tes_in!P15=0,"",SER_hh_tes_in!P15/SER_hh_fec_in!P15)</f>
        <v>1.0289554804835621</v>
      </c>
      <c r="Q15" s="114">
        <f>IF(SER_hh_tes_in!Q15=0,"",SER_hh_tes_in!Q15/SER_hh_fec_in!Q15)</f>
        <v>1.0305001150818596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1.9006008270671622</v>
      </c>
      <c r="D16" s="110">
        <f>IF(SER_hh_tes_in!D16=0,"",SER_hh_tes_in!D16/SER_hh_fec_in!D16)</f>
        <v>1.9121655061326732</v>
      </c>
      <c r="E16" s="110">
        <f>IF(SER_hh_tes_in!E16=0,"",SER_hh_tes_in!E16/SER_hh_fec_in!E16)</f>
        <v>1.9130595038871987</v>
      </c>
      <c r="F16" s="110">
        <f>IF(SER_hh_tes_in!F16=0,"",SER_hh_tes_in!F16/SER_hh_fec_in!F16)</f>
        <v>1.9237481408604644</v>
      </c>
      <c r="G16" s="110">
        <f>IF(SER_hh_tes_in!G16=0,"",SER_hh_tes_in!G16/SER_hh_fec_in!G16)</f>
        <v>1.9229575464580997</v>
      </c>
      <c r="H16" s="110">
        <f>IF(SER_hh_tes_in!H16=0,"",SER_hh_tes_in!H16/SER_hh_fec_in!H16)</f>
        <v>1.9318834097079522</v>
      </c>
      <c r="I16" s="110">
        <f>IF(SER_hh_tes_in!I16=0,"",SER_hh_tes_in!I16/SER_hh_fec_in!I16)</f>
        <v>1.9394699344619915</v>
      </c>
      <c r="J16" s="110">
        <f>IF(SER_hh_tes_in!J16=0,"",SER_hh_tes_in!J16/SER_hh_fec_in!J16)</f>
        <v>1.9440339485311913</v>
      </c>
      <c r="K16" s="110">
        <f>IF(SER_hh_tes_in!K16=0,"",SER_hh_tes_in!K16/SER_hh_fec_in!K16)</f>
        <v>1.9408010972204344</v>
      </c>
      <c r="L16" s="110">
        <f>IF(SER_hh_tes_in!L16=0,"",SER_hh_tes_in!L16/SER_hh_fec_in!L16)</f>
        <v>1.9308860578198064</v>
      </c>
      <c r="M16" s="110">
        <f>IF(SER_hh_tes_in!M16=0,"",SER_hh_tes_in!M16/SER_hh_fec_in!M16)</f>
        <v>1.9493396189332661</v>
      </c>
      <c r="N16" s="110">
        <f>IF(SER_hh_tes_in!N16=0,"",SER_hh_tes_in!N16/SER_hh_fec_in!N16)</f>
        <v>1.9660200668301036</v>
      </c>
      <c r="O16" s="110">
        <f>IF(SER_hh_tes_in!O16=0,"",SER_hh_tes_in!O16/SER_hh_fec_in!O16)</f>
        <v>1.9298342472111483</v>
      </c>
      <c r="P16" s="110">
        <f>IF(SER_hh_tes_in!P16=0,"",SER_hh_tes_in!P16/SER_hh_fec_in!P16)</f>
        <v>1.986608998679682</v>
      </c>
      <c r="Q16" s="110">
        <f>IF(SER_hh_tes_in!Q16=0,"",SER_hh_tes_in!Q16/SER_hh_fec_in!Q16)</f>
        <v>1.9198353703340796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1.9006008270671622</v>
      </c>
      <c r="D18" s="113">
        <f>IF(SER_hh_tes_in!D18=0,"",SER_hh_tes_in!D18/SER_hh_fec_in!D18)</f>
        <v>1.9121655061326732</v>
      </c>
      <c r="E18" s="113">
        <f>IF(SER_hh_tes_in!E18=0,"",SER_hh_tes_in!E18/SER_hh_fec_in!E18)</f>
        <v>1.9130595038871987</v>
      </c>
      <c r="F18" s="113">
        <f>IF(SER_hh_tes_in!F18=0,"",SER_hh_tes_in!F18/SER_hh_fec_in!F18)</f>
        <v>1.9237481408604644</v>
      </c>
      <c r="G18" s="113">
        <f>IF(SER_hh_tes_in!G18=0,"",SER_hh_tes_in!G18/SER_hh_fec_in!G18)</f>
        <v>1.9229575464580997</v>
      </c>
      <c r="H18" s="113">
        <f>IF(SER_hh_tes_in!H18=0,"",SER_hh_tes_in!H18/SER_hh_fec_in!H18)</f>
        <v>1.9318834097079522</v>
      </c>
      <c r="I18" s="113">
        <f>IF(SER_hh_tes_in!I18=0,"",SER_hh_tes_in!I18/SER_hh_fec_in!I18)</f>
        <v>1.9394699344619915</v>
      </c>
      <c r="J18" s="113">
        <f>IF(SER_hh_tes_in!J18=0,"",SER_hh_tes_in!J18/SER_hh_fec_in!J18)</f>
        <v>1.9440339485311913</v>
      </c>
      <c r="K18" s="113">
        <f>IF(SER_hh_tes_in!K18=0,"",SER_hh_tes_in!K18/SER_hh_fec_in!K18)</f>
        <v>1.9408010972204344</v>
      </c>
      <c r="L18" s="113">
        <f>IF(SER_hh_tes_in!L18=0,"",SER_hh_tes_in!L18/SER_hh_fec_in!L18)</f>
        <v>1.9308860578198064</v>
      </c>
      <c r="M18" s="113">
        <f>IF(SER_hh_tes_in!M18=0,"",SER_hh_tes_in!M18/SER_hh_fec_in!M18)</f>
        <v>1.9493396189332661</v>
      </c>
      <c r="N18" s="113">
        <f>IF(SER_hh_tes_in!N18=0,"",SER_hh_tes_in!N18/SER_hh_fec_in!N18)</f>
        <v>1.9660200668301036</v>
      </c>
      <c r="O18" s="113">
        <f>IF(SER_hh_tes_in!O18=0,"",SER_hh_tes_in!O18/SER_hh_fec_in!O18)</f>
        <v>1.9298342472111483</v>
      </c>
      <c r="P18" s="113">
        <f>IF(SER_hh_tes_in!P18=0,"",SER_hh_tes_in!P18/SER_hh_fec_in!P18)</f>
        <v>1.986608998679682</v>
      </c>
      <c r="Q18" s="113">
        <f>IF(SER_hh_tes_in!Q18=0,"",SER_hh_tes_in!Q18/SER_hh_fec_in!Q18)</f>
        <v>1.9198353703340796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0.58419142877853791</v>
      </c>
      <c r="D19" s="110">
        <f>IF(SER_hh_tes_in!D19=0,"",SER_hh_tes_in!D19/SER_hh_fec_in!D19)</f>
        <v>0.56355786565604626</v>
      </c>
      <c r="E19" s="110">
        <f>IF(SER_hh_tes_in!E19=0,"",SER_hh_tes_in!E19/SER_hh_fec_in!E19)</f>
        <v>0.51369330836887006</v>
      </c>
      <c r="F19" s="110">
        <f>IF(SER_hh_tes_in!F19=0,"",SER_hh_tes_in!F19/SER_hh_fec_in!F19)</f>
        <v>0.61952478163013591</v>
      </c>
      <c r="G19" s="110">
        <f>IF(SER_hh_tes_in!G19=0,"",SER_hh_tes_in!G19/SER_hh_fec_in!G19)</f>
        <v>0.63035244745220465</v>
      </c>
      <c r="H19" s="110">
        <f>IF(SER_hh_tes_in!H19=0,"",SER_hh_tes_in!H19/SER_hh_fec_in!H19)</f>
        <v>0.65089619623073025</v>
      </c>
      <c r="I19" s="110">
        <f>IF(SER_hh_tes_in!I19=0,"",SER_hh_tes_in!I19/SER_hh_fec_in!I19)</f>
        <v>0.73760140183282052</v>
      </c>
      <c r="J19" s="110">
        <f>IF(SER_hh_tes_in!J19=0,"",SER_hh_tes_in!J19/SER_hh_fec_in!J19)</f>
        <v>0.75374209562136085</v>
      </c>
      <c r="K19" s="110">
        <f>IF(SER_hh_tes_in!K19=0,"",SER_hh_tes_in!K19/SER_hh_fec_in!K19)</f>
        <v>0.64225571923263813</v>
      </c>
      <c r="L19" s="110">
        <f>IF(SER_hh_tes_in!L19=0,"",SER_hh_tes_in!L19/SER_hh_fec_in!L19)</f>
        <v>0.63309115795025628</v>
      </c>
      <c r="M19" s="110">
        <f>IF(SER_hh_tes_in!M19=0,"",SER_hh_tes_in!M19/SER_hh_fec_in!M19)</f>
        <v>0.73316477791165957</v>
      </c>
      <c r="N19" s="110">
        <f>IF(SER_hh_tes_in!N19=0,"",SER_hh_tes_in!N19/SER_hh_fec_in!N19)</f>
        <v>0.67001753683295562</v>
      </c>
      <c r="O19" s="110">
        <f>IF(SER_hh_tes_in!O19=0,"",SER_hh_tes_in!O19/SER_hh_fec_in!O19)</f>
        <v>0.62941901023293523</v>
      </c>
      <c r="P19" s="110">
        <f>IF(SER_hh_tes_in!P19=0,"",SER_hh_tes_in!P19/SER_hh_fec_in!P19)</f>
        <v>0.65611545458778087</v>
      </c>
      <c r="Q19" s="110">
        <f>IF(SER_hh_tes_in!Q19=0,"",SER_hh_tes_in!Q19/SER_hh_fec_in!Q19)</f>
        <v>0.66333003892166653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0.54392409755030857</v>
      </c>
      <c r="D22" s="109">
        <f>IF(SER_hh_tes_in!D22=0,"",SER_hh_tes_in!D22/SER_hh_fec_in!D22)</f>
        <v>0.55037725047279229</v>
      </c>
      <c r="E22" s="109">
        <f>IF(SER_hh_tes_in!E22=0,"",SER_hh_tes_in!E22/SER_hh_fec_in!E22)</f>
        <v>0.5552258991728618</v>
      </c>
      <c r="F22" s="109" t="str">
        <f>IF(SER_hh_tes_in!F22=0,"",SER_hh_tes_in!F22/SER_hh_fec_in!F22)</f>
        <v/>
      </c>
      <c r="G22" s="109">
        <f>IF(SER_hh_tes_in!G22=0,"",SER_hh_tes_in!G22/SER_hh_fec_in!G22)</f>
        <v>0.56541791198944635</v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>
        <f>IF(SER_hh_tes_in!K22=0,"",SER_hh_tes_in!K22/SER_hh_fec_in!K22)</f>
        <v>0.58340832394502817</v>
      </c>
      <c r="L22" s="109">
        <f>IF(SER_hh_tes_in!L22=0,"",SER_hh_tes_in!L22/SER_hh_fec_in!L22)</f>
        <v>0.5863567838431164</v>
      </c>
      <c r="M22" s="109">
        <f>IF(SER_hh_tes_in!M22=0,"",SER_hh_tes_in!M22/SER_hh_fec_in!M22)</f>
        <v>0.58782285738111228</v>
      </c>
      <c r="N22" s="109">
        <f>IF(SER_hh_tes_in!N22=0,"",SER_hh_tes_in!N22/SER_hh_fec_in!N22)</f>
        <v>0.58874356194074273</v>
      </c>
      <c r="O22" s="109">
        <f>IF(SER_hh_tes_in!O22=0,"",SER_hh_tes_in!O22/SER_hh_fec_in!O22)</f>
        <v>0.58912311011565166</v>
      </c>
      <c r="P22" s="109">
        <f>IF(SER_hh_tes_in!P22=0,"",SER_hh_tes_in!P22/SER_hh_fec_in!P22)</f>
        <v>0.58928393099528542</v>
      </c>
      <c r="Q22" s="109">
        <f>IF(SER_hh_tes_in!Q22=0,"",SER_hh_tes_in!Q22/SER_hh_fec_in!Q22)</f>
        <v>0.58935052364229779</v>
      </c>
    </row>
    <row r="23" spans="1:17" ht="12" customHeight="1" x14ac:dyDescent="0.25">
      <c r="A23" s="88" t="s">
        <v>98</v>
      </c>
      <c r="B23" s="109"/>
      <c r="C23" s="109" t="str">
        <f>IF(SER_hh_tes_in!C23=0,"",SER_hh_tes_in!C23/SER_hh_fec_in!C23)</f>
        <v/>
      </c>
      <c r="D23" s="109">
        <f>IF(SER_hh_tes_in!D23=0,"",SER_hh_tes_in!D23/SER_hh_fec_in!D23)</f>
        <v>0.58458071947863821</v>
      </c>
      <c r="E23" s="109">
        <f>IF(SER_hh_tes_in!E23=0,"",SER_hh_tes_in!E23/SER_hh_fec_in!E23)</f>
        <v>0.58997848258300079</v>
      </c>
      <c r="F23" s="109">
        <f>IF(SER_hh_tes_in!F23=0,"",SER_hh_tes_in!F23/SER_hh_fec_in!F23)</f>
        <v>0.59663493748730212</v>
      </c>
      <c r="G23" s="109">
        <f>IF(SER_hh_tes_in!G23=0,"",SER_hh_tes_in!G23/SER_hh_fec_in!G23)</f>
        <v>0.60126076248916782</v>
      </c>
      <c r="H23" s="109">
        <f>IF(SER_hh_tes_in!H23=0,"",SER_hh_tes_in!H23/SER_hh_fec_in!H23)</f>
        <v>0.60682823672079123</v>
      </c>
      <c r="I23" s="109">
        <f>IF(SER_hh_tes_in!I23=0,"",SER_hh_tes_in!I23/SER_hh_fec_in!I23)</f>
        <v>0.61133051967113716</v>
      </c>
      <c r="J23" s="109">
        <f>IF(SER_hh_tes_in!J23=0,"",SER_hh_tes_in!J23/SER_hh_fec_in!J23)</f>
        <v>0.61618975616632887</v>
      </c>
      <c r="K23" s="109">
        <f>IF(SER_hh_tes_in!K23=0,"",SER_hh_tes_in!K23/SER_hh_fec_in!K23)</f>
        <v>0.61985502334050957</v>
      </c>
      <c r="L23" s="109">
        <f>IF(SER_hh_tes_in!L23=0,"",SER_hh_tes_in!L23/SER_hh_fec_in!L23)</f>
        <v>0.62285419825912158</v>
      </c>
      <c r="M23" s="109">
        <f>IF(SER_hh_tes_in!M23=0,"",SER_hh_tes_in!M23/SER_hh_fec_in!M23)</f>
        <v>0.6242844894154389</v>
      </c>
      <c r="N23" s="109">
        <f>IF(SER_hh_tes_in!N23=0,"",SER_hh_tes_in!N23/SER_hh_fec_in!N23)</f>
        <v>0.62500116666333583</v>
      </c>
      <c r="O23" s="109">
        <f>IF(SER_hh_tes_in!O23=0,"",SER_hh_tes_in!O23/SER_hh_fec_in!O23)</f>
        <v>0.62533565072469444</v>
      </c>
      <c r="P23" s="109">
        <f>IF(SER_hh_tes_in!P23=0,"",SER_hh_tes_in!P23/SER_hh_fec_in!P23)</f>
        <v>0.6254828970359273</v>
      </c>
      <c r="Q23" s="109">
        <f>IF(SER_hh_tes_in!Q23=0,"",SER_hh_tes_in!Q23/SER_hh_fec_in!Q23)</f>
        <v>0.6255475966146733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0.44392131078707819</v>
      </c>
      <c r="D24" s="109" t="str">
        <f>IF(SER_hh_tes_in!D24=0,"",SER_hh_tes_in!D24/SER_hh_fec_in!D24)</f>
        <v/>
      </c>
      <c r="E24" s="109">
        <f>IF(SER_hh_tes_in!E24=0,"",SER_hh_tes_in!E24/SER_hh_fec_in!E24)</f>
        <v>0.44701968922943769</v>
      </c>
      <c r="F24" s="109" t="str">
        <f>IF(SER_hh_tes_in!F24=0,"",SER_hh_tes_in!F24/SER_hh_fec_in!F24)</f>
        <v/>
      </c>
      <c r="G24" s="109">
        <f>IF(SER_hh_tes_in!G24=0,"",SER_hh_tes_in!G24/SER_hh_fec_in!G24)</f>
        <v>0.51278327623174702</v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>
        <f>IF(SER_hh_tes_in!K24=0,"",SER_hh_tes_in!K24/SER_hh_fec_in!K24)</f>
        <v>0.52025412349182554</v>
      </c>
      <c r="L24" s="109">
        <f>IF(SER_hh_tes_in!L24=0,"",SER_hh_tes_in!L24/SER_hh_fec_in!L24)</f>
        <v>0.52261337806704566</v>
      </c>
      <c r="M24" s="109">
        <f>IF(SER_hh_tes_in!M24=0,"",SER_hh_tes_in!M24/SER_hh_fec_in!M24)</f>
        <v>0.52374012277134185</v>
      </c>
      <c r="N24" s="109">
        <f>IF(SER_hh_tes_in!N24=0,"",SER_hh_tes_in!N24/SER_hh_fec_in!N24)</f>
        <v>0.52433857396877703</v>
      </c>
      <c r="O24" s="109">
        <f>IF(SER_hh_tes_in!O24=0,"",SER_hh_tes_in!O24/SER_hh_fec_in!O24)</f>
        <v>0.52465421243653199</v>
      </c>
      <c r="P24" s="109">
        <f>IF(SER_hh_tes_in!P24=0,"",SER_hh_tes_in!P24/SER_hh_fec_in!P24)</f>
        <v>0.52497167568433556</v>
      </c>
      <c r="Q24" s="109">
        <f>IF(SER_hh_tes_in!Q24=0,"",SER_hh_tes_in!Q24/SER_hh_fec_in!Q24)</f>
        <v>0.52520440859430528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0.70114594250593987</v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>
        <f>IF(SER_hh_tes_in!G25=0,"",SER_hh_tes_in!G25/SER_hh_fec_in!G25)</f>
        <v>0.73199098840235566</v>
      </c>
      <c r="H25" s="109">
        <f>IF(SER_hh_tes_in!H25=0,"",SER_hh_tes_in!H25/SER_hh_fec_in!H25)</f>
        <v>0.73913117537031925</v>
      </c>
      <c r="I25" s="109">
        <f>IF(SER_hh_tes_in!I25=0,"",SER_hh_tes_in!I25/SER_hh_fec_in!I25)</f>
        <v>0.74489537707706444</v>
      </c>
      <c r="J25" s="109">
        <f>IF(SER_hh_tes_in!J25=0,"",SER_hh_tes_in!J25/SER_hh_fec_in!J25)</f>
        <v>0.75038909248228503</v>
      </c>
      <c r="K25" s="109">
        <f>IF(SER_hh_tes_in!K25=0,"",SER_hh_tes_in!K25/SER_hh_fec_in!K25)</f>
        <v>0.75427777034953025</v>
      </c>
      <c r="L25" s="109">
        <f>IF(SER_hh_tes_in!L25=0,"",SER_hh_tes_in!L25/SER_hh_fec_in!L25)</f>
        <v>0.75757761154539416</v>
      </c>
      <c r="M25" s="109">
        <f>IF(SER_hh_tes_in!M25=0,"",SER_hh_tes_in!M25/SER_hh_fec_in!M25)</f>
        <v>0.75935798579202551</v>
      </c>
      <c r="N25" s="109">
        <f>IF(SER_hh_tes_in!N25=0,"",SER_hh_tes_in!N25/SER_hh_fec_in!N25)</f>
        <v>0.76026666087646166</v>
      </c>
      <c r="O25" s="109">
        <f>IF(SER_hh_tes_in!O25=0,"",SER_hh_tes_in!O25/SER_hh_fec_in!O25)</f>
        <v>0.76071578568875431</v>
      </c>
      <c r="P25" s="109">
        <f>IF(SER_hh_tes_in!P25=0,"",SER_hh_tes_in!P25/SER_hh_fec_in!P25)</f>
        <v>0.76092302666206779</v>
      </c>
      <c r="Q25" s="109">
        <f>IF(SER_hh_tes_in!Q25=0,"",SER_hh_tes_in!Q25/SER_hh_fec_in!Q25)</f>
        <v>0.76099648430089939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0.71440317670947273</v>
      </c>
      <c r="D26" s="112" t="str">
        <f>IF(SER_hh_tes_in!D26=0,"",SER_hh_tes_in!D26/SER_hh_fec_in!D26)</f>
        <v/>
      </c>
      <c r="E26" s="112" t="str">
        <f>IF(SER_hh_tes_in!E26=0,"",SER_hh_tes_in!E26/SER_hh_fec_in!E26)</f>
        <v/>
      </c>
      <c r="F26" s="112">
        <f>IF(SER_hh_tes_in!F26=0,"",SER_hh_tes_in!F26/SER_hh_fec_in!F26)</f>
        <v>0.74004686252873919</v>
      </c>
      <c r="G26" s="112">
        <f>IF(SER_hh_tes_in!G26=0,"",SER_hh_tes_in!G26/SER_hh_fec_in!G26)</f>
        <v>0.74596971120305</v>
      </c>
      <c r="H26" s="112" t="str">
        <f>IF(SER_hh_tes_in!H26=0,"",SER_hh_tes_in!H26/SER_hh_fec_in!H26)</f>
        <v/>
      </c>
      <c r="I26" s="112">
        <f>IF(SER_hh_tes_in!I26=0,"",SER_hh_tes_in!I26/SER_hh_fec_in!I26)</f>
        <v>0.7580143369360719</v>
      </c>
      <c r="J26" s="112">
        <f>IF(SER_hh_tes_in!J26=0,"",SER_hh_tes_in!J26/SER_hh_fec_in!J26)</f>
        <v>0.76293145753024705</v>
      </c>
      <c r="K26" s="112">
        <f>IF(SER_hh_tes_in!K26=0,"",SER_hh_tes_in!K26/SER_hh_fec_in!K26)</f>
        <v>0.76731775693356263</v>
      </c>
      <c r="L26" s="112" t="str">
        <f>IF(SER_hh_tes_in!L26=0,"",SER_hh_tes_in!L26/SER_hh_fec_in!L26)</f>
        <v/>
      </c>
      <c r="M26" s="112">
        <f>IF(SER_hh_tes_in!M26=0,"",SER_hh_tes_in!M26/SER_hh_fec_in!M26)</f>
        <v>0.77233299842009462</v>
      </c>
      <c r="N26" s="112">
        <f>IF(SER_hh_tes_in!N26=0,"",SER_hh_tes_in!N26/SER_hh_fec_in!N26)</f>
        <v>0.77324867165675293</v>
      </c>
      <c r="O26" s="112" t="str">
        <f>IF(SER_hh_tes_in!O26=0,"",SER_hh_tes_in!O26/SER_hh_fec_in!O26)</f>
        <v/>
      </c>
      <c r="P26" s="112">
        <f>IF(SER_hh_tes_in!P26=0,"",SER_hh_tes_in!P26/SER_hh_fec_in!P26)</f>
        <v>0.77391796234156207</v>
      </c>
      <c r="Q26" s="112">
        <f>IF(SER_hh_tes_in!Q26=0,"",SER_hh_tes_in!Q26/SER_hh_fec_in!Q26)</f>
        <v>0.77401721315251515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>
        <f>IF(SER_hh_tes_in!K27=0,"",SER_hh_tes_in!K27/SER_hh_fec_in!K27)</f>
        <v>1.0000000000000002</v>
      </c>
      <c r="L27" s="122">
        <f>IF(SER_hh_tes_in!L27=0,"",SER_hh_tes_in!L27/SER_hh_fec_in!L27)</f>
        <v>1.0034271684603504</v>
      </c>
      <c r="M27" s="122">
        <f>IF(SER_hh_tes_in!M27=0,"",SER_hh_tes_in!M27/SER_hh_fec_in!M27)</f>
        <v>1.0049592818837303</v>
      </c>
      <c r="N27" s="122">
        <f>IF(SER_hh_tes_in!N27=0,"",SER_hh_tes_in!N27/SER_hh_fec_in!N27)</f>
        <v>1.0049288887120618</v>
      </c>
      <c r="O27" s="122">
        <f>IF(SER_hh_tes_in!O27=0,"",SER_hh_tes_in!O27/SER_hh_fec_in!O27)</f>
        <v>1.0044510695107449</v>
      </c>
      <c r="P27" s="122">
        <f>IF(SER_hh_tes_in!P27=0,"",SER_hh_tes_in!P27/SER_hh_fec_in!P27)</f>
        <v>1.0043893495837952</v>
      </c>
      <c r="Q27" s="122">
        <f>IF(SER_hh_tes_in!Q27=0,"",SER_hh_tes_in!Q27/SER_hh_fec_in!Q27)</f>
        <v>1.004027485302583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0.58905684107757583</v>
      </c>
      <c r="D29" s="110">
        <f>IF(SER_hh_tes_in!D29=0,"",SER_hh_tes_in!D29/SER_hh_fec_in!D29)</f>
        <v>0.50130850007946059</v>
      </c>
      <c r="E29" s="110">
        <f>IF(SER_hh_tes_in!E29=0,"",SER_hh_tes_in!E29/SER_hh_fec_in!E29)</f>
        <v>0.5443866388948424</v>
      </c>
      <c r="F29" s="110">
        <f>IF(SER_hh_tes_in!F29=0,"",SER_hh_tes_in!F29/SER_hh_fec_in!F29)</f>
        <v>0.50077144764324011</v>
      </c>
      <c r="G29" s="110">
        <f>IF(SER_hh_tes_in!G29=0,"",SER_hh_tes_in!G29/SER_hh_fec_in!G29)</f>
        <v>0.52962506327958914</v>
      </c>
      <c r="H29" s="110">
        <f>IF(SER_hh_tes_in!H29=0,"",SER_hh_tes_in!H29/SER_hh_fec_in!H29)</f>
        <v>0.58407565718281496</v>
      </c>
      <c r="I29" s="110">
        <f>IF(SER_hh_tes_in!I29=0,"",SER_hh_tes_in!I29/SER_hh_fec_in!I29)</f>
        <v>0.48947723507741364</v>
      </c>
      <c r="J29" s="110">
        <f>IF(SER_hh_tes_in!J29=0,"",SER_hh_tes_in!J29/SER_hh_fec_in!J29)</f>
        <v>0.69889725656798829</v>
      </c>
      <c r="K29" s="110">
        <f>IF(SER_hh_tes_in!K29=0,"",SER_hh_tes_in!K29/SER_hh_fec_in!K29)</f>
        <v>0.68926808553993368</v>
      </c>
      <c r="L29" s="110">
        <f>IF(SER_hh_tes_in!L29=0,"",SER_hh_tes_in!L29/SER_hh_fec_in!L29)</f>
        <v>0.57187508386021124</v>
      </c>
      <c r="M29" s="110">
        <f>IF(SER_hh_tes_in!M29=0,"",SER_hh_tes_in!M29/SER_hh_fec_in!M29)</f>
        <v>0.69477681238561084</v>
      </c>
      <c r="N29" s="110">
        <f>IF(SER_hh_tes_in!N29=0,"",SER_hh_tes_in!N29/SER_hh_fec_in!N29)</f>
        <v>0.6463420921242643</v>
      </c>
      <c r="O29" s="110">
        <f>IF(SER_hh_tes_in!O29=0,"",SER_hh_tes_in!O29/SER_hh_fec_in!O29)</f>
        <v>0.60079671142328739</v>
      </c>
      <c r="P29" s="110">
        <f>IF(SER_hh_tes_in!P29=0,"",SER_hh_tes_in!P29/SER_hh_fec_in!P29)</f>
        <v>0.56917122074644111</v>
      </c>
      <c r="Q29" s="110">
        <f>IF(SER_hh_tes_in!Q29=0,"",SER_hh_tes_in!Q29/SER_hh_fec_in!Q29)</f>
        <v>0.57878354329348924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>
        <f>IF(SER_hh_tes_in!D30=0,"",SER_hh_tes_in!D30/SER_hh_fec_in!D30)</f>
        <v>0.4676724245533016</v>
      </c>
      <c r="E30" s="109">
        <f>IF(SER_hh_tes_in!E30=0,"",SER_hh_tes_in!E30/SER_hh_fec_in!E30)</f>
        <v>0.47198858482271788</v>
      </c>
      <c r="F30" s="109">
        <f>IF(SER_hh_tes_in!F30=0,"",SER_hh_tes_in!F30/SER_hh_fec_in!F30)</f>
        <v>0.47744089638620629</v>
      </c>
      <c r="G30" s="109">
        <f>IF(SER_hh_tes_in!G30=0,"",SER_hh_tes_in!G30/SER_hh_fec_in!G30)</f>
        <v>0.4811771409061385</v>
      </c>
      <c r="H30" s="109" t="str">
        <f>IF(SER_hh_tes_in!H30=0,"",SER_hh_tes_in!H30/SER_hh_fec_in!H30)</f>
        <v/>
      </c>
      <c r="I30" s="109">
        <f>IF(SER_hh_tes_in!I30=0,"",SER_hh_tes_in!I30/SER_hh_fec_in!I30)</f>
        <v>0.48947723507741364</v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>
        <f>IF(SER_hh_tes_in!L30=0,"",SER_hh_tes_in!L30/SER_hh_fec_in!L30)</f>
        <v>0.49863771525793571</v>
      </c>
      <c r="M30" s="109" t="str">
        <f>IF(SER_hh_tes_in!M30=0,"",SER_hh_tes_in!M30/SER_hh_fec_in!M30)</f>
        <v/>
      </c>
      <c r="N30" s="109">
        <f>IF(SER_hh_tes_in!N30=0,"",SER_hh_tes_in!N30/SER_hh_fec_in!N30)</f>
        <v>0.50040765477774596</v>
      </c>
      <c r="O30" s="109">
        <f>IF(SER_hh_tes_in!O30=0,"",SER_hh_tes_in!O30/SER_hh_fec_in!O30)</f>
        <v>0.50070551845158029</v>
      </c>
      <c r="P30" s="109">
        <f>IF(SER_hh_tes_in!P30=0,"",SER_hh_tes_in!P30/SER_hh_fec_in!P30)</f>
        <v>0.5008524055580269</v>
      </c>
      <c r="Q30" s="109">
        <f>IF(SER_hh_tes_in!Q30=0,"",SER_hh_tes_in!Q30/SER_hh_fec_in!Q30)</f>
        <v>0.50092524063656707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0.50305473073813878</v>
      </c>
      <c r="D31" s="109">
        <f>IF(SER_hh_tes_in!D31=0,"",SER_hh_tes_in!D31/SER_hh_fec_in!D31)</f>
        <v>0.50928898585433968</v>
      </c>
      <c r="E31" s="109" t="str">
        <f>IF(SER_hh_tes_in!E31=0,"",SER_hh_tes_in!E31/SER_hh_fec_in!E31)</f>
        <v/>
      </c>
      <c r="F31" s="109">
        <f>IF(SER_hh_tes_in!F31=0,"",SER_hh_tes_in!F31/SER_hh_fec_in!F31)</f>
        <v>0.52021840293996113</v>
      </c>
      <c r="G31" s="109">
        <f>IF(SER_hh_tes_in!G31=0,"",SER_hh_tes_in!G31/SER_hh_fec_in!G31)</f>
        <v>0.52433614147557295</v>
      </c>
      <c r="H31" s="109">
        <f>IF(SER_hh_tes_in!H31=0,"",SER_hh_tes_in!H31/SER_hh_fec_in!H31)</f>
        <v>0.52931452169603677</v>
      </c>
      <c r="I31" s="109" t="str">
        <f>IF(SER_hh_tes_in!I31=0,"",SER_hh_tes_in!I31/SER_hh_fec_in!I31)</f>
        <v/>
      </c>
      <c r="J31" s="109">
        <f>IF(SER_hh_tes_in!J31=0,"",SER_hh_tes_in!J31/SER_hh_fec_in!J31)</f>
        <v>0.53738568358799554</v>
      </c>
      <c r="K31" s="109">
        <f>IF(SER_hh_tes_in!K31=0,"",SER_hh_tes_in!K31/SER_hh_fec_in!K31)</f>
        <v>0.54053833561889053</v>
      </c>
      <c r="L31" s="109">
        <f>IF(SER_hh_tes_in!L31=0,"",SER_hh_tes_in!L31/SER_hh_fec_in!L31)</f>
        <v>0.54312278443036144</v>
      </c>
      <c r="M31" s="109">
        <f>IF(SER_hh_tes_in!M31=0,"",SER_hh_tes_in!M31/SER_hh_fec_in!M31)</f>
        <v>0.54436443472227891</v>
      </c>
      <c r="N31" s="109">
        <f>IF(SER_hh_tes_in!N31=0,"",SER_hh_tes_in!N31/SER_hh_fec_in!N31)</f>
        <v>0.54501393920388896</v>
      </c>
      <c r="O31" s="109">
        <f>IF(SER_hh_tes_in!O31=0,"",SER_hh_tes_in!O31/SER_hh_fec_in!O31)</f>
        <v>0.54535611320245514</v>
      </c>
      <c r="P31" s="109">
        <f>IF(SER_hh_tes_in!P31=0,"",SER_hh_tes_in!P31/SER_hh_fec_in!P31)</f>
        <v>0.54541676952600304</v>
      </c>
      <c r="Q31" s="109">
        <f>IF(SER_hh_tes_in!Q31=0,"",SER_hh_tes_in!Q31/SER_hh_fec_in!Q31)</f>
        <v>0.5454578442575112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0.67615747095635326</v>
      </c>
      <c r="D33" s="108" t="str">
        <f>IF(SER_hh_tes_in!D33=0,"",SER_hh_tes_in!D33/SER_hh_fec_in!D33)</f>
        <v/>
      </c>
      <c r="E33" s="108">
        <f>IF(SER_hh_tes_in!E33=0,"",SER_hh_tes_in!E33/SER_hh_fec_in!E33)</f>
        <v>0.69123446664934107</v>
      </c>
      <c r="F33" s="108" t="str">
        <f>IF(SER_hh_tes_in!F33=0,"",SER_hh_tes_in!F33/SER_hh_fec_in!F33)</f>
        <v/>
      </c>
      <c r="G33" s="108">
        <f>IF(SER_hh_tes_in!G33=0,"",SER_hh_tes_in!G33/SER_hh_fec_in!G33)</f>
        <v>0.70422982962706471</v>
      </c>
      <c r="H33" s="108">
        <f>IF(SER_hh_tes_in!H33=0,"",SER_hh_tes_in!H33/SER_hh_fec_in!H33)</f>
        <v>0.71092594493119476</v>
      </c>
      <c r="I33" s="108" t="str">
        <f>IF(SER_hh_tes_in!I33=0,"",SER_hh_tes_in!I33/SER_hh_fec_in!I33)</f>
        <v/>
      </c>
      <c r="J33" s="108">
        <f>IF(SER_hh_tes_in!J33=0,"",SER_hh_tes_in!J33/SER_hh_fec_in!J33)</f>
        <v>0.72248529449839682</v>
      </c>
      <c r="K33" s="108">
        <f>IF(SER_hh_tes_in!K33=0,"",SER_hh_tes_in!K33/SER_hh_fec_in!K33)</f>
        <v>0.7267193354093453</v>
      </c>
      <c r="L33" s="108">
        <f>IF(SER_hh_tes_in!L33=0,"",SER_hh_tes_in!L33/SER_hh_fec_in!L33)</f>
        <v>0.73020626037402903</v>
      </c>
      <c r="M33" s="108">
        <f>IF(SER_hh_tes_in!M33=0,"",SER_hh_tes_in!M33/SER_hh_fec_in!M33)</f>
        <v>0.73196497624296963</v>
      </c>
      <c r="N33" s="108">
        <f>IF(SER_hh_tes_in!N33=0,"",SER_hh_tes_in!N33/SER_hh_fec_in!N33)</f>
        <v>0.73284132646978262</v>
      </c>
      <c r="O33" s="108">
        <f>IF(SER_hh_tes_in!O33=0,"",SER_hh_tes_in!O33/SER_hh_fec_in!O33)</f>
        <v>0.73327961997195257</v>
      </c>
      <c r="P33" s="108">
        <f>IF(SER_hh_tes_in!P33=0,"",SER_hh_tes_in!P33/SER_hh_fec_in!P33)</f>
        <v>0.73349711333586354</v>
      </c>
      <c r="Q33" s="108">
        <f>IF(SER_hh_tes_in!Q33=0,"",SER_hh_tes_in!Q33/SER_hh_fec_in!Q33)</f>
        <v>0.73359873320683788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161.63365816829665</v>
      </c>
      <c r="D3" s="106">
        <f t="shared" si="0"/>
        <v>79.188969645224148</v>
      </c>
      <c r="E3" s="106">
        <f t="shared" si="0"/>
        <v>88.984852197602734</v>
      </c>
      <c r="F3" s="106">
        <f t="shared" si="0"/>
        <v>221.16533839848967</v>
      </c>
      <c r="G3" s="106">
        <f t="shared" si="0"/>
        <v>106.79482194901442</v>
      </c>
      <c r="H3" s="106">
        <f t="shared" si="0"/>
        <v>498.29365595988935</v>
      </c>
      <c r="I3" s="106">
        <f t="shared" si="0"/>
        <v>244.10425841447901</v>
      </c>
      <c r="J3" s="106">
        <f t="shared" si="0"/>
        <v>159.84090230778051</v>
      </c>
      <c r="K3" s="106">
        <f t="shared" si="0"/>
        <v>191.73212874256279</v>
      </c>
      <c r="L3" s="106">
        <f t="shared" si="0"/>
        <v>183.67804458955661</v>
      </c>
      <c r="M3" s="106">
        <f t="shared" si="0"/>
        <v>371.76950104694464</v>
      </c>
      <c r="N3" s="106">
        <f t="shared" si="0"/>
        <v>133.25435702866091</v>
      </c>
      <c r="O3" s="106">
        <f t="shared" si="0"/>
        <v>228.69247637720665</v>
      </c>
      <c r="P3" s="106">
        <f t="shared" si="0"/>
        <v>258.52206757867924</v>
      </c>
      <c r="Q3" s="106">
        <f t="shared" si="0"/>
        <v>257.95509955821984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143.67455511661248</v>
      </c>
      <c r="D4" s="101">
        <f t="shared" si="1"/>
        <v>61.19717522907127</v>
      </c>
      <c r="E4" s="101">
        <f t="shared" si="1"/>
        <v>61.725906868046081</v>
      </c>
      <c r="F4" s="101">
        <f t="shared" si="1"/>
        <v>166.1534295950151</v>
      </c>
      <c r="G4" s="101">
        <f t="shared" si="1"/>
        <v>51.240636420767245</v>
      </c>
      <c r="H4" s="101">
        <f t="shared" si="1"/>
        <v>438.19034597426889</v>
      </c>
      <c r="I4" s="101">
        <f t="shared" si="1"/>
        <v>181.43613968849203</v>
      </c>
      <c r="J4" s="101">
        <f t="shared" si="1"/>
        <v>153.87142581794217</v>
      </c>
      <c r="K4" s="101">
        <f t="shared" si="1"/>
        <v>154.4190221372269</v>
      </c>
      <c r="L4" s="101">
        <f t="shared" si="1"/>
        <v>102.72020504495222</v>
      </c>
      <c r="M4" s="101">
        <f t="shared" si="1"/>
        <v>346.50583506055705</v>
      </c>
      <c r="N4" s="101">
        <f t="shared" si="1"/>
        <v>103.3661024335937</v>
      </c>
      <c r="O4" s="101">
        <f t="shared" si="1"/>
        <v>154.57820837930933</v>
      </c>
      <c r="P4" s="101">
        <f t="shared" si="1"/>
        <v>166.31720663064914</v>
      </c>
      <c r="Q4" s="101">
        <f t="shared" si="1"/>
        <v>144.43753173825795</v>
      </c>
    </row>
    <row r="5" spans="1:17" ht="12" customHeight="1" x14ac:dyDescent="0.25">
      <c r="A5" s="88" t="s">
        <v>38</v>
      </c>
      <c r="B5" s="100"/>
      <c r="C5" s="100">
        <v>3.3224954583462907</v>
      </c>
      <c r="D5" s="100">
        <v>1.0151848050706735</v>
      </c>
      <c r="E5" s="100">
        <v>0</v>
      </c>
      <c r="F5" s="100">
        <v>0</v>
      </c>
      <c r="G5" s="100">
        <v>0</v>
      </c>
      <c r="H5" s="100">
        <v>6.3001721130794879</v>
      </c>
      <c r="I5" s="100">
        <v>0</v>
      </c>
      <c r="J5" s="100">
        <v>0</v>
      </c>
      <c r="K5" s="100">
        <v>0</v>
      </c>
      <c r="L5" s="100">
        <v>1.1034330060227215</v>
      </c>
      <c r="M5" s="100">
        <v>0.93086540684182573</v>
      </c>
      <c r="N5" s="100">
        <v>0</v>
      </c>
      <c r="O5" s="100">
        <v>0.70765093055387762</v>
      </c>
      <c r="P5" s="100">
        <v>0</v>
      </c>
      <c r="Q5" s="100">
        <v>0.2000746147749467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37.853690029110993</v>
      </c>
      <c r="D7" s="100">
        <v>60.181990424000595</v>
      </c>
      <c r="E7" s="100">
        <v>0</v>
      </c>
      <c r="F7" s="100">
        <v>23.82882421001603</v>
      </c>
      <c r="G7" s="100">
        <v>0</v>
      </c>
      <c r="H7" s="100">
        <v>0</v>
      </c>
      <c r="I7" s="100">
        <v>77.516986440459718</v>
      </c>
      <c r="J7" s="100">
        <v>89.203564367701574</v>
      </c>
      <c r="K7" s="100">
        <v>9.4700376802690229</v>
      </c>
      <c r="L7" s="100">
        <v>37.635594554660038</v>
      </c>
      <c r="M7" s="100">
        <v>345.57496965371524</v>
      </c>
      <c r="N7" s="100">
        <v>8.1686798478554472</v>
      </c>
      <c r="O7" s="100">
        <v>16.815318513640666</v>
      </c>
      <c r="P7" s="100">
        <v>41.806264307144779</v>
      </c>
      <c r="Q7" s="100">
        <v>62.933916341939856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102.49836962915519</v>
      </c>
      <c r="D9" s="100">
        <v>0</v>
      </c>
      <c r="E9" s="100">
        <v>61.725906868046081</v>
      </c>
      <c r="F9" s="100">
        <v>142.30970654121705</v>
      </c>
      <c r="G9" s="100">
        <v>51.240636420767245</v>
      </c>
      <c r="H9" s="100">
        <v>431.8901738611894</v>
      </c>
      <c r="I9" s="100">
        <v>103.91915324803232</v>
      </c>
      <c r="J9" s="100">
        <v>64.667861450240579</v>
      </c>
      <c r="K9" s="100">
        <v>144.94898445695787</v>
      </c>
      <c r="L9" s="100">
        <v>63.981177484269473</v>
      </c>
      <c r="M9" s="100">
        <v>0</v>
      </c>
      <c r="N9" s="100">
        <v>95.197422585738252</v>
      </c>
      <c r="O9" s="100">
        <v>137.05523893511477</v>
      </c>
      <c r="P9" s="100">
        <v>122.08830095775527</v>
      </c>
      <c r="Q9" s="100">
        <v>70.817660201993519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1.4898843782023755E-2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2.4226413657490928</v>
      </c>
      <c r="Q10" s="100">
        <v>10.485880579549628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2.8522876135503816</v>
      </c>
      <c r="D19" s="101">
        <f t="shared" si="3"/>
        <v>10.59473732669289</v>
      </c>
      <c r="E19" s="101">
        <f t="shared" si="3"/>
        <v>13.311269974956062</v>
      </c>
      <c r="F19" s="101">
        <f t="shared" si="3"/>
        <v>21.161665113765572</v>
      </c>
      <c r="G19" s="101">
        <f t="shared" si="3"/>
        <v>21.48047415967519</v>
      </c>
      <c r="H19" s="101">
        <f t="shared" si="3"/>
        <v>25.416557917011268</v>
      </c>
      <c r="I19" s="101">
        <f t="shared" si="3"/>
        <v>4.3707159811753984</v>
      </c>
      <c r="J19" s="101">
        <f t="shared" si="3"/>
        <v>1.4097098274806064</v>
      </c>
      <c r="K19" s="101">
        <f t="shared" si="3"/>
        <v>30.843619358154818</v>
      </c>
      <c r="L19" s="101">
        <f t="shared" si="3"/>
        <v>39.126622033557723</v>
      </c>
      <c r="M19" s="101">
        <f t="shared" si="3"/>
        <v>12.9145129239915</v>
      </c>
      <c r="N19" s="101">
        <f t="shared" si="3"/>
        <v>17.409808938531491</v>
      </c>
      <c r="O19" s="101">
        <f t="shared" si="3"/>
        <v>41.953459827181902</v>
      </c>
      <c r="P19" s="101">
        <f t="shared" si="3"/>
        <v>39.924333067751341</v>
      </c>
      <c r="Q19" s="101">
        <f t="shared" si="3"/>
        <v>49.006243153379835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2.8522876135503816</v>
      </c>
      <c r="D22" s="100">
        <v>7.1636733400872501</v>
      </c>
      <c r="E22" s="100">
        <v>12.731596011731467</v>
      </c>
      <c r="F22" s="100">
        <v>0</v>
      </c>
      <c r="G22" s="100">
        <v>8.4882933551367756</v>
      </c>
      <c r="H22" s="100">
        <v>0</v>
      </c>
      <c r="I22" s="100">
        <v>0</v>
      </c>
      <c r="J22" s="100">
        <v>0</v>
      </c>
      <c r="K22" s="100">
        <v>2.2537941549584103E-2</v>
      </c>
      <c r="L22" s="100">
        <v>1.4605200759472128</v>
      </c>
      <c r="M22" s="100">
        <v>1.3661894525961975</v>
      </c>
      <c r="N22" s="100">
        <v>12.053970519608223</v>
      </c>
      <c r="O22" s="100">
        <v>21.685425378292244</v>
      </c>
      <c r="P22" s="100">
        <v>5.993192808008577</v>
      </c>
      <c r="Q22" s="100">
        <v>8.409521753527704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3.4310639866056398</v>
      </c>
      <c r="E23" s="100">
        <v>0.54487389153325472</v>
      </c>
      <c r="F23" s="100">
        <v>21.161665113765572</v>
      </c>
      <c r="G23" s="100">
        <v>12.992180804538416</v>
      </c>
      <c r="H23" s="100">
        <v>25.416557917011268</v>
      </c>
      <c r="I23" s="100">
        <v>4.3707159811753984</v>
      </c>
      <c r="J23" s="100">
        <v>1.4097098274806064</v>
      </c>
      <c r="K23" s="100">
        <v>30.821081416605235</v>
      </c>
      <c r="L23" s="100">
        <v>37.666101957610508</v>
      </c>
      <c r="M23" s="100">
        <v>11.548323471395303</v>
      </c>
      <c r="N23" s="100">
        <v>5.3558384189232662</v>
      </c>
      <c r="O23" s="100">
        <v>20.267643880662895</v>
      </c>
      <c r="P23" s="100">
        <v>33.704950007195642</v>
      </c>
      <c r="Q23" s="100">
        <v>40.466482074445601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3.4800071691339932E-2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3.9056822676224249E-4</v>
      </c>
      <c r="P24" s="100">
        <v>0.22619025254711836</v>
      </c>
      <c r="Q24" s="100">
        <v>0.13023932540652625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15.1068154381338</v>
      </c>
      <c r="D29" s="101">
        <f t="shared" si="4"/>
        <v>7.3970570894599899</v>
      </c>
      <c r="E29" s="101">
        <f t="shared" si="4"/>
        <v>13.947675354600587</v>
      </c>
      <c r="F29" s="101">
        <f t="shared" si="4"/>
        <v>33.850243689708996</v>
      </c>
      <c r="G29" s="101">
        <f t="shared" si="4"/>
        <v>34.073711368571985</v>
      </c>
      <c r="H29" s="101">
        <f t="shared" si="4"/>
        <v>34.686752068609174</v>
      </c>
      <c r="I29" s="101">
        <f t="shared" si="4"/>
        <v>58.297402744811571</v>
      </c>
      <c r="J29" s="101">
        <f t="shared" si="4"/>
        <v>4.5597666623577187</v>
      </c>
      <c r="K29" s="101">
        <f t="shared" si="4"/>
        <v>6.4694872471810561</v>
      </c>
      <c r="L29" s="101">
        <f t="shared" si="4"/>
        <v>41.831217511046667</v>
      </c>
      <c r="M29" s="101">
        <f t="shared" si="4"/>
        <v>12.349153062396086</v>
      </c>
      <c r="N29" s="101">
        <f t="shared" si="4"/>
        <v>12.478445656535712</v>
      </c>
      <c r="O29" s="101">
        <f t="shared" si="4"/>
        <v>32.160808170715406</v>
      </c>
      <c r="P29" s="101">
        <f t="shared" si="4"/>
        <v>52.280527880278775</v>
      </c>
      <c r="Q29" s="101">
        <f t="shared" si="4"/>
        <v>64.511324666582041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1.5581862714685331</v>
      </c>
      <c r="E30" s="100">
        <v>13.947675354600587</v>
      </c>
      <c r="F30" s="100">
        <v>16.37957524044354</v>
      </c>
      <c r="G30" s="100">
        <v>32.344431012341666</v>
      </c>
      <c r="H30" s="100">
        <v>0</v>
      </c>
      <c r="I30" s="100">
        <v>58.297402744811571</v>
      </c>
      <c r="J30" s="100">
        <v>0</v>
      </c>
      <c r="K30" s="100">
        <v>0</v>
      </c>
      <c r="L30" s="100">
        <v>21.361233787088899</v>
      </c>
      <c r="M30" s="100">
        <v>0</v>
      </c>
      <c r="N30" s="100">
        <v>9.409675498924793</v>
      </c>
      <c r="O30" s="100">
        <v>5.5466550707654285</v>
      </c>
      <c r="P30" s="100">
        <v>5.948007739894746</v>
      </c>
      <c r="Q30" s="100">
        <v>12.419330288965876</v>
      </c>
    </row>
    <row r="31" spans="1:17" ht="12" customHeight="1" x14ac:dyDescent="0.25">
      <c r="A31" s="88" t="s">
        <v>98</v>
      </c>
      <c r="B31" s="100"/>
      <c r="C31" s="100">
        <v>15.1068154381338</v>
      </c>
      <c r="D31" s="100">
        <v>5.8388708179914568</v>
      </c>
      <c r="E31" s="100">
        <v>0</v>
      </c>
      <c r="F31" s="100">
        <v>17.470668449265457</v>
      </c>
      <c r="G31" s="100">
        <v>1.7292803562303225</v>
      </c>
      <c r="H31" s="100">
        <v>34.686752068609174</v>
      </c>
      <c r="I31" s="100">
        <v>0</v>
      </c>
      <c r="J31" s="100">
        <v>4.5597666623577187</v>
      </c>
      <c r="K31" s="100">
        <v>6.4694872471810561</v>
      </c>
      <c r="L31" s="100">
        <v>20.469983723957768</v>
      </c>
      <c r="M31" s="100">
        <v>12.349153062396086</v>
      </c>
      <c r="N31" s="100">
        <v>3.0687701576109196</v>
      </c>
      <c r="O31" s="100">
        <v>26.614153099949977</v>
      </c>
      <c r="P31" s="100">
        <v>46.332520140384027</v>
      </c>
      <c r="Q31" s="100">
        <v>52.09199437761616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102509.48557705723</v>
      </c>
      <c r="D3" s="106">
        <f>IF(SER_hh_fec_in!D3=0,0,1000000/0.086*SER_hh_fec_in!D3/SER_hh_num_in!D3)</f>
        <v>58148.678991697445</v>
      </c>
      <c r="E3" s="106">
        <f>IF(SER_hh_fec_in!E3=0,0,1000000/0.086*SER_hh_fec_in!E3/SER_hh_num_in!E3)</f>
        <v>80762.595066974056</v>
      </c>
      <c r="F3" s="106">
        <f>IF(SER_hh_fec_in!F3=0,0,1000000/0.086*SER_hh_fec_in!F3/SER_hh_num_in!F3)</f>
        <v>81353.293235135105</v>
      </c>
      <c r="G3" s="106">
        <f>IF(SER_hh_fec_in!G3=0,0,1000000/0.086*SER_hh_fec_in!G3/SER_hh_num_in!G3)</f>
        <v>98073.212305390902</v>
      </c>
      <c r="H3" s="106">
        <f>IF(SER_hh_fec_in!H3=0,0,1000000/0.086*SER_hh_fec_in!H3/SER_hh_num_in!H3)</f>
        <v>130004.2149843162</v>
      </c>
      <c r="I3" s="106">
        <f>IF(SER_hh_fec_in!I3=0,0,1000000/0.086*SER_hh_fec_in!I3/SER_hh_num_in!I3)</f>
        <v>98442.769762141499</v>
      </c>
      <c r="J3" s="106">
        <f>IF(SER_hh_fec_in!J3=0,0,1000000/0.086*SER_hh_fec_in!J3/SER_hh_num_in!J3)</f>
        <v>80704.867771367499</v>
      </c>
      <c r="K3" s="106">
        <f>IF(SER_hh_fec_in!K3=0,0,1000000/0.086*SER_hh_fec_in!K3/SER_hh_num_in!K3)</f>
        <v>73523.30824647432</v>
      </c>
      <c r="L3" s="106">
        <f>IF(SER_hh_fec_in!L3=0,0,1000000/0.086*SER_hh_fec_in!L3/SER_hh_num_in!L3)</f>
        <v>70789.785192101088</v>
      </c>
      <c r="M3" s="106">
        <f>IF(SER_hh_fec_in!M3=0,0,1000000/0.086*SER_hh_fec_in!M3/SER_hh_num_in!M3)</f>
        <v>67646.511137483292</v>
      </c>
      <c r="N3" s="106">
        <f>IF(SER_hh_fec_in!N3=0,0,1000000/0.086*SER_hh_fec_in!N3/SER_hh_num_in!N3)</f>
        <v>62896.071648342164</v>
      </c>
      <c r="O3" s="106">
        <f>IF(SER_hh_fec_in!O3=0,0,1000000/0.086*SER_hh_fec_in!O3/SER_hh_num_in!O3)</f>
        <v>59725.295757923355</v>
      </c>
      <c r="P3" s="106">
        <f>IF(SER_hh_fec_in!P3=0,0,1000000/0.086*SER_hh_fec_in!P3/SER_hh_num_in!P3)</f>
        <v>54678.733695689327</v>
      </c>
      <c r="Q3" s="106">
        <f>IF(SER_hh_fec_in!Q3=0,0,1000000/0.086*SER_hh_fec_in!Q3/SER_hh_num_in!Q3)</f>
        <v>52950.12703166921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84452.974824502729</v>
      </c>
      <c r="D4" s="101">
        <f>IF(SER_hh_fec_in!D4=0,0,1000000/0.086*SER_hh_fec_in!D4/SER_hh_num_in!D4)</f>
        <v>46656.163976789525</v>
      </c>
      <c r="E4" s="101">
        <f>IF(SER_hh_fec_in!E4=0,0,1000000/0.086*SER_hh_fec_in!E4/SER_hh_num_in!E4)</f>
        <v>61006.912419693763</v>
      </c>
      <c r="F4" s="101">
        <f>IF(SER_hh_fec_in!F4=0,0,1000000/0.086*SER_hh_fec_in!F4/SER_hh_num_in!F4)</f>
        <v>59620.810429648322</v>
      </c>
      <c r="G4" s="101">
        <f>IF(SER_hh_fec_in!G4=0,0,1000000/0.086*SER_hh_fec_in!G4/SER_hh_num_in!G4)</f>
        <v>76759.054762488857</v>
      </c>
      <c r="H4" s="101">
        <f>IF(SER_hh_fec_in!H4=0,0,1000000/0.086*SER_hh_fec_in!H4/SER_hh_num_in!H4)</f>
        <v>110193.91926790413</v>
      </c>
      <c r="I4" s="101">
        <f>IF(SER_hh_fec_in!I4=0,0,1000000/0.086*SER_hh_fec_in!I4/SER_hh_num_in!I4)</f>
        <v>76223.796685147114</v>
      </c>
      <c r="J4" s="101">
        <f>IF(SER_hh_fec_in!J4=0,0,1000000/0.086*SER_hh_fec_in!J4/SER_hh_num_in!J4)</f>
        <v>62277.62803413986</v>
      </c>
      <c r="K4" s="101">
        <f>IF(SER_hh_fec_in!K4=0,0,1000000/0.086*SER_hh_fec_in!K4/SER_hh_num_in!K4)</f>
        <v>53056.828605060502</v>
      </c>
      <c r="L4" s="101">
        <f>IF(SER_hh_fec_in!L4=0,0,1000000/0.086*SER_hh_fec_in!L4/SER_hh_num_in!L4)</f>
        <v>50692.517378752214</v>
      </c>
      <c r="M4" s="101">
        <f>IF(SER_hh_fec_in!M4=0,0,1000000/0.086*SER_hh_fec_in!M4/SER_hh_num_in!M4)</f>
        <v>50155.392157346207</v>
      </c>
      <c r="N4" s="101">
        <f>IF(SER_hh_fec_in!N4=0,0,1000000/0.086*SER_hh_fec_in!N4/SER_hh_num_in!N4)</f>
        <v>44271.535832727313</v>
      </c>
      <c r="O4" s="101">
        <f>IF(SER_hh_fec_in!O4=0,0,1000000/0.086*SER_hh_fec_in!O4/SER_hh_num_in!O4)</f>
        <v>40078.606925602799</v>
      </c>
      <c r="P4" s="101">
        <f>IF(SER_hh_fec_in!P4=0,0,1000000/0.086*SER_hh_fec_in!P4/SER_hh_num_in!P4)</f>
        <v>35039.521372624382</v>
      </c>
      <c r="Q4" s="101">
        <f>IF(SER_hh_fec_in!Q4=0,0,1000000/0.086*SER_hh_fec_in!Q4/SER_hh_num_in!Q4)</f>
        <v>33574.460368813721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100214.93580709846</v>
      </c>
      <c r="D5" s="100">
        <f>IF(SER_hh_fec_in!D5=0,0,1000000/0.086*SER_hh_fec_in!D5/SER_hh_num_in!D5)</f>
        <v>39405.436676673125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128278.60238873432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71762.740809472642</v>
      </c>
      <c r="M5" s="100">
        <f>IF(SER_hh_fec_in!M5=0,0,1000000/0.086*SER_hh_fec_in!M5/SER_hh_num_in!M5)</f>
        <v>61650.498544634385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52784.565427766393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45671.47730964169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66681.77187485357</v>
      </c>
      <c r="D7" s="100">
        <f>IF(SER_hh_fec_in!D7=0,0,1000000/0.086*SER_hh_fec_in!D7/SER_hh_num_in!D7)</f>
        <v>42909.16730170825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74266.828353340534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114356.24311015477</v>
      </c>
      <c r="J7" s="100">
        <f>IF(SER_hh_fec_in!J7=0,0,1000000/0.086*SER_hh_fec_in!J7/SER_hh_num_in!J7)</f>
        <v>82973.981493101193</v>
      </c>
      <c r="K7" s="100">
        <f>IF(SER_hh_fec_in!K7=0,0,1000000/0.086*SER_hh_fec_in!K7/SER_hh_num_in!K7)</f>
        <v>45316.107702940775</v>
      </c>
      <c r="L7" s="100">
        <f>IF(SER_hh_fec_in!L7=0,0,1000000/0.086*SER_hh_fec_in!L7/SER_hh_num_in!L7)</f>
        <v>60750.66650786723</v>
      </c>
      <c r="M7" s="100">
        <f>IF(SER_hh_fec_in!M7=0,0,1000000/0.086*SER_hh_fec_in!M7/SER_hh_num_in!M7)</f>
        <v>52610.472536761677</v>
      </c>
      <c r="N7" s="100">
        <f>IF(SER_hh_fec_in!N7=0,0,1000000/0.086*SER_hh_fec_in!N7/SER_hh_num_in!N7)</f>
        <v>49826.816213555336</v>
      </c>
      <c r="O7" s="100">
        <f>IF(SER_hh_fec_in!O7=0,0,1000000/0.086*SER_hh_fec_in!O7/SER_hh_num_in!O7)</f>
        <v>44373.325875825787</v>
      </c>
      <c r="P7" s="100">
        <f>IF(SER_hh_fec_in!P7=0,0,1000000/0.086*SER_hh_fec_in!P7/SER_hh_num_in!P7)</f>
        <v>39524.943046673434</v>
      </c>
      <c r="Q7" s="100">
        <f>IF(SER_hh_fec_in!Q7=0,0,1000000/0.086*SER_hh_fec_in!Q7/SER_hh_num_in!Q7)</f>
        <v>37878.94635043278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85144.588420759028</v>
      </c>
      <c r="D9" s="100">
        <f>IF(SER_hh_fec_in!D9=0,0,1000000/0.086*SER_hh_fec_in!D9/SER_hh_num_in!D9)</f>
        <v>0</v>
      </c>
      <c r="E9" s="100">
        <f>IF(SER_hh_fec_in!E9=0,0,1000000/0.086*SER_hh_fec_in!E9/SER_hh_num_in!E9)</f>
        <v>73294.23305780394</v>
      </c>
      <c r="F9" s="100">
        <f>IF(SER_hh_fec_in!F9=0,0,1000000/0.086*SER_hh_fec_in!F9/SER_hh_num_in!F9)</f>
        <v>57415.76098573838</v>
      </c>
      <c r="G9" s="100">
        <f>IF(SER_hh_fec_in!G9=0,0,1000000/0.086*SER_hh_fec_in!G9/SER_hh_num_in!G9)</f>
        <v>65451.104700480013</v>
      </c>
      <c r="H9" s="100">
        <f>IF(SER_hh_fec_in!H9=0,0,1000000/0.086*SER_hh_fec_in!H9/SER_hh_num_in!H9)</f>
        <v>116462.28142952594</v>
      </c>
      <c r="I9" s="100">
        <f>IF(SER_hh_fec_in!I9=0,0,1000000/0.086*SER_hh_fec_in!I9/SER_hh_num_in!I9)</f>
        <v>75752.353730207687</v>
      </c>
      <c r="J9" s="100">
        <f>IF(SER_hh_fec_in!J9=0,0,1000000/0.086*SER_hh_fec_in!J9/SER_hh_num_in!J9)</f>
        <v>51868.013034487747</v>
      </c>
      <c r="K9" s="100">
        <f>IF(SER_hh_fec_in!K9=0,0,1000000/0.086*SER_hh_fec_in!K9/SER_hh_num_in!K9)</f>
        <v>55175.816534948841</v>
      </c>
      <c r="L9" s="100">
        <f>IF(SER_hh_fec_in!L9=0,0,1000000/0.086*SER_hh_fec_in!L9/SER_hh_num_in!L9)</f>
        <v>54948.068860102649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45644.5156154621</v>
      </c>
      <c r="O9" s="100">
        <f>IF(SER_hh_fec_in!O9=0,0,1000000/0.086*SER_hh_fec_in!O9/SER_hh_num_in!O9)</f>
        <v>40739.836195637188</v>
      </c>
      <c r="P9" s="100">
        <f>IF(SER_hh_fec_in!P9=0,0,1000000/0.086*SER_hh_fec_in!P9/SER_hh_num_in!P9)</f>
        <v>36367.22193769944</v>
      </c>
      <c r="Q9" s="100">
        <f>IF(SER_hh_fec_in!Q9=0,0,1000000/0.086*SER_hh_fec_in!Q9/SER_hh_num_in!Q9)</f>
        <v>35045.837310292074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107263.78729702544</v>
      </c>
      <c r="D10" s="100">
        <f>IF(SER_hh_fec_in!D10=0,0,1000000/0.086*SER_hh_fec_in!D10/SER_hh_num_in!D10)</f>
        <v>57268.271717069831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56416.892979715602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62622.166833402793</v>
      </c>
      <c r="J10" s="100">
        <f>IF(SER_hh_fec_in!J10=0,0,1000000/0.086*SER_hh_fec_in!J10/SER_hh_num_in!J10)</f>
        <v>50462.442726777597</v>
      </c>
      <c r="K10" s="100">
        <f>IF(SER_hh_fec_in!K10=0,0,1000000/0.086*SER_hh_fec_in!K10/SER_hh_num_in!K10)</f>
        <v>42249.99566489258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0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32701.195519248326</v>
      </c>
      <c r="Q10" s="100">
        <f>IF(SER_hh_fec_in!Q10=0,0,1000000/0.086*SER_hh_fec_in!Q10/SER_hh_num_in!Q10)</f>
        <v>34301.324941934123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35732.422750090496</v>
      </c>
      <c r="D11" s="100">
        <f>IF(SER_hh_fec_in!D11=0,0,1000000/0.086*SER_hh_fec_in!D11/SER_hh_num_in!D11)</f>
        <v>28718.9395971347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71656.169778043608</v>
      </c>
      <c r="J11" s="100">
        <f>IF(SER_hh_fec_in!J11=0,0,1000000/0.086*SER_hh_fec_in!J11/SER_hh_num_in!J11)</f>
        <v>80934.009014293406</v>
      </c>
      <c r="K11" s="100">
        <f>IF(SER_hh_fec_in!K11=0,0,1000000/0.086*SER_hh_fec_in!K11/SER_hh_num_in!K11)</f>
        <v>70913.732176476231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44055.730798813209</v>
      </c>
      <c r="N11" s="100">
        <f>IF(SER_hh_fec_in!N11=0,0,1000000/0.086*SER_hh_fec_in!N11/SER_hh_num_in!N11)</f>
        <v>41535.343786317469</v>
      </c>
      <c r="O11" s="100">
        <f>IF(SER_hh_fec_in!O11=0,0,1000000/0.086*SER_hh_fec_in!O11/SER_hh_num_in!O11)</f>
        <v>37169.942857030088</v>
      </c>
      <c r="P11" s="100">
        <f>IF(SER_hh_fec_in!P11=0,0,1000000/0.086*SER_hh_fec_in!P11/SER_hh_num_in!P11)</f>
        <v>33783.599223586636</v>
      </c>
      <c r="Q11" s="100">
        <f>IF(SER_hh_fec_in!Q11=0,0,1000000/0.086*SER_hh_fec_in!Q11/SER_hh_num_in!Q11)</f>
        <v>31744.990822279269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79603.650794059533</v>
      </c>
      <c r="H12" s="100">
        <f>IF(SER_hh_fec_in!H12=0,0,1000000/0.086*SER_hh_fec_in!H12/SER_hh_num_in!H12)</f>
        <v>67354.553991717577</v>
      </c>
      <c r="I12" s="100">
        <f>IF(SER_hh_fec_in!I12=0,0,1000000/0.086*SER_hh_fec_in!I12/SER_hh_num_in!I12)</f>
        <v>62516.067490636109</v>
      </c>
      <c r="J12" s="100">
        <f>IF(SER_hh_fec_in!J12=0,0,1000000/0.086*SER_hh_fec_in!J12/SER_hh_num_in!J12)</f>
        <v>60152.923485740132</v>
      </c>
      <c r="K12" s="100">
        <f>IF(SER_hh_fec_in!K12=0,0,1000000/0.086*SER_hh_fec_in!K12/SER_hh_num_in!K12)</f>
        <v>46094.640253360987</v>
      </c>
      <c r="L12" s="100">
        <f>IF(SER_hh_fec_in!L12=0,0,1000000/0.086*SER_hh_fec_in!L12/SER_hh_num_in!L12)</f>
        <v>48686.949703309074</v>
      </c>
      <c r="M12" s="100">
        <f>IF(SER_hh_fec_in!M12=0,0,1000000/0.086*SER_hh_fec_in!M12/SER_hh_num_in!M12)</f>
        <v>41806.796892587961</v>
      </c>
      <c r="N12" s="100">
        <f>IF(SER_hh_fec_in!N12=0,0,1000000/0.086*SER_hh_fec_in!N12/SER_hh_num_in!N12)</f>
        <v>39820.885346626157</v>
      </c>
      <c r="O12" s="100">
        <f>IF(SER_hh_fec_in!O12=0,0,1000000/0.086*SER_hh_fec_in!O12/SER_hh_num_in!O12)</f>
        <v>35786.704690759092</v>
      </c>
      <c r="P12" s="100">
        <f>IF(SER_hh_fec_in!P12=0,0,1000000/0.086*SER_hh_fec_in!P12/SER_hh_num_in!P12)</f>
        <v>32391.223762846701</v>
      </c>
      <c r="Q12" s="100">
        <f>IF(SER_hh_fec_in!Q12=0,0,1000000/0.086*SER_hh_fec_in!Q12/SER_hh_num_in!Q12)</f>
        <v>31470.876823127568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44482.747859720475</v>
      </c>
      <c r="D13" s="100">
        <f>IF(SER_hh_fec_in!D13=0,0,1000000/0.086*SER_hh_fec_in!D13/SER_hh_num_in!D13)</f>
        <v>17475.550701129298</v>
      </c>
      <c r="E13" s="100">
        <f>IF(SER_hh_fec_in!E13=0,0,1000000/0.086*SER_hh_fec_in!E13/SER_hh_num_in!E13)</f>
        <v>30469.824800960254</v>
      </c>
      <c r="F13" s="100">
        <f>IF(SER_hh_fec_in!F13=0,0,1000000/0.086*SER_hh_fec_in!F13/SER_hh_num_in!F13)</f>
        <v>33390.226591369188</v>
      </c>
      <c r="G13" s="100">
        <f>IF(SER_hh_fec_in!G13=0,0,1000000/0.086*SER_hh_fec_in!G13/SER_hh_num_in!G13)</f>
        <v>43159.698847895874</v>
      </c>
      <c r="H13" s="100">
        <f>IF(SER_hh_fec_in!H13=0,0,1000000/0.086*SER_hh_fec_in!H13/SER_hh_num_in!H13)</f>
        <v>56493.190966302638</v>
      </c>
      <c r="I13" s="100">
        <f>IF(SER_hh_fec_in!I13=0,0,1000000/0.086*SER_hh_fec_in!I13/SER_hh_num_in!I13)</f>
        <v>44989.669298599962</v>
      </c>
      <c r="J13" s="100">
        <f>IF(SER_hh_fec_in!J13=0,0,1000000/0.086*SER_hh_fec_in!J13/SER_hh_num_in!J13)</f>
        <v>33799.501570429391</v>
      </c>
      <c r="K13" s="100">
        <f>IF(SER_hh_fec_in!K13=0,0,1000000/0.086*SER_hh_fec_in!K13/SER_hh_num_in!K13)</f>
        <v>29986.23761895411</v>
      </c>
      <c r="L13" s="100">
        <f>IF(SER_hh_fec_in!L13=0,0,1000000/0.086*SER_hh_fec_in!L13/SER_hh_num_in!L13)</f>
        <v>25162.984258856563</v>
      </c>
      <c r="M13" s="100">
        <f>IF(SER_hh_fec_in!M13=0,0,1000000/0.086*SER_hh_fec_in!M13/SER_hh_num_in!M13)</f>
        <v>17639.486972060105</v>
      </c>
      <c r="N13" s="100">
        <f>IF(SER_hh_fec_in!N13=0,0,1000000/0.086*SER_hh_fec_in!N13/SER_hh_num_in!N13)</f>
        <v>14580.45113845344</v>
      </c>
      <c r="O13" s="100">
        <f>IF(SER_hh_fec_in!O13=0,0,1000000/0.086*SER_hh_fec_in!O13/SER_hh_num_in!O13)</f>
        <v>11988.428199670048</v>
      </c>
      <c r="P13" s="100">
        <f>IF(SER_hh_fec_in!P13=0,0,1000000/0.086*SER_hh_fec_in!P13/SER_hh_num_in!P13)</f>
        <v>10034.740512053868</v>
      </c>
      <c r="Q13" s="100">
        <f>IF(SER_hh_fec_in!Q13=0,0,1000000/0.086*SER_hh_fec_in!Q13/SER_hh_num_in!Q13)</f>
        <v>9255.2787464215744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73233.154255392205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50547.894898199389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93543.803854156809</v>
      </c>
      <c r="I14" s="22">
        <f>IF(SER_hh_fec_in!I14=0,0,1000000/0.086*SER_hh_fec_in!I14/SER_hh_num_in!I14)</f>
        <v>74360.723925377897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49101.691721417381</v>
      </c>
      <c r="L14" s="22">
        <f>IF(SER_hh_fec_in!L14=0,0,1000000/0.086*SER_hh_fec_in!L14/SER_hh_num_in!L14)</f>
        <v>52359.315057646367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836.58596237150209</v>
      </c>
      <c r="D15" s="104">
        <f>IF(SER_hh_fec_in!D15=0,0,1000000/0.086*SER_hh_fec_in!D15/SER_hh_num_in!D15)</f>
        <v>417.32554702837263</v>
      </c>
      <c r="E15" s="104">
        <f>IF(SER_hh_fec_in!E15=0,0,1000000/0.086*SER_hh_fec_in!E15/SER_hh_num_in!E15)</f>
        <v>941.70985389929024</v>
      </c>
      <c r="F15" s="104">
        <f>IF(SER_hh_fec_in!F15=0,0,1000000/0.086*SER_hh_fec_in!F15/SER_hh_num_in!F15)</f>
        <v>754.85520092443858</v>
      </c>
      <c r="G15" s="104">
        <f>IF(SER_hh_fec_in!G15=0,0,1000000/0.086*SER_hh_fec_in!G15/SER_hh_num_in!G15)</f>
        <v>441.81153176084524</v>
      </c>
      <c r="H15" s="104">
        <f>IF(SER_hh_fec_in!H15=0,0,1000000/0.086*SER_hh_fec_in!H15/SER_hh_num_in!H15)</f>
        <v>1414.420040771663</v>
      </c>
      <c r="I15" s="104">
        <f>IF(SER_hh_fec_in!I15=0,0,1000000/0.086*SER_hh_fec_in!I15/SER_hh_num_in!I15)</f>
        <v>789.66146180997623</v>
      </c>
      <c r="J15" s="104">
        <f>IF(SER_hh_fec_in!J15=0,0,1000000/0.086*SER_hh_fec_in!J15/SER_hh_num_in!J15)</f>
        <v>563.52563702310806</v>
      </c>
      <c r="K15" s="104">
        <f>IF(SER_hh_fec_in!K15=0,0,1000000/0.086*SER_hh_fec_in!K15/SER_hh_num_in!K15)</f>
        <v>645.33969499205682</v>
      </c>
      <c r="L15" s="104">
        <f>IF(SER_hh_fec_in!L15=0,0,1000000/0.086*SER_hh_fec_in!L15/SER_hh_num_in!L15)</f>
        <v>581.13331971965943</v>
      </c>
      <c r="M15" s="104">
        <f>IF(SER_hh_fec_in!M15=0,0,1000000/0.086*SER_hh_fec_in!M15/SER_hh_num_in!M15)</f>
        <v>548.97105555517157</v>
      </c>
      <c r="N15" s="104">
        <f>IF(SER_hh_fec_in!N15=0,0,1000000/0.086*SER_hh_fec_in!N15/SER_hh_num_in!N15)</f>
        <v>525.82522778099428</v>
      </c>
      <c r="O15" s="104">
        <f>IF(SER_hh_fec_in!O15=0,0,1000000/0.086*SER_hh_fec_in!O15/SER_hh_num_in!O15)</f>
        <v>493.5982629003999</v>
      </c>
      <c r="P15" s="104">
        <f>IF(SER_hh_fec_in!P15=0,0,1000000/0.086*SER_hh_fec_in!P15/SER_hh_num_in!P15)</f>
        <v>428.43556426120563</v>
      </c>
      <c r="Q15" s="104">
        <f>IF(SER_hh_fec_in!Q15=0,0,1000000/0.086*SER_hh_fec_in!Q15/SER_hh_num_in!Q15)</f>
        <v>323.07101830273865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4041.5177415319263</v>
      </c>
      <c r="D16" s="101">
        <f>IF(SER_hh_fec_in!D16=0,0,1000000/0.086*SER_hh_fec_in!D16/SER_hh_num_in!D16)</f>
        <v>4027.8964566347195</v>
      </c>
      <c r="E16" s="101">
        <f>IF(SER_hh_fec_in!E16=0,0,1000000/0.086*SER_hh_fec_in!E16/SER_hh_num_in!E16)</f>
        <v>4016.5946895621873</v>
      </c>
      <c r="F16" s="101">
        <f>IF(SER_hh_fec_in!F16=0,0,1000000/0.086*SER_hh_fec_in!F16/SER_hh_num_in!F16)</f>
        <v>4037.4484416426367</v>
      </c>
      <c r="G16" s="101">
        <f>IF(SER_hh_fec_in!G16=0,0,1000000/0.086*SER_hh_fec_in!G16/SER_hh_num_in!G16)</f>
        <v>4017.1929618524478</v>
      </c>
      <c r="H16" s="101">
        <f>IF(SER_hh_fec_in!H16=0,0,1000000/0.086*SER_hh_fec_in!H16/SER_hh_num_in!H16)</f>
        <v>4044.822646984619</v>
      </c>
      <c r="I16" s="101">
        <f>IF(SER_hh_fec_in!I16=0,0,1000000/0.086*SER_hh_fec_in!I16/SER_hh_num_in!I16)</f>
        <v>4045.0519185039848</v>
      </c>
      <c r="J16" s="101">
        <f>IF(SER_hh_fec_in!J16=0,0,1000000/0.086*SER_hh_fec_in!J16/SER_hh_num_in!J16)</f>
        <v>4047.4839770537997</v>
      </c>
      <c r="K16" s="101">
        <f>IF(SER_hh_fec_in!K16=0,0,1000000/0.086*SER_hh_fec_in!K16/SER_hh_num_in!K16)</f>
        <v>4090.0229533977763</v>
      </c>
      <c r="L16" s="101">
        <f>IF(SER_hh_fec_in!L16=0,0,1000000/0.086*SER_hh_fec_in!L16/SER_hh_num_in!L16)</f>
        <v>4115.1875828523498</v>
      </c>
      <c r="M16" s="101">
        <f>IF(SER_hh_fec_in!M16=0,0,1000000/0.086*SER_hh_fec_in!M16/SER_hh_num_in!M16)</f>
        <v>4040.2111424585405</v>
      </c>
      <c r="N16" s="101">
        <f>IF(SER_hh_fec_in!N16=0,0,1000000/0.086*SER_hh_fec_in!N16/SER_hh_num_in!N16)</f>
        <v>4131.2445228496044</v>
      </c>
      <c r="O16" s="101">
        <f>IF(SER_hh_fec_in!O16=0,0,1000000/0.086*SER_hh_fec_in!O16/SER_hh_num_in!O16)</f>
        <v>4263.0712976432924</v>
      </c>
      <c r="P16" s="101">
        <f>IF(SER_hh_fec_in!P16=0,0,1000000/0.086*SER_hh_fec_in!P16/SER_hh_num_in!P16)</f>
        <v>4375.8649846959288</v>
      </c>
      <c r="Q16" s="101">
        <f>IF(SER_hh_fec_in!Q16=0,0,1000000/0.086*SER_hh_fec_in!Q16/SER_hh_num_in!Q16)</f>
        <v>4648.4466217764557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4041.5177415319263</v>
      </c>
      <c r="D18" s="103">
        <f>IF(SER_hh_fec_in!D18=0,0,1000000/0.086*SER_hh_fec_in!D18/SER_hh_num_in!D18)</f>
        <v>4027.8964566347195</v>
      </c>
      <c r="E18" s="103">
        <f>IF(SER_hh_fec_in!E18=0,0,1000000/0.086*SER_hh_fec_in!E18/SER_hh_num_in!E18)</f>
        <v>4016.5946895621873</v>
      </c>
      <c r="F18" s="103">
        <f>IF(SER_hh_fec_in!F18=0,0,1000000/0.086*SER_hh_fec_in!F18/SER_hh_num_in!F18)</f>
        <v>4037.4484416426367</v>
      </c>
      <c r="G18" s="103">
        <f>IF(SER_hh_fec_in!G18=0,0,1000000/0.086*SER_hh_fec_in!G18/SER_hh_num_in!G18)</f>
        <v>4017.1929618524478</v>
      </c>
      <c r="H18" s="103">
        <f>IF(SER_hh_fec_in!H18=0,0,1000000/0.086*SER_hh_fec_in!H18/SER_hh_num_in!H18)</f>
        <v>4044.822646984619</v>
      </c>
      <c r="I18" s="103">
        <f>IF(SER_hh_fec_in!I18=0,0,1000000/0.086*SER_hh_fec_in!I18/SER_hh_num_in!I18)</f>
        <v>4045.0519185039848</v>
      </c>
      <c r="J18" s="103">
        <f>IF(SER_hh_fec_in!J18=0,0,1000000/0.086*SER_hh_fec_in!J18/SER_hh_num_in!J18)</f>
        <v>4047.4839770537997</v>
      </c>
      <c r="K18" s="103">
        <f>IF(SER_hh_fec_in!K18=0,0,1000000/0.086*SER_hh_fec_in!K18/SER_hh_num_in!K18)</f>
        <v>4090.0229533977763</v>
      </c>
      <c r="L18" s="103">
        <f>IF(SER_hh_fec_in!L18=0,0,1000000/0.086*SER_hh_fec_in!L18/SER_hh_num_in!L18)</f>
        <v>4115.1875828523498</v>
      </c>
      <c r="M18" s="103">
        <f>IF(SER_hh_fec_in!M18=0,0,1000000/0.086*SER_hh_fec_in!M18/SER_hh_num_in!M18)</f>
        <v>4040.2111424585405</v>
      </c>
      <c r="N18" s="103">
        <f>IF(SER_hh_fec_in!N18=0,0,1000000/0.086*SER_hh_fec_in!N18/SER_hh_num_in!N18)</f>
        <v>4131.2445228496044</v>
      </c>
      <c r="O18" s="103">
        <f>IF(SER_hh_fec_in!O18=0,0,1000000/0.086*SER_hh_fec_in!O18/SER_hh_num_in!O18)</f>
        <v>4263.0712976432924</v>
      </c>
      <c r="P18" s="103">
        <f>IF(SER_hh_fec_in!P18=0,0,1000000/0.086*SER_hh_fec_in!P18/SER_hh_num_in!P18)</f>
        <v>4375.8649846959288</v>
      </c>
      <c r="Q18" s="103">
        <f>IF(SER_hh_fec_in!Q18=0,0,1000000/0.086*SER_hh_fec_in!Q18/SER_hh_num_in!Q18)</f>
        <v>4648.4466217764557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7237.5836787118087</v>
      </c>
      <c r="D19" s="101">
        <f>IF(SER_hh_fec_in!D19=0,0,1000000/0.086*SER_hh_fec_in!D19/SER_hh_num_in!D19)</f>
        <v>5511.5663369972563</v>
      </c>
      <c r="E19" s="101">
        <f>IF(SER_hh_fec_in!E19=0,0,1000000/0.086*SER_hh_fec_in!E19/SER_hh_num_in!E19)</f>
        <v>9061.0579974253305</v>
      </c>
      <c r="F19" s="101">
        <f>IF(SER_hh_fec_in!F19=0,0,1000000/0.086*SER_hh_fec_in!F19/SER_hh_num_in!F19)</f>
        <v>9032.539348578257</v>
      </c>
      <c r="G19" s="101">
        <f>IF(SER_hh_fec_in!G19=0,0,1000000/0.086*SER_hh_fec_in!G19/SER_hh_num_in!G19)</f>
        <v>9246.3770208387668</v>
      </c>
      <c r="H19" s="101">
        <f>IF(SER_hh_fec_in!H19=0,0,1000000/0.086*SER_hh_fec_in!H19/SER_hh_num_in!H19)</f>
        <v>8246.9209004333807</v>
      </c>
      <c r="I19" s="101">
        <f>IF(SER_hh_fec_in!I19=0,0,1000000/0.086*SER_hh_fec_in!I19/SER_hh_num_in!I19)</f>
        <v>8187.5195304435774</v>
      </c>
      <c r="J19" s="101">
        <f>IF(SER_hh_fec_in!J19=0,0,1000000/0.086*SER_hh_fec_in!J19/SER_hh_num_in!J19)</f>
        <v>8228.2774916196395</v>
      </c>
      <c r="K19" s="101">
        <f>IF(SER_hh_fec_in!K19=0,0,1000000/0.086*SER_hh_fec_in!K19/SER_hh_num_in!K19)</f>
        <v>10348.123367541853</v>
      </c>
      <c r="L19" s="101">
        <f>IF(SER_hh_fec_in!L19=0,0,1000000/0.086*SER_hh_fec_in!L19/SER_hh_num_in!L19)</f>
        <v>8811.6670312300812</v>
      </c>
      <c r="M19" s="101">
        <f>IF(SER_hh_fec_in!M19=0,0,1000000/0.086*SER_hh_fec_in!M19/SER_hh_num_in!M19)</f>
        <v>8118.9068449991855</v>
      </c>
      <c r="N19" s="101">
        <f>IF(SER_hh_fec_in!N19=0,0,1000000/0.086*SER_hh_fec_in!N19/SER_hh_num_in!N19)</f>
        <v>8738.7783998644136</v>
      </c>
      <c r="O19" s="101">
        <f>IF(SER_hh_fec_in!O19=0,0,1000000/0.086*SER_hh_fec_in!O19/SER_hh_num_in!O19)</f>
        <v>9309.0012059480123</v>
      </c>
      <c r="P19" s="101">
        <f>IF(SER_hh_fec_in!P19=0,0,1000000/0.086*SER_hh_fec_in!P19/SER_hh_num_in!P19)</f>
        <v>8980.092489461802</v>
      </c>
      <c r="Q19" s="101">
        <f>IF(SER_hh_fec_in!Q19=0,0,1000000/0.086*SER_hh_fec_in!Q19/SER_hh_num_in!Q19)</f>
        <v>8844.1166628394185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8235.45439320279</v>
      </c>
      <c r="D22" s="100">
        <f>IF(SER_hh_fec_in!D22=0,0,1000000/0.086*SER_hh_fec_in!D22/SER_hh_num_in!D22)</f>
        <v>8982.9154421524254</v>
      </c>
      <c r="E22" s="100">
        <f>IF(SER_hh_fec_in!E22=0,0,1000000/0.086*SER_hh_fec_in!E22/SER_hh_num_in!E22)</f>
        <v>7997.5069969685073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10146.432092124091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4298.8049135571891</v>
      </c>
      <c r="L22" s="100">
        <f>IF(SER_hh_fec_in!L22=0,0,1000000/0.086*SER_hh_fec_in!L22/SER_hh_num_in!L22)</f>
        <v>9628.7146639152579</v>
      </c>
      <c r="M22" s="100">
        <f>IF(SER_hh_fec_in!M22=0,0,1000000/0.086*SER_hh_fec_in!M22/SER_hh_num_in!M22)</f>
        <v>9831.2761418319806</v>
      </c>
      <c r="N22" s="100">
        <f>IF(SER_hh_fec_in!N22=0,0,1000000/0.086*SER_hh_fec_in!N22/SER_hh_num_in!N22)</f>
        <v>9922.0326914870766</v>
      </c>
      <c r="O22" s="100">
        <f>IF(SER_hh_fec_in!O22=0,0,1000000/0.086*SER_hh_fec_in!O22/SER_hh_num_in!O22)</f>
        <v>9934.567175030832</v>
      </c>
      <c r="P22" s="100">
        <f>IF(SER_hh_fec_in!P22=0,0,1000000/0.086*SER_hh_fec_in!P22/SER_hh_num_in!P22)</f>
        <v>9854.5147297328294</v>
      </c>
      <c r="Q22" s="100">
        <f>IF(SER_hh_fec_in!Q22=0,0,1000000/0.086*SER_hh_fec_in!Q22/SER_hh_num_in!Q22)</f>
        <v>9807.0216755365582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0</v>
      </c>
      <c r="D23" s="100">
        <f>IF(SER_hh_fec_in!D23=0,0,1000000/0.086*SER_hh_fec_in!D23/SER_hh_num_in!D23)</f>
        <v>3409.8555548141117</v>
      </c>
      <c r="E23" s="100">
        <f>IF(SER_hh_fec_in!E23=0,0,1000000/0.086*SER_hh_fec_in!E23/SER_hh_num_in!E23)</f>
        <v>8741.337145369469</v>
      </c>
      <c r="F23" s="100">
        <f>IF(SER_hh_fec_in!F23=0,0,1000000/0.086*SER_hh_fec_in!F23/SER_hh_num_in!F23)</f>
        <v>9877.8752626591504</v>
      </c>
      <c r="G23" s="100">
        <f>IF(SER_hh_fec_in!G23=0,0,1000000/0.086*SER_hh_fec_in!G23/SER_hh_num_in!G23)</f>
        <v>9238.9393776841898</v>
      </c>
      <c r="H23" s="100">
        <f>IF(SER_hh_fec_in!H23=0,0,1000000/0.086*SER_hh_fec_in!H23/SER_hh_num_in!H23)</f>
        <v>11014.135332693982</v>
      </c>
      <c r="I23" s="100">
        <f>IF(SER_hh_fec_in!I23=0,0,1000000/0.086*SER_hh_fec_in!I23/SER_hh_num_in!I23)</f>
        <v>9312.6249477315632</v>
      </c>
      <c r="J23" s="100">
        <f>IF(SER_hh_fec_in!J23=0,0,1000000/0.086*SER_hh_fec_in!J23/SER_hh_num_in!J23)</f>
        <v>8596.2741533980607</v>
      </c>
      <c r="K23" s="100">
        <f>IF(SER_hh_fec_in!K23=0,0,1000000/0.086*SER_hh_fec_in!K23/SER_hh_num_in!K23)</f>
        <v>11802.227764375642</v>
      </c>
      <c r="L23" s="100">
        <f>IF(SER_hh_fec_in!L23=0,0,1000000/0.086*SER_hh_fec_in!L23/SER_hh_num_in!L23)</f>
        <v>8981.8093079068713</v>
      </c>
      <c r="M23" s="100">
        <f>IF(SER_hh_fec_in!M23=0,0,1000000/0.086*SER_hh_fec_in!M23/SER_hh_num_in!M23)</f>
        <v>9502.0103095701907</v>
      </c>
      <c r="N23" s="100">
        <f>IF(SER_hh_fec_in!N23=0,0,1000000/0.086*SER_hh_fec_in!N23/SER_hh_num_in!N23)</f>
        <v>9478.4807952596693</v>
      </c>
      <c r="O23" s="100">
        <f>IF(SER_hh_fec_in!O23=0,0,1000000/0.086*SER_hh_fec_in!O23/SER_hh_num_in!O23)</f>
        <v>9469.9186094019387</v>
      </c>
      <c r="P23" s="100">
        <f>IF(SER_hh_fec_in!P23=0,0,1000000/0.086*SER_hh_fec_in!P23/SER_hh_num_in!P23)</f>
        <v>9430.7794244683282</v>
      </c>
      <c r="Q23" s="100">
        <f>IF(SER_hh_fec_in!Q23=0,0,1000000/0.086*SER_hh_fec_in!Q23/SER_hh_num_in!Q23)</f>
        <v>9411.0956522114648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10130.381546467252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11279.03494977757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9116.8510668781073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9003.5509848561014</v>
      </c>
      <c r="L24" s="100">
        <f>IF(SER_hh_fec_in!L24=0,0,1000000/0.086*SER_hh_fec_in!L24/SER_hh_num_in!L24)</f>
        <v>9092.5011097774041</v>
      </c>
      <c r="M24" s="100">
        <f>IF(SER_hh_fec_in!M24=0,0,1000000/0.086*SER_hh_fec_in!M24/SER_hh_num_in!M24)</f>
        <v>9292.1798335477943</v>
      </c>
      <c r="N24" s="100">
        <f>IF(SER_hh_fec_in!N24=0,0,1000000/0.086*SER_hh_fec_in!N24/SER_hh_num_in!N24)</f>
        <v>9317.2406325131124</v>
      </c>
      <c r="O24" s="100">
        <f>IF(SER_hh_fec_in!O24=0,0,1000000/0.086*SER_hh_fec_in!O24/SER_hh_num_in!O24)</f>
        <v>9319.1675915963315</v>
      </c>
      <c r="P24" s="100">
        <f>IF(SER_hh_fec_in!P24=0,0,1000000/0.086*SER_hh_fec_in!P24/SER_hh_num_in!P24)</f>
        <v>9336.7031398585914</v>
      </c>
      <c r="Q24" s="100">
        <f>IF(SER_hh_fec_in!Q24=0,0,1000000/0.086*SER_hh_fec_in!Q24/SER_hh_num_in!Q24)</f>
        <v>9387.8321990446584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6181.4235359356762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10746.30403887853</v>
      </c>
      <c r="H25" s="100">
        <f>IF(SER_hh_fec_in!H25=0,0,1000000/0.086*SER_hh_fec_in!H25/SER_hh_num_in!H25)</f>
        <v>5486.7946067146959</v>
      </c>
      <c r="I25" s="100">
        <f>IF(SER_hh_fec_in!I25=0,0,1000000/0.086*SER_hh_fec_in!I25/SER_hh_num_in!I25)</f>
        <v>6027.490413035137</v>
      </c>
      <c r="J25" s="100">
        <f>IF(SER_hh_fec_in!J25=0,0,1000000/0.086*SER_hh_fec_in!J25/SER_hh_num_in!J25)</f>
        <v>7420.3078568966039</v>
      </c>
      <c r="K25" s="100">
        <f>IF(SER_hh_fec_in!K25=0,0,1000000/0.086*SER_hh_fec_in!K25/SER_hh_num_in!K25)</f>
        <v>7436.2064070960078</v>
      </c>
      <c r="L25" s="100">
        <f>IF(SER_hh_fec_in!L25=0,0,1000000/0.086*SER_hh_fec_in!L25/SER_hh_num_in!L25)</f>
        <v>7296.5830387557089</v>
      </c>
      <c r="M25" s="100">
        <f>IF(SER_hh_fec_in!M25=0,0,1000000/0.086*SER_hh_fec_in!M25/SER_hh_num_in!M25)</f>
        <v>7511.2775168563358</v>
      </c>
      <c r="N25" s="100">
        <f>IF(SER_hh_fec_in!N25=0,0,1000000/0.086*SER_hh_fec_in!N25/SER_hh_num_in!N25)</f>
        <v>7539.9871585281344</v>
      </c>
      <c r="O25" s="100">
        <f>IF(SER_hh_fec_in!O25=0,0,1000000/0.086*SER_hh_fec_in!O25/SER_hh_num_in!O25)</f>
        <v>7526.2419437183898</v>
      </c>
      <c r="P25" s="100">
        <f>IF(SER_hh_fec_in!P25=0,0,1000000/0.086*SER_hh_fec_in!P25/SER_hh_num_in!P25)</f>
        <v>7513.6009073171153</v>
      </c>
      <c r="Q25" s="100">
        <f>IF(SER_hh_fec_in!Q25=0,0,1000000/0.086*SER_hh_fec_in!Q25/SER_hh_num_in!Q25)</f>
        <v>7529.1168448532972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5640.9839745207128</v>
      </c>
      <c r="D26" s="22">
        <f>IF(SER_hh_fec_in!D26=0,0,1000000/0.086*SER_hh_fec_in!D26/SER_hh_num_in!D26)</f>
        <v>0</v>
      </c>
      <c r="E26" s="22">
        <f>IF(SER_hh_fec_in!E26=0,0,1000000/0.086*SER_hh_fec_in!E26/SER_hh_num_in!E26)</f>
        <v>0</v>
      </c>
      <c r="F26" s="22">
        <f>IF(SER_hh_fec_in!F26=0,0,1000000/0.086*SER_hh_fec_in!F26/SER_hh_num_in!F26)</f>
        <v>6226.7681004503347</v>
      </c>
      <c r="G26" s="22">
        <f>IF(SER_hh_fec_in!G26=0,0,1000000/0.086*SER_hh_fec_in!G26/SER_hh_num_in!G26)</f>
        <v>6325.6492251579675</v>
      </c>
      <c r="H26" s="22">
        <f>IF(SER_hh_fec_in!H26=0,0,1000000/0.086*SER_hh_fec_in!H26/SER_hh_num_in!H26)</f>
        <v>0</v>
      </c>
      <c r="I26" s="22">
        <f>IF(SER_hh_fec_in!I26=0,0,1000000/0.086*SER_hh_fec_in!I26/SER_hh_num_in!I26)</f>
        <v>8250.8942040807815</v>
      </c>
      <c r="J26" s="22">
        <f>IF(SER_hh_fec_in!J26=0,0,1000000/0.086*SER_hh_fec_in!J26/SER_hh_num_in!J26)</f>
        <v>8490.2550839521737</v>
      </c>
      <c r="K26" s="22">
        <f>IF(SER_hh_fec_in!K26=0,0,1000000/0.086*SER_hh_fec_in!K26/SER_hh_num_in!K26)</f>
        <v>4759.4183679109146</v>
      </c>
      <c r="L26" s="22">
        <f>IF(SER_hh_fec_in!L26=0,0,1000000/0.086*SER_hh_fec_in!L26/SER_hh_num_in!L26)</f>
        <v>0</v>
      </c>
      <c r="M26" s="22">
        <f>IF(SER_hh_fec_in!M26=0,0,1000000/0.086*SER_hh_fec_in!M26/SER_hh_num_in!M26)</f>
        <v>7857.2524728416047</v>
      </c>
      <c r="N26" s="22">
        <f>IF(SER_hh_fec_in!N26=0,0,1000000/0.086*SER_hh_fec_in!N26/SER_hh_num_in!N26)</f>
        <v>7825.0312427849294</v>
      </c>
      <c r="O26" s="22">
        <f>IF(SER_hh_fec_in!O26=0,0,1000000/0.086*SER_hh_fec_in!O26/SER_hh_num_in!O26)</f>
        <v>0</v>
      </c>
      <c r="P26" s="22">
        <f>IF(SER_hh_fec_in!P26=0,0,1000000/0.086*SER_hh_fec_in!P26/SER_hh_num_in!P26)</f>
        <v>7776.2600944285887</v>
      </c>
      <c r="Q26" s="22">
        <f>IF(SER_hh_fec_in!Q26=0,0,1000000/0.086*SER_hh_fec_in!Q26/SER_hh_num_in!Q26)</f>
        <v>7838.0792786448437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50.679297065144389</v>
      </c>
      <c r="L27" s="116">
        <f>IF(SER_hh_fec_in!L27=0,0,1000000/0.086*SER_hh_fec_in!L27/SER_hh_num_in!L19)</f>
        <v>3.3672123877521454</v>
      </c>
      <c r="M27" s="116">
        <f>IF(SER_hh_fec_in!M27=0,0,1000000/0.086*SER_hh_fec_in!M27/SER_hh_num_in!M19)</f>
        <v>0.86841633667397466</v>
      </c>
      <c r="N27" s="116">
        <f>IF(SER_hh_fec_in!N27=0,0,1000000/0.086*SER_hh_fec_in!N27/SER_hh_num_in!N19)</f>
        <v>13.128864714294252</v>
      </c>
      <c r="O27" s="116">
        <f>IF(SER_hh_fec_in!O27=0,0,1000000/0.086*SER_hh_fec_in!O27/SER_hh_num_in!O19)</f>
        <v>1.9405749036665234</v>
      </c>
      <c r="P27" s="116">
        <f>IF(SER_hh_fec_in!P27=0,0,1000000/0.086*SER_hh_fec_in!P27/SER_hh_num_in!P19)</f>
        <v>1.9365292194158719</v>
      </c>
      <c r="Q27" s="116">
        <f>IF(SER_hh_fec_in!Q27=0,0,1000000/0.086*SER_hh_fec_in!Q27/SER_hh_num_in!Q19)</f>
        <v>0.56582652853308091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3288.71714444393</v>
      </c>
      <c r="L28" s="117">
        <f>IF(SER_hh_fec_in!L27=0,0,1000000/0.086*SER_hh_fec_in!L27/SER_hh_num_in!L27)</f>
        <v>2017.9080185976154</v>
      </c>
      <c r="M28" s="117">
        <f>IF(SER_hh_fec_in!M27=0,0,1000000/0.086*SER_hh_fec_in!M27/SER_hh_num_in!M27)</f>
        <v>1463.7034193895201</v>
      </c>
      <c r="N28" s="117">
        <f>IF(SER_hh_fec_in!N27=0,0,1000000/0.086*SER_hh_fec_in!N27/SER_hh_num_in!N27)</f>
        <v>2114.4827414895994</v>
      </c>
      <c r="O28" s="117">
        <f>IF(SER_hh_fec_in!O27=0,0,1000000/0.086*SER_hh_fec_in!O27/SER_hh_num_in!O27)</f>
        <v>961.59512982835338</v>
      </c>
      <c r="P28" s="117">
        <f>IF(SER_hh_fec_in!P27=0,0,1000000/0.086*SER_hh_fec_in!P27/SER_hh_num_in!P27)</f>
        <v>848.3389185088231</v>
      </c>
      <c r="Q28" s="117">
        <f>IF(SER_hh_fec_in!Q27=0,0,1000000/0.086*SER_hh_fec_in!Q27/SER_hh_num_in!Q27)</f>
        <v>385.58241886189677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10189.173227684871</v>
      </c>
      <c r="D29" s="101">
        <f>IF(SER_hh_fec_in!D29=0,0,1000000/0.086*SER_hh_fec_in!D29/SER_hh_num_in!D29)</f>
        <v>4471.9968290887336</v>
      </c>
      <c r="E29" s="101">
        <f>IF(SER_hh_fec_in!E29=0,0,1000000/0.086*SER_hh_fec_in!E29/SER_hh_num_in!E29)</f>
        <v>9837.9702323256242</v>
      </c>
      <c r="F29" s="101">
        <f>IF(SER_hh_fec_in!F29=0,0,1000000/0.086*SER_hh_fec_in!F29/SER_hh_num_in!F29)</f>
        <v>11490.564603296067</v>
      </c>
      <c r="G29" s="101">
        <f>IF(SER_hh_fec_in!G29=0,0,1000000/0.086*SER_hh_fec_in!G29/SER_hh_num_in!G29)</f>
        <v>11418.282278102719</v>
      </c>
      <c r="H29" s="101">
        <f>IF(SER_hh_fec_in!H29=0,0,1000000/0.086*SER_hh_fec_in!H29/SER_hh_num_in!H29)</f>
        <v>10746.368580516202</v>
      </c>
      <c r="I29" s="101">
        <f>IF(SER_hh_fec_in!I29=0,0,1000000/0.086*SER_hh_fec_in!I29/SER_hh_num_in!I29)</f>
        <v>12970.056631944484</v>
      </c>
      <c r="J29" s="101">
        <f>IF(SER_hh_fec_in!J29=0,0,1000000/0.086*SER_hh_fec_in!J29/SER_hh_num_in!J29)</f>
        <v>9070.8352953911526</v>
      </c>
      <c r="K29" s="101">
        <f>IF(SER_hh_fec_in!K29=0,0,1000000/0.086*SER_hh_fec_in!K29/SER_hh_num_in!K29)</f>
        <v>8983.8550226053412</v>
      </c>
      <c r="L29" s="101">
        <f>IF(SER_hh_fec_in!L29=0,0,1000000/0.086*SER_hh_fec_in!L29/SER_hh_num_in!L29)</f>
        <v>10512.220674944383</v>
      </c>
      <c r="M29" s="101">
        <f>IF(SER_hh_fec_in!M29=0,0,1000000/0.086*SER_hh_fec_in!M29/SER_hh_num_in!M29)</f>
        <v>9188.877950603206</v>
      </c>
      <c r="N29" s="101">
        <f>IF(SER_hh_fec_in!N29=0,0,1000000/0.086*SER_hh_fec_in!N29/SER_hh_num_in!N29)</f>
        <v>9770.7694467470628</v>
      </c>
      <c r="O29" s="101">
        <f>IF(SER_hh_fec_in!O29=0,0,1000000/0.086*SER_hh_fec_in!O29/SER_hh_num_in!O29)</f>
        <v>10042.702189092121</v>
      </c>
      <c r="P29" s="101">
        <f>IF(SER_hh_fec_in!P29=0,0,1000000/0.086*SER_hh_fec_in!P29/SER_hh_num_in!P29)</f>
        <v>10455.702511714338</v>
      </c>
      <c r="Q29" s="101">
        <f>IF(SER_hh_fec_in!Q29=0,0,1000000/0.086*SER_hh_fec_in!Q29/SER_hh_num_in!Q29)</f>
        <v>10252.857277271958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4719.4709485683516</v>
      </c>
      <c r="E30" s="100">
        <f>IF(SER_hh_fec_in!E30=0,0,1000000/0.086*SER_hh_fec_in!E30/SER_hh_num_in!E30)</f>
        <v>11561.215068192552</v>
      </c>
      <c r="F30" s="100">
        <f>IF(SER_hh_fec_in!F30=0,0,1000000/0.086*SER_hh_fec_in!F30/SER_hh_num_in!F30)</f>
        <v>12105.573227797198</v>
      </c>
      <c r="G30" s="100">
        <f>IF(SER_hh_fec_in!G30=0,0,1000000/0.086*SER_hh_fec_in!G30/SER_hh_num_in!G30)</f>
        <v>12495.180759350846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12970.056631944484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12056.532390427781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12141.904304887814</v>
      </c>
      <c r="O30" s="100">
        <f>IF(SER_hh_fec_in!O30=0,0,1000000/0.086*SER_hh_fec_in!O30/SER_hh_num_in!O30)</f>
        <v>11911.005403597632</v>
      </c>
      <c r="P30" s="100">
        <f>IF(SER_hh_fec_in!P30=0,0,1000000/0.086*SER_hh_fec_in!P30/SER_hh_num_in!P30)</f>
        <v>11724.976720937069</v>
      </c>
      <c r="Q30" s="100">
        <f>IF(SER_hh_fec_in!Q30=0,0,1000000/0.086*SER_hh_fec_in!Q30/SER_hh_num_in!Q30)</f>
        <v>11608.731697971285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12031.99751545968</v>
      </c>
      <c r="D31" s="100">
        <f>IF(SER_hh_fec_in!D31=0,0,1000000/0.086*SER_hh_fec_in!D31/SER_hh_num_in!D31)</f>
        <v>4417.0437313962611</v>
      </c>
      <c r="E31" s="100">
        <f>IF(SER_hh_fec_in!E31=0,0,1000000/0.086*SER_hh_fec_in!E31/SER_hh_num_in!E31)</f>
        <v>0</v>
      </c>
      <c r="F31" s="100">
        <f>IF(SER_hh_fec_in!F31=0,0,1000000/0.086*SER_hh_fec_in!F31/SER_hh_num_in!F31)</f>
        <v>11023.7423850549</v>
      </c>
      <c r="G31" s="100">
        <f>IF(SER_hh_fec_in!G31=0,0,1000000/0.086*SER_hh_fec_in!G31/SER_hh_num_in!G31)</f>
        <v>11308.520996637351</v>
      </c>
      <c r="H31" s="100">
        <f>IF(SER_hh_fec_in!H31=0,0,1000000/0.086*SER_hh_fec_in!H31/SER_hh_num_in!H31)</f>
        <v>11728.859789510183</v>
      </c>
      <c r="I31" s="100">
        <f>IF(SER_hh_fec_in!I31=0,0,1000000/0.086*SER_hh_fec_in!I31/SER_hh_num_in!I31)</f>
        <v>0</v>
      </c>
      <c r="J31" s="100">
        <f>IF(SER_hh_fec_in!J31=0,0,1000000/0.086*SER_hh_fec_in!J31/SER_hh_num_in!J31)</f>
        <v>11598.392077178602</v>
      </c>
      <c r="K31" s="100">
        <f>IF(SER_hh_fec_in!K31=0,0,1000000/0.086*SER_hh_fec_in!K31/SER_hh_num_in!K31)</f>
        <v>11285.17609623699</v>
      </c>
      <c r="L31" s="100">
        <f>IF(SER_hh_fec_in!L31=0,0,1000000/0.086*SER_hh_fec_in!L31/SER_hh_num_in!L31)</f>
        <v>10958.9823188481</v>
      </c>
      <c r="M31" s="100">
        <f>IF(SER_hh_fec_in!M31=0,0,1000000/0.086*SER_hh_fec_in!M31/SER_hh_num_in!M31)</f>
        <v>11151.626478695673</v>
      </c>
      <c r="N31" s="100">
        <f>IF(SER_hh_fec_in!N31=0,0,1000000/0.086*SER_hh_fec_in!N31/SER_hh_num_in!N31)</f>
        <v>11026.486410923295</v>
      </c>
      <c r="O31" s="100">
        <f>IF(SER_hh_fec_in!O31=0,0,1000000/0.086*SER_hh_fec_in!O31/SER_hh_num_in!O31)</f>
        <v>10855.138164012245</v>
      </c>
      <c r="P31" s="100">
        <f>IF(SER_hh_fec_in!P31=0,0,1000000/0.086*SER_hh_fec_in!P31/SER_hh_num_in!P31)</f>
        <v>10835.925254979113</v>
      </c>
      <c r="Q31" s="100">
        <f>IF(SER_hh_fec_in!Q31=0,0,1000000/0.086*SER_hh_fec_in!Q31/SER_hh_num_in!Q31)</f>
        <v>10756.605590311159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8820.9042259829039</v>
      </c>
      <c r="D33" s="18">
        <f>IF(SER_hh_fec_in!D33=0,0,1000000/0.086*SER_hh_fec_in!D33/SER_hh_num_in!D33)</f>
        <v>0</v>
      </c>
      <c r="E33" s="18">
        <f>IF(SER_hh_fec_in!E33=0,0,1000000/0.086*SER_hh_fec_in!E33/SER_hh_num_in!E33)</f>
        <v>7554.1183954323169</v>
      </c>
      <c r="F33" s="18">
        <f>IF(SER_hh_fec_in!F33=0,0,1000000/0.086*SER_hh_fec_in!F33/SER_hh_num_in!F33)</f>
        <v>0</v>
      </c>
      <c r="G33" s="18">
        <f>IF(SER_hh_fec_in!G33=0,0,1000000/0.086*SER_hh_fec_in!G33/SER_hh_num_in!G33)</f>
        <v>8739.6447284034948</v>
      </c>
      <c r="H33" s="18">
        <f>IF(SER_hh_fec_in!H33=0,0,1000000/0.086*SER_hh_fec_in!H33/SER_hh_num_in!H33)</f>
        <v>9000.0050829558822</v>
      </c>
      <c r="I33" s="18">
        <f>IF(SER_hh_fec_in!I33=0,0,1000000/0.086*SER_hh_fec_in!I33/SER_hh_num_in!I33)</f>
        <v>0</v>
      </c>
      <c r="J33" s="18">
        <f>IF(SER_hh_fec_in!J33=0,0,1000000/0.086*SER_hh_fec_in!J33/SER_hh_num_in!J33)</f>
        <v>8791.0455231439228</v>
      </c>
      <c r="K33" s="18">
        <f>IF(SER_hh_fec_in!K33=0,0,1000000/0.086*SER_hh_fec_in!K33/SER_hh_num_in!K33)</f>
        <v>8545.0688735139847</v>
      </c>
      <c r="L33" s="18">
        <f>IF(SER_hh_fec_in!L33=0,0,1000000/0.086*SER_hh_fec_in!L33/SER_hh_num_in!L33)</f>
        <v>8334.2515358644196</v>
      </c>
      <c r="M33" s="18">
        <f>IF(SER_hh_fec_in!M33=0,0,1000000/0.086*SER_hh_fec_in!M33/SER_hh_num_in!M33)</f>
        <v>8805.6907157997321</v>
      </c>
      <c r="N33" s="18">
        <f>IF(SER_hh_fec_in!N33=0,0,1000000/0.086*SER_hh_fec_in!N33/SER_hh_num_in!N33)</f>
        <v>8786.756117021001</v>
      </c>
      <c r="O33" s="18">
        <f>IF(SER_hh_fec_in!O33=0,0,1000000/0.086*SER_hh_fec_in!O33/SER_hh_num_in!O33)</f>
        <v>8467.2806277281816</v>
      </c>
      <c r="P33" s="18">
        <f>IF(SER_hh_fec_in!P33=0,0,1000000/0.086*SER_hh_fec_in!P33/SER_hh_num_in!P33)</f>
        <v>8384.03853110415</v>
      </c>
      <c r="Q33" s="18">
        <f>IF(SER_hh_fec_in!Q33=0,0,1000000/0.086*SER_hh_fec_in!Q33/SER_hh_num_in!Q33)</f>
        <v>8387.3377655245913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63159.499637491892</v>
      </c>
      <c r="D3" s="106">
        <f>IF(SER_hh_tes_in!D3=0,0,1000000/0.086*SER_hh_tes_in!D3/SER_hh_num_in!D3)</f>
        <v>34344.304127680509</v>
      </c>
      <c r="E3" s="106">
        <f>IF(SER_hh_tes_in!E3=0,0,1000000/0.086*SER_hh_tes_in!E3/SER_hh_num_in!E3)</f>
        <v>54770.264732178635</v>
      </c>
      <c r="F3" s="106">
        <f>IF(SER_hh_tes_in!F3=0,0,1000000/0.086*SER_hh_tes_in!F3/SER_hh_num_in!F3)</f>
        <v>54280.854529378266</v>
      </c>
      <c r="G3" s="106">
        <f>IF(SER_hh_tes_in!G3=0,0,1000000/0.086*SER_hh_tes_in!G3/SER_hh_num_in!G3)</f>
        <v>72080.663387288703</v>
      </c>
      <c r="H3" s="106">
        <f>IF(SER_hh_tes_in!H3=0,0,1000000/0.086*SER_hh_tes_in!H3/SER_hh_num_in!H3)</f>
        <v>92104.86027718999</v>
      </c>
      <c r="I3" s="106">
        <f>IF(SER_hh_tes_in!I3=0,0,1000000/0.086*SER_hh_tes_in!I3/SER_hh_num_in!I3)</f>
        <v>70340.527574590873</v>
      </c>
      <c r="J3" s="106">
        <f>IF(SER_hh_tes_in!J3=0,0,1000000/0.086*SER_hh_tes_in!J3/SER_hh_num_in!J3)</f>
        <v>59261.670317304473</v>
      </c>
      <c r="K3" s="106">
        <f>IF(SER_hh_tes_in!K3=0,0,1000000/0.086*SER_hh_tes_in!K3/SER_hh_num_in!K3)</f>
        <v>53581.223493254998</v>
      </c>
      <c r="L3" s="106">
        <f>IF(SER_hh_tes_in!L3=0,0,1000000/0.086*SER_hh_tes_in!L3/SER_hh_num_in!L3)</f>
        <v>53693.948427567295</v>
      </c>
      <c r="M3" s="106">
        <f>IF(SER_hh_tes_in!M3=0,0,1000000/0.086*SER_hh_tes_in!M3/SER_hh_num_in!M3)</f>
        <v>47639.448204788881</v>
      </c>
      <c r="N3" s="106">
        <f>IF(SER_hh_tes_in!N3=0,0,1000000/0.086*SER_hh_tes_in!N3/SER_hh_num_in!N3)</f>
        <v>46025.337718177216</v>
      </c>
      <c r="O3" s="106">
        <f>IF(SER_hh_tes_in!O3=0,0,1000000/0.086*SER_hh_tes_in!O3/SER_hh_num_in!O3)</f>
        <v>42714.484263519094</v>
      </c>
      <c r="P3" s="106">
        <f>IF(SER_hh_tes_in!P3=0,0,1000000/0.086*SER_hh_tes_in!P3/SER_hh_num_in!P3)</f>
        <v>39034.056626149279</v>
      </c>
      <c r="Q3" s="106">
        <f>IF(SER_hh_tes_in!Q3=0,0,1000000/0.086*SER_hh_tes_in!Q3/SER_hh_num_in!Q3)</f>
        <v>36464.136961252909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51732.452411772472</v>
      </c>
      <c r="D4" s="101">
        <f>IF(SER_hh_tes_in!D4=0,0,1000000/0.086*SER_hh_tes_in!D4/SER_hh_num_in!D4)</f>
        <v>26111.00186789763</v>
      </c>
      <c r="E4" s="101">
        <f>IF(SER_hh_tes_in!E4=0,0,1000000/0.086*SER_hh_tes_in!E4/SER_hh_num_in!E4)</f>
        <v>43121.169448834306</v>
      </c>
      <c r="F4" s="101">
        <f>IF(SER_hh_tes_in!F4=0,0,1000000/0.086*SER_hh_tes_in!F4/SER_hh_num_in!F4)</f>
        <v>40604.285570021057</v>
      </c>
      <c r="G4" s="101">
        <f>IF(SER_hh_tes_in!G4=0,0,1000000/0.086*SER_hh_tes_in!G4/SER_hh_num_in!G4)</f>
        <v>58955.820978417549</v>
      </c>
      <c r="H4" s="101">
        <f>IF(SER_hh_tes_in!H4=0,0,1000000/0.086*SER_hh_tes_in!H4/SER_hh_num_in!H4)</f>
        <v>78881.917749570493</v>
      </c>
      <c r="I4" s="101">
        <f>IF(SER_hh_tes_in!I4=0,0,1000000/0.086*SER_hh_tes_in!I4/SER_hh_num_in!I4)</f>
        <v>55894.306827990709</v>
      </c>
      <c r="J4" s="101">
        <f>IF(SER_hh_tes_in!J4=0,0,1000000/0.086*SER_hh_tes_in!J4/SER_hh_num_in!J4)</f>
        <v>44526.972205213548</v>
      </c>
      <c r="K4" s="101">
        <f>IF(SER_hh_tes_in!K4=0,0,1000000/0.086*SER_hh_tes_in!K4/SER_hh_num_in!K4)</f>
        <v>38540.956251670621</v>
      </c>
      <c r="L4" s="101">
        <f>IF(SER_hh_tes_in!L4=0,0,1000000/0.086*SER_hh_tes_in!L4/SER_hh_num_in!L4)</f>
        <v>40610.373996914634</v>
      </c>
      <c r="M4" s="101">
        <f>IF(SER_hh_tes_in!M4=0,0,1000000/0.086*SER_hh_tes_in!M4/SER_hh_num_in!M4)</f>
        <v>34945.351749550762</v>
      </c>
      <c r="N4" s="101">
        <f>IF(SER_hh_tes_in!N4=0,0,1000000/0.086*SER_hh_tes_in!N4/SER_hh_num_in!N4)</f>
        <v>33628.874719392014</v>
      </c>
      <c r="O4" s="101">
        <f>IF(SER_hh_tes_in!O4=0,0,1000000/0.086*SER_hh_tes_in!O4/SER_hh_num_in!O4)</f>
        <v>30252.326489911782</v>
      </c>
      <c r="P4" s="101">
        <f>IF(SER_hh_tes_in!P4=0,0,1000000/0.086*SER_hh_tes_in!P4/SER_hh_num_in!P4)</f>
        <v>26786.883515680027</v>
      </c>
      <c r="Q4" s="101">
        <f>IF(SER_hh_tes_in!Q4=0,0,1000000/0.086*SER_hh_tes_in!Q4/SER_hh_num_in!Q4)</f>
        <v>24128.339500663118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51292.621041990838</v>
      </c>
      <c r="D5" s="100">
        <f>IF(SER_hh_tes_in!D5=0,0,1000000/0.086*SER_hh_tes_in!D5/SER_hh_num_in!D5)</f>
        <v>20435.885459536996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69242.166960866962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39784.483786724326</v>
      </c>
      <c r="M5" s="100">
        <f>IF(SER_hh_tes_in!M5=0,0,1000000/0.086*SER_hh_tes_in!M5/SER_hh_num_in!M5)</f>
        <v>34259.313909270873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29380.588030332994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25432.695500230246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39992.745613460058</v>
      </c>
      <c r="D7" s="100">
        <f>IF(SER_hh_tes_in!D7=0,0,1000000/0.086*SER_hh_tes_in!D7/SER_hh_num_in!D7)</f>
        <v>26131.543879585151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46222.622739636528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73083.523105650616</v>
      </c>
      <c r="J7" s="100">
        <f>IF(SER_hh_tes_in!J7=0,0,1000000/0.086*SER_hh_tes_in!J7/SER_hh_num_in!J7)</f>
        <v>53464.781216095507</v>
      </c>
      <c r="K7" s="100">
        <f>IF(SER_hh_tes_in!K7=0,0,1000000/0.086*SER_hh_tes_in!K7/SER_hh_num_in!K7)</f>
        <v>29372.581458871573</v>
      </c>
      <c r="L7" s="100">
        <f>IF(SER_hh_tes_in!L7=0,0,1000000/0.086*SER_hh_tes_in!L7/SER_hh_num_in!L7)</f>
        <v>39558.588576507507</v>
      </c>
      <c r="M7" s="100">
        <f>IF(SER_hh_tes_in!M7=0,0,1000000/0.086*SER_hh_tes_in!M7/SER_hh_num_in!M7)</f>
        <v>34403.326555997352</v>
      </c>
      <c r="N7" s="100">
        <f>IF(SER_hh_tes_in!N7=0,0,1000000/0.086*SER_hh_tes_in!N7/SER_hh_num_in!N7)</f>
        <v>32699.437834975615</v>
      </c>
      <c r="O7" s="100">
        <f>IF(SER_hh_tes_in!O7=0,0,1000000/0.086*SER_hh_tes_in!O7/SER_hh_num_in!O7)</f>
        <v>29220.67675775864</v>
      </c>
      <c r="P7" s="100">
        <f>IF(SER_hh_tes_in!P7=0,0,1000000/0.086*SER_hh_tes_in!P7/SER_hh_num_in!P7)</f>
        <v>26109.778790586388</v>
      </c>
      <c r="Q7" s="100">
        <f>IF(SER_hh_tes_in!Q7=0,0,1000000/0.086*SER_hh_tes_in!Q7/SER_hh_num_in!Q7)</f>
        <v>25093.732605922803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56565.30509454308</v>
      </c>
      <c r="D9" s="100">
        <f>IF(SER_hh_tes_in!D9=0,0,1000000/0.086*SER_hh_tes_in!D9/SER_hh_num_in!D9)</f>
        <v>0</v>
      </c>
      <c r="E9" s="100">
        <f>IF(SER_hh_tes_in!E9=0,0,1000000/0.086*SER_hh_tes_in!E9/SER_hh_num_in!E9)</f>
        <v>49867.166551210052</v>
      </c>
      <c r="F9" s="100">
        <f>IF(SER_hh_tes_in!F9=0,0,1000000/0.086*SER_hh_tes_in!F9/SER_hh_num_in!F9)</f>
        <v>39558.773900423759</v>
      </c>
      <c r="G9" s="100">
        <f>IF(SER_hh_tes_in!G9=0,0,1000000/0.086*SER_hh_tes_in!G9/SER_hh_num_in!G9)</f>
        <v>45455.623244702998</v>
      </c>
      <c r="H9" s="100">
        <f>IF(SER_hh_tes_in!H9=0,0,1000000/0.086*SER_hh_tes_in!H9/SER_hh_num_in!H9)</f>
        <v>81652.052724830195</v>
      </c>
      <c r="I9" s="100">
        <f>IF(SER_hh_tes_in!I9=0,0,1000000/0.086*SER_hh_tes_in!I9/SER_hh_num_in!I9)</f>
        <v>53521.406987854265</v>
      </c>
      <c r="J9" s="100">
        <f>IF(SER_hh_tes_in!J9=0,0,1000000/0.086*SER_hh_tes_in!J9/SER_hh_num_in!J9)</f>
        <v>36936.996781232265</v>
      </c>
      <c r="K9" s="100">
        <f>IF(SER_hh_tes_in!K9=0,0,1000000/0.086*SER_hh_tes_in!K9/SER_hh_num_in!K9)</f>
        <v>39524.130691212253</v>
      </c>
      <c r="L9" s="100">
        <f>IF(SER_hh_tes_in!L9=0,0,1000000/0.086*SER_hh_tes_in!L9/SER_hh_num_in!L9)</f>
        <v>39548.976821654323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33177.972202302524</v>
      </c>
      <c r="O9" s="100">
        <f>IF(SER_hh_tes_in!O9=0,0,1000000/0.086*SER_hh_tes_in!O9/SER_hh_num_in!O9)</f>
        <v>29767.192903502619</v>
      </c>
      <c r="P9" s="100">
        <f>IF(SER_hh_tes_in!P9=0,0,1000000/0.086*SER_hh_tes_in!P9/SER_hh_num_in!P9)</f>
        <v>26711.848886865777</v>
      </c>
      <c r="Q9" s="100">
        <f>IF(SER_hh_tes_in!Q9=0,0,1000000/0.086*SER_hh_tes_in!Q9/SER_hh_num_in!Q9)</f>
        <v>25875.285053089417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47535.370042754825</v>
      </c>
      <c r="D10" s="100">
        <f>IF(SER_hh_tes_in!D10=0,0,1000000/0.086*SER_hh_tes_in!D10/SER_hh_num_in!D10)</f>
        <v>25467.224386709615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25476.979695149941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35808.313237399947</v>
      </c>
      <c r="J10" s="100">
        <f>IF(SER_hh_tes_in!J10=0,0,1000000/0.086*SER_hh_tes_in!J10/SER_hh_num_in!J10)</f>
        <v>29171.81921004389</v>
      </c>
      <c r="K10" s="100">
        <f>IF(SER_hh_tes_in!K10=0,0,1000000/0.086*SER_hh_tes_in!K10/SER_hh_num_in!K10)</f>
        <v>24553.53259880159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0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19335.436545068231</v>
      </c>
      <c r="Q10" s="100">
        <f>IF(SER_hh_tes_in!Q10=0,0,1000000/0.086*SER_hh_tes_in!Q10/SER_hh_num_in!Q10)</f>
        <v>20204.257486795072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26731.992576093991</v>
      </c>
      <c r="D11" s="100">
        <f>IF(SER_hh_tes_in!D11=0,0,1000000/0.086*SER_hh_tes_in!D11/SER_hh_num_in!D11)</f>
        <v>21732.75541116828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56796.362841655391</v>
      </c>
      <c r="J11" s="100">
        <f>IF(SER_hh_tes_in!J11=0,0,1000000/0.086*SER_hh_tes_in!J11/SER_hh_num_in!J11)</f>
        <v>64676.887624726951</v>
      </c>
      <c r="K11" s="100">
        <f>IF(SER_hh_tes_in!K11=0,0,1000000/0.086*SER_hh_tes_in!K11/SER_hh_num_in!K11)</f>
        <v>57001.445181877571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35687.407607972971</v>
      </c>
      <c r="N11" s="100">
        <f>IF(SER_hh_tes_in!N11=0,0,1000000/0.086*SER_hh_tes_in!N11/SER_hh_num_in!N11)</f>
        <v>33724.509787056268</v>
      </c>
      <c r="O11" s="100">
        <f>IF(SER_hh_tes_in!O11=0,0,1000000/0.086*SER_hh_tes_in!O11/SER_hh_num_in!O11)</f>
        <v>30227.951223484753</v>
      </c>
      <c r="P11" s="100">
        <f>IF(SER_hh_tes_in!P11=0,0,1000000/0.086*SER_hh_tes_in!P11/SER_hh_num_in!P11)</f>
        <v>27504.743228556894</v>
      </c>
      <c r="Q11" s="100">
        <f>IF(SER_hh_tes_in!Q11=0,0,1000000/0.086*SER_hh_tes_in!Q11/SER_hh_num_in!Q11)</f>
        <v>25865.643770757557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62443.218785694102</v>
      </c>
      <c r="H12" s="100">
        <f>IF(SER_hh_tes_in!H12=0,0,1000000/0.086*SER_hh_tes_in!H12/SER_hh_num_in!H12)</f>
        <v>53317.517046813977</v>
      </c>
      <c r="I12" s="100">
        <f>IF(SER_hh_tes_in!I12=0,0,1000000/0.086*SER_hh_tes_in!I12/SER_hh_num_in!I12)</f>
        <v>49841.522454429207</v>
      </c>
      <c r="J12" s="100">
        <f>IF(SER_hh_tes_in!J12=0,0,1000000/0.086*SER_hh_tes_in!J12/SER_hh_num_in!J12)</f>
        <v>48342.449288292206</v>
      </c>
      <c r="K12" s="100">
        <f>IF(SER_hh_tes_in!K12=0,0,1000000/0.086*SER_hh_tes_in!K12/SER_hh_num_in!K12)</f>
        <v>37262.182803710224</v>
      </c>
      <c r="L12" s="100">
        <f>IF(SER_hh_tes_in!L12=0,0,1000000/0.086*SER_hh_tes_in!L12/SER_hh_num_in!L12)</f>
        <v>39548.026456136307</v>
      </c>
      <c r="M12" s="100">
        <f>IF(SER_hh_tes_in!M12=0,0,1000000/0.086*SER_hh_tes_in!M12/SER_hh_num_in!M12)</f>
        <v>34091.551412285437</v>
      </c>
      <c r="N12" s="100">
        <f>IF(SER_hh_tes_in!N12=0,0,1000000/0.086*SER_hh_tes_in!N12/SER_hh_num_in!N12)</f>
        <v>32572.370493722567</v>
      </c>
      <c r="O12" s="100">
        <f>IF(SER_hh_tes_in!O12=0,0,1000000/0.086*SER_hh_tes_in!O12/SER_hh_num_in!O12)</f>
        <v>29344.504752158162</v>
      </c>
      <c r="P12" s="100">
        <f>IF(SER_hh_tes_in!P12=0,0,1000000/0.086*SER_hh_tes_in!P12/SER_hh_num_in!P12)</f>
        <v>26609.384724357911</v>
      </c>
      <c r="Q12" s="100">
        <f>IF(SER_hh_tes_in!Q12=0,0,1000000/0.086*SER_hh_tes_in!Q12/SER_hh_num_in!Q12)</f>
        <v>25892.768107488191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52449.720743520702</v>
      </c>
      <c r="D13" s="100">
        <f>IF(SER_hh_tes_in!D13=0,0,1000000/0.086*SER_hh_tes_in!D13/SER_hh_num_in!D13)</f>
        <v>20604.240338447376</v>
      </c>
      <c r="E13" s="100">
        <f>IF(SER_hh_tes_in!E13=0,0,1000000/0.086*SER_hh_tes_in!E13/SER_hh_num_in!E13)</f>
        <v>35910.705885658768</v>
      </c>
      <c r="F13" s="100">
        <f>IF(SER_hh_tes_in!F13=0,0,1000000/0.086*SER_hh_tes_in!F13/SER_hh_num_in!F13)</f>
        <v>39352.403850118542</v>
      </c>
      <c r="G13" s="100">
        <f>IF(SER_hh_tes_in!G13=0,0,1000000/0.086*SER_hh_tes_in!G13/SER_hh_num_in!G13)</f>
        <v>50866.183631428037</v>
      </c>
      <c r="H13" s="100">
        <f>IF(SER_hh_tes_in!H13=0,0,1000000/0.086*SER_hh_tes_in!H13/SER_hh_num_in!H13)</f>
        <v>66579.266983918875</v>
      </c>
      <c r="I13" s="100">
        <f>IF(SER_hh_tes_in!I13=0,0,1000000/0.086*SER_hh_tes_in!I13/SER_hh_num_in!I13)</f>
        <v>53021.639125028152</v>
      </c>
      <c r="J13" s="100">
        <f>IF(SER_hh_tes_in!J13=0,0,1000000/0.086*SER_hh_tes_in!J13/SER_hh_num_in!J13)</f>
        <v>39833.676886976726</v>
      </c>
      <c r="K13" s="100">
        <f>IF(SER_hh_tes_in!K13=0,0,1000000/0.086*SER_hh_tes_in!K13/SER_hh_num_in!K13)</f>
        <v>35339.609359867463</v>
      </c>
      <c r="L13" s="100">
        <f>IF(SER_hh_tes_in!L13=0,0,1000000/0.086*SER_hh_tes_in!L13/SER_hh_num_in!L13)</f>
        <v>43655.845890127282</v>
      </c>
      <c r="M13" s="100">
        <f>IF(SER_hh_tes_in!M13=0,0,1000000/0.086*SER_hh_tes_in!M13/SER_hh_num_in!M13)</f>
        <v>38143.92764800739</v>
      </c>
      <c r="N13" s="100">
        <f>IF(SER_hh_tes_in!N13=0,0,1000000/0.086*SER_hh_tes_in!N13/SER_hh_num_in!N13)</f>
        <v>36325.218319889798</v>
      </c>
      <c r="O13" s="100">
        <f>IF(SER_hh_tes_in!O13=0,0,1000000/0.086*SER_hh_tes_in!O13/SER_hh_num_in!O13)</f>
        <v>32734.49267111763</v>
      </c>
      <c r="P13" s="100">
        <f>IF(SER_hh_tes_in!P13=0,0,1000000/0.086*SER_hh_tes_in!P13/SER_hh_num_in!P13)</f>
        <v>29458.038544886487</v>
      </c>
      <c r="Q13" s="100">
        <f>IF(SER_hh_tes_in!Q13=0,0,1000000/0.086*SER_hh_tes_in!Q13/SER_hh_num_in!Q13)</f>
        <v>28221.27617117195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52330.483952976712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36870.851424004526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70271.429255877811</v>
      </c>
      <c r="I14" s="22">
        <f>IF(SER_hh_tes_in!I14=0,0,1000000/0.086*SER_hh_tes_in!I14/SER_hh_num_in!I14)</f>
        <v>56319.623128725281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37703.5262612273</v>
      </c>
      <c r="L14" s="22">
        <f>IF(SER_hh_tes_in!L14=0,0,1000000/0.086*SER_hh_tes_in!L14/SER_hh_num_in!L14)</f>
        <v>40400.077781415952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875.88467402741719</v>
      </c>
      <c r="D15" s="104">
        <f>IF(SER_hh_tes_in!D15=0,0,1000000/0.086*SER_hh_tes_in!D15/SER_hh_num_in!D15)</f>
        <v>424.00374133128759</v>
      </c>
      <c r="E15" s="104">
        <f>IF(SER_hh_tes_in!E15=0,0,1000000/0.086*SER_hh_tes_in!E15/SER_hh_num_in!E15)</f>
        <v>985.66235817458232</v>
      </c>
      <c r="F15" s="104">
        <f>IF(SER_hh_tes_in!F15=0,0,1000000/0.086*SER_hh_tes_in!F15/SER_hh_num_in!F15)</f>
        <v>777.94171342977779</v>
      </c>
      <c r="G15" s="104">
        <f>IF(SER_hh_tes_in!G15=0,0,1000000/0.086*SER_hh_tes_in!G15/SER_hh_num_in!G15)</f>
        <v>455.74983521211988</v>
      </c>
      <c r="H15" s="104">
        <f>IF(SER_hh_tes_in!H15=0,0,1000000/0.086*SER_hh_tes_in!H15/SER_hh_num_in!H15)</f>
        <v>1457.471024369816</v>
      </c>
      <c r="I15" s="104">
        <f>IF(SER_hh_tes_in!I15=0,0,1000000/0.086*SER_hh_tes_in!I15/SER_hh_num_in!I15)</f>
        <v>814.46005135368705</v>
      </c>
      <c r="J15" s="104">
        <f>IF(SER_hh_tes_in!J15=0,0,1000000/0.086*SER_hh_tes_in!J15/SER_hh_num_in!J15)</f>
        <v>587.44589463301782</v>
      </c>
      <c r="K15" s="104">
        <f>IF(SER_hh_tes_in!K15=0,0,1000000/0.086*SER_hh_tes_in!K15/SER_hh_num_in!K15)</f>
        <v>667.37682986087145</v>
      </c>
      <c r="L15" s="104">
        <f>IF(SER_hh_tes_in!L15=0,0,1000000/0.086*SER_hh_tes_in!L15/SER_hh_num_in!L15)</f>
        <v>597.81910656264256</v>
      </c>
      <c r="M15" s="104">
        <f>IF(SER_hh_tes_in!M15=0,0,1000000/0.086*SER_hh_tes_in!M15/SER_hh_num_in!M15)</f>
        <v>555.46017650685917</v>
      </c>
      <c r="N15" s="104">
        <f>IF(SER_hh_tes_in!N15=0,0,1000000/0.086*SER_hh_tes_in!N15/SER_hh_num_in!N15)</f>
        <v>541.71552746022803</v>
      </c>
      <c r="O15" s="104">
        <f>IF(SER_hh_tes_in!O15=0,0,1000000/0.086*SER_hh_tes_in!O15/SER_hh_num_in!O15)</f>
        <v>507.88269183669235</v>
      </c>
      <c r="P15" s="104">
        <f>IF(SER_hh_tes_in!P15=0,0,1000000/0.086*SER_hh_tes_in!P15/SER_hh_num_in!P15)</f>
        <v>440.84112188063489</v>
      </c>
      <c r="Q15" s="104">
        <f>IF(SER_hh_tes_in!Q15=0,0,1000000/0.086*SER_hh_tes_in!Q15/SER_hh_num_in!Q15)</f>
        <v>332.92472154058572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7681.3119621621881</v>
      </c>
      <c r="D16" s="101">
        <f>IF(SER_hh_tes_in!D16=0,0,1000000/0.086*SER_hh_tes_in!D16/SER_hh_num_in!D16)</f>
        <v>7702.0046666509288</v>
      </c>
      <c r="E16" s="101">
        <f>IF(SER_hh_tes_in!E16=0,0,1000000/0.086*SER_hh_tes_in!E16/SER_hh_num_in!E16)</f>
        <v>7683.984644129795</v>
      </c>
      <c r="F16" s="101">
        <f>IF(SER_hh_tes_in!F16=0,0,1000000/0.086*SER_hh_tes_in!F16/SER_hh_num_in!F16)</f>
        <v>7767.0339334300006</v>
      </c>
      <c r="G16" s="101">
        <f>IF(SER_hh_tes_in!G16=0,0,1000000/0.086*SER_hh_tes_in!G16/SER_hh_num_in!G16)</f>
        <v>7724.8915215725301</v>
      </c>
      <c r="H16" s="101">
        <f>IF(SER_hh_tes_in!H16=0,0,1000000/0.086*SER_hh_tes_in!H16/SER_hh_num_in!H16)</f>
        <v>7814.1257669205916</v>
      </c>
      <c r="I16" s="101">
        <f>IF(SER_hh_tes_in!I16=0,0,1000000/0.086*SER_hh_tes_in!I16/SER_hh_num_in!I16)</f>
        <v>7845.2565792762771</v>
      </c>
      <c r="J16" s="101">
        <f>IF(SER_hh_tes_in!J16=0,0,1000000/0.086*SER_hh_tes_in!J16/SER_hh_num_in!J16)</f>
        <v>7868.446257528627</v>
      </c>
      <c r="K16" s="101">
        <f>IF(SER_hh_tes_in!K16=0,0,1000000/0.086*SER_hh_tes_in!K16/SER_hh_num_in!K16)</f>
        <v>7937.9210356111653</v>
      </c>
      <c r="L16" s="101">
        <f>IF(SER_hh_tes_in!L16=0,0,1000000/0.086*SER_hh_tes_in!L16/SER_hh_num_in!L16)</f>
        <v>7945.9583290427936</v>
      </c>
      <c r="M16" s="101">
        <f>IF(SER_hh_tes_in!M16=0,0,1000000/0.086*SER_hh_tes_in!M16/SER_hh_num_in!M16)</f>
        <v>7875.7436488500662</v>
      </c>
      <c r="N16" s="101">
        <f>IF(SER_hh_tes_in!N16=0,0,1000000/0.086*SER_hh_tes_in!N16/SER_hh_num_in!N16)</f>
        <v>8122.1096329042803</v>
      </c>
      <c r="O16" s="101">
        <f>IF(SER_hh_tes_in!O16=0,0,1000000/0.086*SER_hh_tes_in!O16/SER_hh_num_in!O16)</f>
        <v>8227.0209884948963</v>
      </c>
      <c r="P16" s="101">
        <f>IF(SER_hh_tes_in!P16=0,0,1000000/0.086*SER_hh_tes_in!P16/SER_hh_num_in!P16)</f>
        <v>8693.1327556042597</v>
      </c>
      <c r="Q16" s="101">
        <f>IF(SER_hh_tes_in!Q16=0,0,1000000/0.086*SER_hh_tes_in!Q16/SER_hh_num_in!Q16)</f>
        <v>8924.2522415964031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7681.3119621621881</v>
      </c>
      <c r="D18" s="103">
        <f>IF(SER_hh_tes_in!D18=0,0,1000000/0.086*SER_hh_tes_in!D18/SER_hh_num_in!D18)</f>
        <v>7702.0046666509288</v>
      </c>
      <c r="E18" s="103">
        <f>IF(SER_hh_tes_in!E18=0,0,1000000/0.086*SER_hh_tes_in!E18/SER_hh_num_in!E18)</f>
        <v>7683.984644129795</v>
      </c>
      <c r="F18" s="103">
        <f>IF(SER_hh_tes_in!F18=0,0,1000000/0.086*SER_hh_tes_in!F18/SER_hh_num_in!F18)</f>
        <v>7767.0339334300006</v>
      </c>
      <c r="G18" s="103">
        <f>IF(SER_hh_tes_in!G18=0,0,1000000/0.086*SER_hh_tes_in!G18/SER_hh_num_in!G18)</f>
        <v>7724.8915215725301</v>
      </c>
      <c r="H18" s="103">
        <f>IF(SER_hh_tes_in!H18=0,0,1000000/0.086*SER_hh_tes_in!H18/SER_hh_num_in!H18)</f>
        <v>7814.1257669205916</v>
      </c>
      <c r="I18" s="103">
        <f>IF(SER_hh_tes_in!I18=0,0,1000000/0.086*SER_hh_tes_in!I18/SER_hh_num_in!I18)</f>
        <v>7845.2565792762771</v>
      </c>
      <c r="J18" s="103">
        <f>IF(SER_hh_tes_in!J18=0,0,1000000/0.086*SER_hh_tes_in!J18/SER_hh_num_in!J18)</f>
        <v>7868.446257528627</v>
      </c>
      <c r="K18" s="103">
        <f>IF(SER_hh_tes_in!K18=0,0,1000000/0.086*SER_hh_tes_in!K18/SER_hh_num_in!K18)</f>
        <v>7937.9210356111653</v>
      </c>
      <c r="L18" s="103">
        <f>IF(SER_hh_tes_in!L18=0,0,1000000/0.086*SER_hh_tes_in!L18/SER_hh_num_in!L18)</f>
        <v>7945.9583290427936</v>
      </c>
      <c r="M18" s="103">
        <f>IF(SER_hh_tes_in!M18=0,0,1000000/0.086*SER_hh_tes_in!M18/SER_hh_num_in!M18)</f>
        <v>7875.7436488500662</v>
      </c>
      <c r="N18" s="103">
        <f>IF(SER_hh_tes_in!N18=0,0,1000000/0.086*SER_hh_tes_in!N18/SER_hh_num_in!N18)</f>
        <v>8122.1096329042803</v>
      </c>
      <c r="O18" s="103">
        <f>IF(SER_hh_tes_in!O18=0,0,1000000/0.086*SER_hh_tes_in!O18/SER_hh_num_in!O18)</f>
        <v>8227.0209884948963</v>
      </c>
      <c r="P18" s="103">
        <f>IF(SER_hh_tes_in!P18=0,0,1000000/0.086*SER_hh_tes_in!P18/SER_hh_num_in!P18)</f>
        <v>8693.1327556042597</v>
      </c>
      <c r="Q18" s="103">
        <f>IF(SER_hh_tes_in!Q18=0,0,1000000/0.086*SER_hh_tes_in!Q18/SER_hh_num_in!Q18)</f>
        <v>8924.2522415964031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4228.134350170878</v>
      </c>
      <c r="D19" s="101">
        <f>IF(SER_hh_tes_in!D19=0,0,1000000/0.086*SER_hh_tes_in!D19/SER_hh_num_in!D19)</f>
        <v>3106.0865612998864</v>
      </c>
      <c r="E19" s="101">
        <f>IF(SER_hh_tes_in!E19=0,0,1000000/0.086*SER_hh_tes_in!E19/SER_hh_num_in!E19)</f>
        <v>4654.6048600196264</v>
      </c>
      <c r="F19" s="101">
        <f>IF(SER_hh_tes_in!F19=0,0,1000000/0.086*SER_hh_tes_in!F19/SER_hh_num_in!F19)</f>
        <v>5595.8819674935548</v>
      </c>
      <c r="G19" s="101">
        <f>IF(SER_hh_tes_in!G19=0,0,1000000/0.086*SER_hh_tes_in!G19/SER_hh_num_in!G19)</f>
        <v>5828.4763851515409</v>
      </c>
      <c r="H19" s="101">
        <f>IF(SER_hh_tes_in!H19=0,0,1000000/0.086*SER_hh_tes_in!H19/SER_hh_num_in!H19)</f>
        <v>5367.8894447077964</v>
      </c>
      <c r="I19" s="101">
        <f>IF(SER_hh_tes_in!I19=0,0,1000000/0.086*SER_hh_tes_in!I19/SER_hh_num_in!I19)</f>
        <v>6039.1258831887781</v>
      </c>
      <c r="J19" s="101">
        <f>IF(SER_hh_tes_in!J19=0,0,1000000/0.086*SER_hh_tes_in!J19/SER_hh_num_in!J19)</f>
        <v>6201.9991198874623</v>
      </c>
      <c r="K19" s="101">
        <f>IF(SER_hh_tes_in!K19=0,0,1000000/0.086*SER_hh_tes_in!K19/SER_hh_num_in!K19)</f>
        <v>6646.1414161286621</v>
      </c>
      <c r="L19" s="101">
        <f>IF(SER_hh_tes_in!L19=0,0,1000000/0.086*SER_hh_tes_in!L19/SER_hh_num_in!L19)</f>
        <v>5578.5884842735504</v>
      </c>
      <c r="M19" s="101">
        <f>IF(SER_hh_tes_in!M19=0,0,1000000/0.086*SER_hh_tes_in!M19/SER_hh_num_in!M19)</f>
        <v>5952.4965338992806</v>
      </c>
      <c r="N19" s="101">
        <f>IF(SER_hh_tes_in!N19=0,0,1000000/0.086*SER_hh_tes_in!N19/SER_hh_num_in!N19)</f>
        <v>5855.1347784061909</v>
      </c>
      <c r="O19" s="101">
        <f>IF(SER_hh_tes_in!O19=0,0,1000000/0.086*SER_hh_tes_in!O19/SER_hh_num_in!O19)</f>
        <v>5859.2623253049978</v>
      </c>
      <c r="P19" s="101">
        <f>IF(SER_hh_tes_in!P19=0,0,1000000/0.086*SER_hh_tes_in!P19/SER_hh_num_in!P19)</f>
        <v>5891.9774659635477</v>
      </c>
      <c r="Q19" s="101">
        <f>IF(SER_hh_tes_in!Q19=0,0,1000000/0.086*SER_hh_tes_in!Q19/SER_hh_num_in!Q19)</f>
        <v>5866.5682501890306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4479.4620987395519</v>
      </c>
      <c r="D22" s="100">
        <f>IF(SER_hh_tes_in!D22=0,0,1000000/0.086*SER_hh_tes_in!D22/SER_hh_num_in!D22)</f>
        <v>4943.9923022814392</v>
      </c>
      <c r="E22" s="100">
        <f>IF(SER_hh_tes_in!E22=0,0,1000000/0.086*SER_hh_tes_in!E22/SER_hh_num_in!E22)</f>
        <v>4440.4230135330927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5736.9744476715132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2507.9585695850519</v>
      </c>
      <c r="L22" s="100">
        <f>IF(SER_hh_tes_in!L22=0,0,1000000/0.086*SER_hh_tes_in!L22/SER_hh_num_in!L22)</f>
        <v>5645.8621628764049</v>
      </c>
      <c r="M22" s="100">
        <f>IF(SER_hh_tes_in!M22=0,0,1000000/0.086*SER_hh_tes_in!M22/SER_hh_num_in!M22)</f>
        <v>5779.0488333944322</v>
      </c>
      <c r="N22" s="100">
        <f>IF(SER_hh_tes_in!N22=0,0,1000000/0.086*SER_hh_tes_in!N22/SER_hh_num_in!N22)</f>
        <v>5841.5328684785964</v>
      </c>
      <c r="O22" s="100">
        <f>IF(SER_hh_tes_in!O22=0,0,1000000/0.086*SER_hh_tes_in!O22/SER_hh_num_in!O22)</f>
        <v>5852.6831118070277</v>
      </c>
      <c r="P22" s="100">
        <f>IF(SER_hh_tes_in!P22=0,0,1000000/0.086*SER_hh_tes_in!P22/SER_hh_num_in!P22)</f>
        <v>5807.1071779879039</v>
      </c>
      <c r="Q22" s="100">
        <f>IF(SER_hh_tes_in!Q22=0,0,1000000/0.086*SER_hh_tes_in!Q22/SER_hh_num_in!Q22)</f>
        <v>5779.7733598488348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0</v>
      </c>
      <c r="D23" s="100">
        <f>IF(SER_hh_tes_in!D23=0,0,1000000/0.086*SER_hh_tes_in!D23/SER_hh_num_in!D23)</f>
        <v>1993.3358135514648</v>
      </c>
      <c r="E23" s="100">
        <f>IF(SER_hh_tes_in!E23=0,0,1000000/0.086*SER_hh_tes_in!E23/SER_hh_num_in!E23)</f>
        <v>5157.2008247714994</v>
      </c>
      <c r="F23" s="100">
        <f>IF(SER_hh_tes_in!F23=0,0,1000000/0.086*SER_hh_tes_in!F23/SER_hh_num_in!F23)</f>
        <v>5893.4854898440108</v>
      </c>
      <c r="G23" s="100">
        <f>IF(SER_hh_tes_in!G23=0,0,1000000/0.086*SER_hh_tes_in!G23/SER_hh_num_in!G23)</f>
        <v>5555.0117348175927</v>
      </c>
      <c r="H23" s="100">
        <f>IF(SER_hh_tes_in!H23=0,0,1000000/0.086*SER_hh_tes_in!H23/SER_hh_num_in!H23)</f>
        <v>6683.6883229428558</v>
      </c>
      <c r="I23" s="100">
        <f>IF(SER_hh_tes_in!I23=0,0,1000000/0.086*SER_hh_tes_in!I23/SER_hh_num_in!I23)</f>
        <v>5693.091848799133</v>
      </c>
      <c r="J23" s="100">
        <f>IF(SER_hh_tes_in!J23=0,0,1000000/0.086*SER_hh_tes_in!J23/SER_hh_num_in!J23)</f>
        <v>5296.9360745212671</v>
      </c>
      <c r="K23" s="100">
        <f>IF(SER_hh_tes_in!K23=0,0,1000000/0.086*SER_hh_tes_in!K23/SER_hh_num_in!K23)</f>
        <v>7315.6701663570748</v>
      </c>
      <c r="L23" s="100">
        <f>IF(SER_hh_tes_in!L23=0,0,1000000/0.086*SER_hh_tes_in!L23/SER_hh_num_in!L23)</f>
        <v>5594.3576353926501</v>
      </c>
      <c r="M23" s="100">
        <f>IF(SER_hh_tes_in!M23=0,0,1000000/0.086*SER_hh_tes_in!M23/SER_hh_num_in!M23)</f>
        <v>5931.9576545302616</v>
      </c>
      <c r="N23" s="100">
        <f>IF(SER_hh_tes_in!N23=0,0,1000000/0.086*SER_hh_tes_in!N23/SER_hh_num_in!N23)</f>
        <v>5924.0615552333165</v>
      </c>
      <c r="O23" s="100">
        <f>IF(SER_hh_tes_in!O23=0,0,1000000/0.086*SER_hh_tes_in!O23/SER_hh_num_in!O23)</f>
        <v>5921.8777159202536</v>
      </c>
      <c r="P23" s="100">
        <f>IF(SER_hh_tes_in!P23=0,0,1000000/0.086*SER_hh_tes_in!P23/SER_hh_num_in!P23)</f>
        <v>5898.7912357232653</v>
      </c>
      <c r="Q23" s="100">
        <f>IF(SER_hh_tes_in!Q23=0,0,1000000/0.086*SER_hh_tes_in!Q23/SER_hh_num_in!Q23)</f>
        <v>5887.0882667516835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4497.0922548809713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5041.9506980575352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4674.9687589906544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4684.1345259402733</v>
      </c>
      <c r="L24" s="100">
        <f>IF(SER_hh_tes_in!L24=0,0,1000000/0.086*SER_hh_tes_in!L24/SER_hh_num_in!L24)</f>
        <v>4751.8627200591309</v>
      </c>
      <c r="M24" s="100">
        <f>IF(SER_hh_tes_in!M24=0,0,1000000/0.086*SER_hh_tes_in!M24/SER_hh_num_in!M24)</f>
        <v>4866.6874068357092</v>
      </c>
      <c r="N24" s="100">
        <f>IF(SER_hh_tes_in!N24=0,0,1000000/0.086*SER_hh_tes_in!N24/SER_hh_num_in!N24)</f>
        <v>4885.388666575871</v>
      </c>
      <c r="O24" s="100">
        <f>IF(SER_hh_tes_in!O24=0,0,1000000/0.086*SER_hh_tes_in!O24/SER_hh_num_in!O24)</f>
        <v>4889.3405333330265</v>
      </c>
      <c r="P24" s="100">
        <f>IF(SER_hh_tes_in!P24=0,0,1000000/0.086*SER_hh_tes_in!P24/SER_hh_num_in!P24)</f>
        <v>4901.5046926987616</v>
      </c>
      <c r="Q24" s="100">
        <f>IF(SER_hh_tes_in!Q24=0,0,1000000/0.086*SER_hh_tes_in!Q24/SER_hh_num_in!Q24)</f>
        <v>4930.5308580818264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4334.080031132019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7866.1977150909224</v>
      </c>
      <c r="H25" s="100">
        <f>IF(SER_hh_tes_in!H25=0,0,1000000/0.086*SER_hh_tes_in!H25/SER_hh_num_in!H25)</f>
        <v>4055.4609466765614</v>
      </c>
      <c r="I25" s="100">
        <f>IF(SER_hh_tes_in!I25=0,0,1000000/0.086*SER_hh_tes_in!I25/SER_hh_num_in!I25)</f>
        <v>4489.8497440461997</v>
      </c>
      <c r="J25" s="100">
        <f>IF(SER_hh_tes_in!J25=0,0,1000000/0.086*SER_hh_tes_in!J25/SER_hh_num_in!J25)</f>
        <v>5568.1180786758123</v>
      </c>
      <c r="K25" s="100">
        <f>IF(SER_hh_tes_in!K25=0,0,1000000/0.086*SER_hh_tes_in!K25/SER_hh_num_in!K25)</f>
        <v>5608.9651886032689</v>
      </c>
      <c r="L25" s="100">
        <f>IF(SER_hh_tes_in!L25=0,0,1000000/0.086*SER_hh_tes_in!L25/SER_hh_num_in!L25)</f>
        <v>5527.7279509431846</v>
      </c>
      <c r="M25" s="100">
        <f>IF(SER_hh_tes_in!M25=0,0,1000000/0.086*SER_hh_tes_in!M25/SER_hh_num_in!M25)</f>
        <v>5703.7485659249542</v>
      </c>
      <c r="N25" s="100">
        <f>IF(SER_hh_tes_in!N25=0,0,1000000/0.086*SER_hh_tes_in!N25/SER_hh_num_in!N25)</f>
        <v>5732.4008600655861</v>
      </c>
      <c r="O25" s="100">
        <f>IF(SER_hh_tes_in!O25=0,0,1000000/0.086*SER_hh_tes_in!O25/SER_hh_num_in!O25)</f>
        <v>5725.3310534993916</v>
      </c>
      <c r="P25" s="100">
        <f>IF(SER_hh_tes_in!P25=0,0,1000000/0.086*SER_hh_tes_in!P25/SER_hh_num_in!P25)</f>
        <v>5717.2719435265972</v>
      </c>
      <c r="Q25" s="100">
        <f>IF(SER_hh_tes_in!Q25=0,0,1000000/0.086*SER_hh_tes_in!Q25/SER_hh_num_in!Q25)</f>
        <v>5729.6314488240387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4029.9368711648249</v>
      </c>
      <c r="D26" s="22">
        <f>IF(SER_hh_tes_in!D26=0,0,1000000/0.086*SER_hh_tes_in!D26/SER_hh_num_in!D26)</f>
        <v>0</v>
      </c>
      <c r="E26" s="22">
        <f>IF(SER_hh_tes_in!E26=0,0,1000000/0.086*SER_hh_tes_in!E26/SER_hh_num_in!E26)</f>
        <v>0</v>
      </c>
      <c r="F26" s="22">
        <f>IF(SER_hh_tes_in!F26=0,0,1000000/0.086*SER_hh_tes_in!F26/SER_hh_num_in!F26)</f>
        <v>4608.1001964323068</v>
      </c>
      <c r="G26" s="22">
        <f>IF(SER_hh_tes_in!G26=0,0,1000000/0.086*SER_hh_tes_in!G26/SER_hh_num_in!G26)</f>
        <v>4718.7427256628862</v>
      </c>
      <c r="H26" s="22">
        <f>IF(SER_hh_tes_in!H26=0,0,1000000/0.086*SER_hh_tes_in!H26/SER_hh_num_in!H26)</f>
        <v>0</v>
      </c>
      <c r="I26" s="22">
        <f>IF(SER_hh_tes_in!I26=0,0,1000000/0.086*SER_hh_tes_in!I26/SER_hh_num_in!I26)</f>
        <v>6254.2960992359713</v>
      </c>
      <c r="J26" s="22">
        <f>IF(SER_hh_tes_in!J26=0,0,1000000/0.086*SER_hh_tes_in!J26/SER_hh_num_in!J26)</f>
        <v>6477.4826860032208</v>
      </c>
      <c r="K26" s="22">
        <f>IF(SER_hh_tes_in!K26=0,0,1000000/0.086*SER_hh_tes_in!K26/SER_hh_num_in!K26)</f>
        <v>3651.9862263738</v>
      </c>
      <c r="L26" s="22">
        <f>IF(SER_hh_tes_in!L26=0,0,1000000/0.086*SER_hh_tes_in!L26/SER_hh_num_in!L26)</f>
        <v>0</v>
      </c>
      <c r="M26" s="22">
        <f>IF(SER_hh_tes_in!M26=0,0,1000000/0.086*SER_hh_tes_in!M26/SER_hh_num_in!M26)</f>
        <v>6068.4153616934591</v>
      </c>
      <c r="N26" s="22">
        <f>IF(SER_hh_tes_in!N26=0,0,1000000/0.086*SER_hh_tes_in!N26/SER_hh_num_in!N26)</f>
        <v>6050.6950141560365</v>
      </c>
      <c r="O26" s="22">
        <f>IF(SER_hh_tes_in!O26=0,0,1000000/0.086*SER_hh_tes_in!O26/SER_hh_num_in!O26)</f>
        <v>0</v>
      </c>
      <c r="P26" s="22">
        <f>IF(SER_hh_tes_in!P26=0,0,1000000/0.086*SER_hh_tes_in!P26/SER_hh_num_in!P26)</f>
        <v>6018.1873669181759</v>
      </c>
      <c r="Q26" s="22">
        <f>IF(SER_hh_tes_in!Q26=0,0,1000000/0.086*SER_hh_tes_in!Q26/SER_hh_num_in!Q26)</f>
        <v>6066.8082797251582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50.679297065144397</v>
      </c>
      <c r="L27" s="116">
        <f>IF(SER_hh_tes_in!L27=0,0,1000000/0.086*SER_hh_tes_in!L27/SER_hh_num_in!L19)</f>
        <v>3.378752391846751</v>
      </c>
      <c r="M27" s="116">
        <f>IF(SER_hh_tes_in!M27=0,0,1000000/0.086*SER_hh_tes_in!M27/SER_hh_num_in!M19)</f>
        <v>0.87272305807997741</v>
      </c>
      <c r="N27" s="116">
        <f>IF(SER_hh_tes_in!N27=0,0,1000000/0.086*SER_hh_tes_in!N27/SER_hh_num_in!N19)</f>
        <v>13.193575427386721</v>
      </c>
      <c r="O27" s="116">
        <f>IF(SER_hh_tes_in!O27=0,0,1000000/0.086*SER_hh_tes_in!O27/SER_hh_num_in!O19)</f>
        <v>1.9492125374535503</v>
      </c>
      <c r="P27" s="116">
        <f>IF(SER_hh_tes_in!P27=0,0,1000000/0.086*SER_hh_tes_in!P27/SER_hh_num_in!P19)</f>
        <v>1.945029323139122</v>
      </c>
      <c r="Q27" s="116">
        <f>IF(SER_hh_tes_in!Q27=0,0,1000000/0.086*SER_hh_tes_in!Q27/SER_hh_num_in!Q19)</f>
        <v>0.56810538656055953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3288.71714444393</v>
      </c>
      <c r="L28" s="117">
        <f>IF(SER_hh_tes_in!L27=0,0,1000000/0.086*SER_hh_tes_in!L27/SER_hh_num_in!L27)</f>
        <v>2024.8237293148413</v>
      </c>
      <c r="M28" s="117">
        <f>IF(SER_hh_tes_in!M27=0,0,1000000/0.086*SER_hh_tes_in!M27/SER_hh_num_in!M27)</f>
        <v>1470.9623372404528</v>
      </c>
      <c r="N28" s="117">
        <f>IF(SER_hh_tes_in!N27=0,0,1000000/0.086*SER_hh_tes_in!N27/SER_hh_num_in!N27)</f>
        <v>2124.9047916059767</v>
      </c>
      <c r="O28" s="117">
        <f>IF(SER_hh_tes_in!O27=0,0,1000000/0.086*SER_hh_tes_in!O27/SER_hh_num_in!O27)</f>
        <v>965.87525659241317</v>
      </c>
      <c r="P28" s="117">
        <f>IF(SER_hh_tes_in!P27=0,0,1000000/0.086*SER_hh_tes_in!P27/SER_hh_num_in!P27)</f>
        <v>852.06257458769699</v>
      </c>
      <c r="Q28" s="117">
        <f>IF(SER_hh_tes_in!Q27=0,0,1000000/0.086*SER_hh_tes_in!Q27/SER_hh_num_in!Q27)</f>
        <v>387.13534638679749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6002.002194692257</v>
      </c>
      <c r="D29" s="101">
        <f>IF(SER_hh_tes_in!D29=0,0,1000000/0.086*SER_hh_tes_in!D29/SER_hh_num_in!D29)</f>
        <v>2241.850022750577</v>
      </c>
      <c r="E29" s="101">
        <f>IF(SER_hh_tes_in!E29=0,0,1000000/0.086*SER_hh_tes_in!E29/SER_hh_num_in!E29)</f>
        <v>5355.6595483232586</v>
      </c>
      <c r="F29" s="101">
        <f>IF(SER_hh_tes_in!F29=0,0,1000000/0.086*SER_hh_tes_in!F29/SER_hh_num_in!F29)</f>
        <v>5754.1466706307438</v>
      </c>
      <c r="G29" s="101">
        <f>IF(SER_hh_tes_in!G29=0,0,1000000/0.086*SER_hh_tes_in!G29/SER_hh_num_in!G29)</f>
        <v>6047.4084740843628</v>
      </c>
      <c r="H29" s="101">
        <f>IF(SER_hh_tes_in!H29=0,0,1000000/0.086*SER_hh_tes_in!H29/SER_hh_num_in!H29)</f>
        <v>6276.6922909937557</v>
      </c>
      <c r="I29" s="101">
        <f>IF(SER_hh_tes_in!I29=0,0,1000000/0.086*SER_hh_tes_in!I29/SER_hh_num_in!I29)</f>
        <v>6348.5474590016584</v>
      </c>
      <c r="J29" s="101">
        <f>IF(SER_hh_tes_in!J29=0,0,1000000/0.086*SER_hh_tes_in!J29/SER_hh_num_in!J29)</f>
        <v>6339.5819027289544</v>
      </c>
      <c r="K29" s="101">
        <f>IF(SER_hh_tes_in!K29=0,0,1000000/0.086*SER_hh_tes_in!K29/SER_hh_num_in!K29)</f>
        <v>6192.2845521995014</v>
      </c>
      <c r="L29" s="101">
        <f>IF(SER_hh_tes_in!L29=0,0,1000000/0.086*SER_hh_tes_in!L29/SER_hh_num_in!L29)</f>
        <v>6011.6770800408649</v>
      </c>
      <c r="M29" s="101">
        <f>IF(SER_hh_tes_in!M29=0,0,1000000/0.086*SER_hh_tes_in!M29/SER_hh_num_in!M29)</f>
        <v>6384.2193319205207</v>
      </c>
      <c r="N29" s="101">
        <f>IF(SER_hh_tes_in!N29=0,0,1000000/0.086*SER_hh_tes_in!N29/SER_hh_num_in!N29)</f>
        <v>6315.2595658743367</v>
      </c>
      <c r="O29" s="101">
        <f>IF(SER_hh_tes_in!O29=0,0,1000000/0.086*SER_hh_tes_in!O29/SER_hh_num_in!O29)</f>
        <v>6033.6224490099949</v>
      </c>
      <c r="P29" s="101">
        <f>IF(SER_hh_tes_in!P29=0,0,1000000/0.086*SER_hh_tes_in!P29/SER_hh_num_in!P29)</f>
        <v>5951.0849623540807</v>
      </c>
      <c r="Q29" s="101">
        <f>IF(SER_hh_tes_in!Q29=0,0,1000000/0.086*SER_hh_tes_in!Q29/SER_hh_num_in!Q29)</f>
        <v>5934.1850638219021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2207.1664211258312</v>
      </c>
      <c r="E30" s="100">
        <f>IF(SER_hh_tes_in!E30=0,0,1000000/0.086*SER_hh_tes_in!E30/SER_hh_num_in!E30)</f>
        <v>5456.7615388672839</v>
      </c>
      <c r="F30" s="100">
        <f>IF(SER_hh_tes_in!F30=0,0,1000000/0.086*SER_hh_tes_in!F30/SER_hh_num_in!F30)</f>
        <v>5779.6957331483545</v>
      </c>
      <c r="G30" s="100">
        <f>IF(SER_hh_tes_in!G30=0,0,1000000/0.086*SER_hh_tes_in!G30/SER_hh_num_in!G30)</f>
        <v>6012.3953528898319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6348.5474590016584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6011.8417650962083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6075.9018577447296</v>
      </c>
      <c r="O30" s="100">
        <f>IF(SER_hh_tes_in!O30=0,0,1000000/0.086*SER_hh_tes_in!O30/SER_hh_num_in!O30)</f>
        <v>5963.9061358879262</v>
      </c>
      <c r="P30" s="100">
        <f>IF(SER_hh_tes_in!P30=0,0,1000000/0.086*SER_hh_tes_in!P30/SER_hh_num_in!P30)</f>
        <v>5872.4827957931966</v>
      </c>
      <c r="Q30" s="100">
        <f>IF(SER_hh_tes_in!Q30=0,0,1000000/0.086*SER_hh_tes_in!Q30/SER_hh_num_in!Q30)</f>
        <v>5815.1067192916107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6052.753270381525</v>
      </c>
      <c r="D31" s="100">
        <f>IF(SER_hh_tes_in!D31=0,0,1000000/0.086*SER_hh_tes_in!D31/SER_hh_num_in!D31)</f>
        <v>2249.5517224370701</v>
      </c>
      <c r="E31" s="100">
        <f>IF(SER_hh_tes_in!E31=0,0,1000000/0.086*SER_hh_tes_in!E31/SER_hh_num_in!E31)</f>
        <v>0</v>
      </c>
      <c r="F31" s="100">
        <f>IF(SER_hh_tes_in!F31=0,0,1000000/0.086*SER_hh_tes_in!F31/SER_hh_num_in!F31)</f>
        <v>5734.7536579748185</v>
      </c>
      <c r="G31" s="100">
        <f>IF(SER_hh_tes_in!G31=0,0,1000000/0.086*SER_hh_tes_in!G31/SER_hh_num_in!G31)</f>
        <v>5929.4662651723302</v>
      </c>
      <c r="H31" s="100">
        <f>IF(SER_hh_tes_in!H31=0,0,1000000/0.086*SER_hh_tes_in!H31/SER_hh_num_in!H31)</f>
        <v>6208.2558095244613</v>
      </c>
      <c r="I31" s="100">
        <f>IF(SER_hh_tes_in!I31=0,0,1000000/0.086*SER_hh_tes_in!I31/SER_hh_num_in!I31)</f>
        <v>0</v>
      </c>
      <c r="J31" s="100">
        <f>IF(SER_hh_tes_in!J31=0,0,1000000/0.086*SER_hh_tes_in!J31/SER_hh_num_in!J31)</f>
        <v>6232.809854916215</v>
      </c>
      <c r="K31" s="100">
        <f>IF(SER_hh_tes_in!K31=0,0,1000000/0.086*SER_hh_tes_in!K31/SER_hh_num_in!K31)</f>
        <v>6100.0703042260302</v>
      </c>
      <c r="L31" s="100">
        <f>IF(SER_hh_tes_in!L31=0,0,1000000/0.086*SER_hh_tes_in!L31/SER_hh_num_in!L31)</f>
        <v>5952.0729915358788</v>
      </c>
      <c r="M31" s="100">
        <f>IF(SER_hh_tes_in!M31=0,0,1000000/0.086*SER_hh_tes_in!M31/SER_hh_num_in!M31)</f>
        <v>6070.5488443091672</v>
      </c>
      <c r="N31" s="100">
        <f>IF(SER_hh_tes_in!N31=0,0,1000000/0.086*SER_hh_tes_in!N31/SER_hh_num_in!N31)</f>
        <v>6009.5887943954558</v>
      </c>
      <c r="O31" s="100">
        <f>IF(SER_hh_tes_in!O31=0,0,1000000/0.086*SER_hh_tes_in!O31/SER_hh_num_in!O31)</f>
        <v>5919.9159574013538</v>
      </c>
      <c r="P31" s="100">
        <f>IF(SER_hh_tes_in!P31=0,0,1000000/0.086*SER_hh_tes_in!P31/SER_hh_num_in!P31)</f>
        <v>5910.0953473959389</v>
      </c>
      <c r="Q31" s="100">
        <f>IF(SER_hh_tes_in!Q31=0,0,1000000/0.086*SER_hh_tes_in!Q31/SER_hh_num_in!Q31)</f>
        <v>5867.2748968194192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5964.3202929888084</v>
      </c>
      <c r="D33" s="18">
        <f>IF(SER_hh_tes_in!D33=0,0,1000000/0.086*SER_hh_tes_in!D33/SER_hh_num_in!D33)</f>
        <v>0</v>
      </c>
      <c r="E33" s="18">
        <f>IF(SER_hh_tes_in!E33=0,0,1000000/0.086*SER_hh_tes_in!E33/SER_hh_num_in!E33)</f>
        <v>5221.6670000726344</v>
      </c>
      <c r="F33" s="18">
        <f>IF(SER_hh_tes_in!F33=0,0,1000000/0.086*SER_hh_tes_in!F33/SER_hh_num_in!F33)</f>
        <v>0</v>
      </c>
      <c r="G33" s="18">
        <f>IF(SER_hh_tes_in!G33=0,0,1000000/0.086*SER_hh_tes_in!G33/SER_hh_num_in!G33)</f>
        <v>6154.7185180846673</v>
      </c>
      <c r="H33" s="18">
        <f>IF(SER_hh_tes_in!H33=0,0,1000000/0.086*SER_hh_tes_in!H33/SER_hh_num_in!H33)</f>
        <v>6398.3371179859669</v>
      </c>
      <c r="I33" s="18">
        <f>IF(SER_hh_tes_in!I33=0,0,1000000/0.086*SER_hh_tes_in!I33/SER_hh_num_in!I33)</f>
        <v>0</v>
      </c>
      <c r="J33" s="18">
        <f>IF(SER_hh_tes_in!J33=0,0,1000000/0.086*SER_hh_tes_in!J33/SER_hh_num_in!J33)</f>
        <v>6351.40111373745</v>
      </c>
      <c r="K33" s="18">
        <f>IF(SER_hh_tes_in!K33=0,0,1000000/0.086*SER_hh_tes_in!K33/SER_hh_num_in!K33)</f>
        <v>6209.8667727871662</v>
      </c>
      <c r="L33" s="18">
        <f>IF(SER_hh_tes_in!L33=0,0,1000000/0.086*SER_hh_tes_in!L33/SER_hh_num_in!L33)</f>
        <v>6085.7226470200667</v>
      </c>
      <c r="M33" s="18">
        <f>IF(SER_hh_tes_in!M33=0,0,1000000/0.086*SER_hh_tes_in!M33/SER_hh_num_in!M33)</f>
        <v>6445.4571955932888</v>
      </c>
      <c r="N33" s="18">
        <f>IF(SER_hh_tes_in!N33=0,0,1000000/0.086*SER_hh_tes_in!N33/SER_hh_num_in!N33)</f>
        <v>6439.2980081641463</v>
      </c>
      <c r="O33" s="18">
        <f>IF(SER_hh_tes_in!O33=0,0,1000000/0.086*SER_hh_tes_in!O33/SER_hh_num_in!O33)</f>
        <v>6208.8843208963981</v>
      </c>
      <c r="P33" s="18">
        <f>IF(SER_hh_tes_in!P33=0,0,1000000/0.086*SER_hh_tes_in!P33/SER_hh_num_in!P33)</f>
        <v>6149.6680606615473</v>
      </c>
      <c r="Q33" s="18">
        <f>IF(SER_hh_tes_in!Q33=0,0,1000000/0.086*SER_hh_tes_in!Q33/SER_hh_num_in!Q33)</f>
        <v>6152.9403597667097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11080.483348970805</v>
      </c>
      <c r="D3" s="106">
        <f>IF(SER_hh_emi_in!D3=0,0,1000000*SER_hh_emi_in!D3/SER_hh_num_in!D3)</f>
        <v>9901.9326239708953</v>
      </c>
      <c r="E3" s="106">
        <f>IF(SER_hh_emi_in!E3=0,0,1000000*SER_hh_emi_in!E3/SER_hh_num_in!E3)</f>
        <v>9551.3743170727957</v>
      </c>
      <c r="F3" s="106">
        <f>IF(SER_hh_emi_in!F3=0,0,1000000*SER_hh_emi_in!F3/SER_hh_num_in!F3)</f>
        <v>16025.145193100274</v>
      </c>
      <c r="G3" s="106">
        <f>IF(SER_hh_emi_in!G3=0,0,1000000*SER_hh_emi_in!G3/SER_hh_num_in!G3)</f>
        <v>6395.0172447797222</v>
      </c>
      <c r="H3" s="106">
        <f>IF(SER_hh_emi_in!H3=0,0,1000000*SER_hh_emi_in!H3/SER_hh_num_in!H3)</f>
        <v>21780.872696098577</v>
      </c>
      <c r="I3" s="106">
        <f>IF(SER_hh_emi_in!I3=0,0,1000000*SER_hh_emi_in!I3/SER_hh_num_in!I3)</f>
        <v>12338.945544339134</v>
      </c>
      <c r="J3" s="106">
        <f>IF(SER_hh_emi_in!J3=0,0,1000000*SER_hh_emi_in!J3/SER_hh_num_in!J3)</f>
        <v>8185.0704985630227</v>
      </c>
      <c r="K3" s="106">
        <f>IF(SER_hh_emi_in!K3=0,0,1000000*SER_hh_emi_in!K3/SER_hh_num_in!K3)</f>
        <v>10818.380540376833</v>
      </c>
      <c r="L3" s="106">
        <f>IF(SER_hh_emi_in!L3=0,0,1000000*SER_hh_emi_in!L3/SER_hh_num_in!L3)</f>
        <v>7505.8036337850608</v>
      </c>
      <c r="M3" s="106">
        <f>IF(SER_hh_emi_in!M3=0,0,1000000*SER_hh_emi_in!M3/SER_hh_num_in!M3)</f>
        <v>11076.77271147855</v>
      </c>
      <c r="N3" s="106">
        <f>IF(SER_hh_emi_in!N3=0,0,1000000*SER_hh_emi_in!N3/SER_hh_num_in!N3)</f>
        <v>9024.2495902141891</v>
      </c>
      <c r="O3" s="106">
        <f>IF(SER_hh_emi_in!O3=0,0,1000000*SER_hh_emi_in!O3/SER_hh_num_in!O3)</f>
        <v>9996.5223831971161</v>
      </c>
      <c r="P3" s="106">
        <f>IF(SER_hh_emi_in!P3=0,0,1000000*SER_hh_emi_in!P3/SER_hh_num_in!P3)</f>
        <v>9022.3031321680646</v>
      </c>
      <c r="Q3" s="106">
        <f>IF(SER_hh_emi_in!Q3=0,0,1000000*SER_hh_emi_in!Q3/SER_hh_num_in!Q3)</f>
        <v>6686.3062631667381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9849.331715197608</v>
      </c>
      <c r="D4" s="101">
        <f>IF(SER_hh_emi_in!D4=0,0,1000000*SER_hh_emi_in!D4/SER_hh_num_in!D4)</f>
        <v>7652.2059651795216</v>
      </c>
      <c r="E4" s="101">
        <f>IF(SER_hh_emi_in!E4=0,0,1000000*SER_hh_emi_in!E4/SER_hh_num_in!E4)</f>
        <v>6625.4786853864734</v>
      </c>
      <c r="F4" s="101">
        <f>IF(SER_hh_emi_in!F4=0,0,1000000*SER_hh_emi_in!F4/SER_hh_num_in!F4)</f>
        <v>12039.105462331634</v>
      </c>
      <c r="G4" s="101">
        <f>IF(SER_hh_emi_in!G4=0,0,1000000*SER_hh_emi_in!G4/SER_hh_num_in!G4)</f>
        <v>3068.3580679664078</v>
      </c>
      <c r="H4" s="101">
        <f>IF(SER_hh_emi_in!H4=0,0,1000000*SER_hh_emi_in!H4/SER_hh_num_in!H4)</f>
        <v>19153.701894798374</v>
      </c>
      <c r="I4" s="101">
        <f>IF(SER_hh_emi_in!I4=0,0,1000000*SER_hh_emi_in!I4/SER_hh_num_in!I4)</f>
        <v>9171.2068520744051</v>
      </c>
      <c r="J4" s="101">
        <f>IF(SER_hh_emi_in!J4=0,0,1000000*SER_hh_emi_in!J4/SER_hh_num_in!J4)</f>
        <v>7879.3878778858816</v>
      </c>
      <c r="K4" s="101">
        <f>IF(SER_hh_emi_in!K4=0,0,1000000*SER_hh_emi_in!K4/SER_hh_num_in!K4)</f>
        <v>8713.0089000182525</v>
      </c>
      <c r="L4" s="101">
        <f>IF(SER_hh_emi_in!L4=0,0,1000000*SER_hh_emi_in!L4/SER_hh_num_in!L4)</f>
        <v>4197.5495221130286</v>
      </c>
      <c r="M4" s="101">
        <f>IF(SER_hh_emi_in!M4=0,0,1000000*SER_hh_emi_in!M4/SER_hh_num_in!M4)</f>
        <v>10324.04854986264</v>
      </c>
      <c r="N4" s="101">
        <f>IF(SER_hh_emi_in!N4=0,0,1000000*SER_hh_emi_in!N4/SER_hh_num_in!N4)</f>
        <v>7000.157655841339</v>
      </c>
      <c r="O4" s="101">
        <f>IF(SER_hh_emi_in!O4=0,0,1000000*SER_hh_emi_in!O4/SER_hh_num_in!O4)</f>
        <v>6756.8664457047498</v>
      </c>
      <c r="P4" s="101">
        <f>IF(SER_hh_emi_in!P4=0,0,1000000*SER_hh_emi_in!P4/SER_hh_num_in!P4)</f>
        <v>5804.395223864065</v>
      </c>
      <c r="Q4" s="101">
        <f>IF(SER_hh_emi_in!Q4=0,0,1000000*SER_hh_emi_in!Q4/SER_hh_num_in!Q4)</f>
        <v>3743.8824615285048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36778.714079147205</v>
      </c>
      <c r="D5" s="100">
        <f>IF(SER_hh_emi_in!D5=0,0,1000000*SER_hh_emi_in!D5/SER_hh_num_in!D5)</f>
        <v>14330.395782657963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46650.495406512942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26097.629286184754</v>
      </c>
      <c r="M5" s="100">
        <f>IF(SER_hh_emi_in!M5=0,0,1000000*SER_hh_emi_in!M5/SER_hh_num_in!M5)</f>
        <v>21584.327582813326</v>
      </c>
      <c r="N5" s="100">
        <f>IF(SER_hh_emi_in!N5=0,0,1000000*SER_hh_emi_in!N5/SER_hh_num_in!N5)</f>
        <v>0</v>
      </c>
      <c r="O5" s="100">
        <f>IF(SER_hh_emi_in!O5=0,0,1000000*SER_hh_emi_in!O5/SER_hh_num_in!O5)</f>
        <v>19195.922633773975</v>
      </c>
      <c r="P5" s="100">
        <f>IF(SER_hh_emi_in!P5=0,0,1000000*SER_hh_emi_in!P5/SER_hh_num_in!P5)</f>
        <v>0</v>
      </c>
      <c r="Q5" s="100">
        <f>IF(SER_hh_emi_in!Q5=0,0,1000000*SER_hh_emi_in!Q5/SER_hh_num_in!Q5)</f>
        <v>16609.138256632683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17143.38777882903</v>
      </c>
      <c r="D7" s="100">
        <f>IF(SER_hh_emi_in!D7=0,0,1000000*SER_hh_emi_in!D7/SER_hh_num_in!D7)</f>
        <v>11346.047083360552</v>
      </c>
      <c r="E7" s="100">
        <f>IF(SER_hh_emi_in!E7=0,0,1000000*SER_hh_emi_in!E7/SER_hh_num_in!E7)</f>
        <v>0</v>
      </c>
      <c r="F7" s="100">
        <f>IF(SER_hh_emi_in!F7=0,0,1000000*SER_hh_emi_in!F7/SER_hh_num_in!F7)</f>
        <v>19632.02814577613</v>
      </c>
      <c r="G7" s="100">
        <f>IF(SER_hh_emi_in!G7=0,0,1000000*SER_hh_emi_in!G7/SER_hh_num_in!G7)</f>
        <v>0</v>
      </c>
      <c r="H7" s="100">
        <f>IF(SER_hh_emi_in!H7=0,0,1000000*SER_hh_emi_in!H7/SER_hh_num_in!H7)</f>
        <v>0</v>
      </c>
      <c r="I7" s="100">
        <f>IF(SER_hh_emi_in!I7=0,0,1000000*SER_hh_emi_in!I7/SER_hh_num_in!I7)</f>
        <v>29929.368095467424</v>
      </c>
      <c r="J7" s="100">
        <f>IF(SER_hh_emi_in!J7=0,0,1000000*SER_hh_emi_in!J7/SER_hh_num_in!J7)</f>
        <v>21857.925711161759</v>
      </c>
      <c r="K7" s="100">
        <f>IF(SER_hh_emi_in!K7=0,0,1000000*SER_hh_emi_in!K7/SER_hh_num_in!K7)</f>
        <v>12057.6612510795</v>
      </c>
      <c r="L7" s="100">
        <f>IF(SER_hh_emi_in!L7=0,0,1000000*SER_hh_emi_in!L7/SER_hh_num_in!L7)</f>
        <v>16060.097194487396</v>
      </c>
      <c r="M7" s="100">
        <f>IF(SER_hh_emi_in!M7=0,0,1000000*SER_hh_emi_in!M7/SER_hh_num_in!M7)</f>
        <v>13917.728642709193</v>
      </c>
      <c r="N7" s="100">
        <f>IF(SER_hh_emi_in!N7=0,0,1000000*SER_hh_emi_in!N7/SER_hh_num_in!N7)</f>
        <v>13208.852533193503</v>
      </c>
      <c r="O7" s="100">
        <f>IF(SER_hh_emi_in!O7=0,0,1000000*SER_hh_emi_in!O7/SER_hh_num_in!O7)</f>
        <v>11722.668655286767</v>
      </c>
      <c r="P7" s="100">
        <f>IF(SER_hh_emi_in!P7=0,0,1000000*SER_hh_emi_in!P7/SER_hh_num_in!P7)</f>
        <v>10433.620320448967</v>
      </c>
      <c r="Q7" s="100">
        <f>IF(SER_hh_emi_in!Q7=0,0,1000000*SER_hh_emi_in!Q7/SER_hh_num_in!Q7)</f>
        <v>10002.386091818347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17198.896321650438</v>
      </c>
      <c r="D9" s="100">
        <f>IF(SER_hh_emi_in!D9=0,0,1000000*SER_hh_emi_in!D9/SER_hh_num_in!D9)</f>
        <v>0</v>
      </c>
      <c r="E9" s="100">
        <f>IF(SER_hh_emi_in!E9=0,0,1000000*SER_hh_emi_in!E9/SER_hh_num_in!E9)</f>
        <v>14805.167758949592</v>
      </c>
      <c r="F9" s="100">
        <f>IF(SER_hh_emi_in!F9=0,0,1000000*SER_hh_emi_in!F9/SER_hh_num_in!F9)</f>
        <v>11597.77431235569</v>
      </c>
      <c r="G9" s="100">
        <f>IF(SER_hh_emi_in!G9=0,0,1000000*SER_hh_emi_in!G9/SER_hh_num_in!G9)</f>
        <v>13220.884436227901</v>
      </c>
      <c r="H9" s="100">
        <f>IF(SER_hh_emi_in!H9=0,0,1000000*SER_hh_emi_in!H9/SER_hh_num_in!H9)</f>
        <v>23524.95608753142</v>
      </c>
      <c r="I9" s="100">
        <f>IF(SER_hh_emi_in!I9=0,0,1000000*SER_hh_emi_in!I9/SER_hh_num_in!I9)</f>
        <v>15300.813372683526</v>
      </c>
      <c r="J9" s="100">
        <f>IF(SER_hh_emi_in!J9=0,0,1000000*SER_hh_emi_in!J9/SER_hh_num_in!J9)</f>
        <v>10477.149459949387</v>
      </c>
      <c r="K9" s="100">
        <f>IF(SER_hh_emi_in!K9=0,0,1000000*SER_hh_emi_in!K9/SER_hh_num_in!K9)</f>
        <v>11145.313702821601</v>
      </c>
      <c r="L9" s="100">
        <f>IF(SER_hh_emi_in!L9=0,0,1000000*SER_hh_emi_in!L9/SER_hh_num_in!L9)</f>
        <v>11099.309503143988</v>
      </c>
      <c r="M9" s="100">
        <f>IF(SER_hh_emi_in!M9=0,0,1000000*SER_hh_emi_in!M9/SER_hh_num_in!M9)</f>
        <v>0</v>
      </c>
      <c r="N9" s="100">
        <f>IF(SER_hh_emi_in!N9=0,0,1000000*SER_hh_emi_in!N9/SER_hh_num_in!N9)</f>
        <v>9220.0256796459944</v>
      </c>
      <c r="O9" s="100">
        <f>IF(SER_hh_emi_in!O9=0,0,1000000*SER_hh_emi_in!O9/SER_hh_num_in!O9)</f>
        <v>8229.2983251881415</v>
      </c>
      <c r="P9" s="100">
        <f>IF(SER_hh_emi_in!P9=0,0,1000000*SER_hh_emi_in!P9/SER_hh_num_in!P9)</f>
        <v>7346.0461928834366</v>
      </c>
      <c r="Q9" s="100">
        <f>IF(SER_hh_emi_in!Q9=0,0,1000000*SER_hh_emi_in!Q9/SER_hh_num_in!Q9)</f>
        <v>7079.1313175011601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47.784900111216587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1528.3809302795785</v>
      </c>
      <c r="Q10" s="100">
        <f>IF(SER_hh_emi_in!Q10=0,0,1000000*SER_hh_emi_in!Q10/SER_hh_num_in!Q10)</f>
        <v>746.58429060518858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195.53307007079636</v>
      </c>
      <c r="D19" s="101">
        <f>IF(SER_hh_emi_in!D19=0,0,1000000*SER_hh_emi_in!D19/SER_hh_num_in!D19)</f>
        <v>1324.7852023783655</v>
      </c>
      <c r="E19" s="101">
        <f>IF(SER_hh_emi_in!E19=0,0,1000000*SER_hh_emi_in!E19/SER_hh_num_in!E19)</f>
        <v>1428.792867847711</v>
      </c>
      <c r="F19" s="101">
        <f>IF(SER_hh_emi_in!F19=0,0,1000000*SER_hh_emi_in!F19/SER_hh_num_in!F19)</f>
        <v>1533.3268695334311</v>
      </c>
      <c r="G19" s="101">
        <f>IF(SER_hh_emi_in!G19=0,0,1000000*SER_hh_emi_in!G19/SER_hh_num_in!G19)</f>
        <v>1286.2796170281533</v>
      </c>
      <c r="H19" s="101">
        <f>IF(SER_hh_emi_in!H19=0,0,1000000*SER_hh_emi_in!H19/SER_hh_num_in!H19)</f>
        <v>1110.9810565358696</v>
      </c>
      <c r="I19" s="101">
        <f>IF(SER_hh_emi_in!I19=0,0,1000000*SER_hh_emi_in!I19/SER_hh_num_in!I19)</f>
        <v>220.93029770060409</v>
      </c>
      <c r="J19" s="101">
        <f>IF(SER_hh_emi_in!J19=0,0,1000000*SER_hh_emi_in!J19/SER_hh_num_in!J19)</f>
        <v>72.187870275080527</v>
      </c>
      <c r="K19" s="101">
        <f>IF(SER_hh_emi_in!K19=0,0,1000000*SER_hh_emi_in!K19/SER_hh_num_in!K19)</f>
        <v>1740.3343594389396</v>
      </c>
      <c r="L19" s="101">
        <f>IF(SER_hh_emi_in!L19=0,0,1000000*SER_hh_emi_in!L19/SER_hh_num_in!L19)</f>
        <v>1598.8668786923149</v>
      </c>
      <c r="M19" s="101">
        <f>IF(SER_hh_emi_in!M19=0,0,1000000*SER_hh_emi_in!M19/SER_hh_num_in!M19)</f>
        <v>384.78445363500288</v>
      </c>
      <c r="N19" s="101">
        <f>IF(SER_hh_emi_in!N19=0,0,1000000*SER_hh_emi_in!N19/SER_hh_num_in!N19)</f>
        <v>1179.0268227061283</v>
      </c>
      <c r="O19" s="101">
        <f>IF(SER_hh_emi_in!O19=0,0,1000000*SER_hh_emi_in!O19/SER_hh_num_in!O19)</f>
        <v>1833.8543832252833</v>
      </c>
      <c r="P19" s="101">
        <f>IF(SER_hh_emi_in!P19=0,0,1000000*SER_hh_emi_in!P19/SER_hh_num_in!P19)</f>
        <v>1393.3411513400765</v>
      </c>
      <c r="Q19" s="101">
        <f>IF(SER_hh_emi_in!Q19=0,0,1000000*SER_hh_emi_in!Q19/SER_hh_num_in!Q19)</f>
        <v>1270.2627360028648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2117.2740949731492</v>
      </c>
      <c r="D22" s="100">
        <f>IF(SER_hh_emi_in!D22=0,0,1000000*SER_hh_emi_in!D22/SER_hh_num_in!D22)</f>
        <v>2375.2635616503899</v>
      </c>
      <c r="E22" s="100">
        <f>IF(SER_hh_emi_in!E22=0,0,1000000*SER_hh_emi_in!E22/SER_hh_num_in!E22)</f>
        <v>2101.504078265345</v>
      </c>
      <c r="F22" s="100">
        <f>IF(SER_hh_emi_in!F22=0,0,1000000*SER_hh_emi_in!F22/SER_hh_num_in!F22)</f>
        <v>0</v>
      </c>
      <c r="G22" s="100">
        <f>IF(SER_hh_emi_in!G22=0,0,1000000*SER_hh_emi_in!G22/SER_hh_num_in!G22)</f>
        <v>2691.5391646071444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1143.8213928683238</v>
      </c>
      <c r="L22" s="100">
        <f>IF(SER_hh_emi_in!L22=0,0,1000000*SER_hh_emi_in!L22/SER_hh_num_in!L22)</f>
        <v>2545.4550912694822</v>
      </c>
      <c r="M22" s="100">
        <f>IF(SER_hh_emi_in!M22=0,0,1000000*SER_hh_emi_in!M22/SER_hh_num_in!M22)</f>
        <v>2600.7946128586641</v>
      </c>
      <c r="N22" s="100">
        <f>IF(SER_hh_emi_in!N22=0,0,1000000*SER_hh_emi_in!N22/SER_hh_num_in!N22)</f>
        <v>2630.2837831272755</v>
      </c>
      <c r="O22" s="100">
        <f>IF(SER_hh_emi_in!O22=0,0,1000000*SER_hh_emi_in!O22/SER_hh_num_in!O22)</f>
        <v>2624.5415895232904</v>
      </c>
      <c r="P22" s="100">
        <f>IF(SER_hh_emi_in!P22=0,0,1000000*SER_hh_emi_in!P22/SER_hh_num_in!P22)</f>
        <v>2601.351379833492</v>
      </c>
      <c r="Q22" s="100">
        <f>IF(SER_hh_emi_in!Q22=0,0,1000000*SER_hh_emi_in!Q22/SER_hh_num_in!Q22)</f>
        <v>2589.6606600945534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0</v>
      </c>
      <c r="D23" s="100">
        <f>IF(SER_hh_emi_in!D23=0,0,1000000*SER_hh_emi_in!D23/SER_hh_num_in!D23)</f>
        <v>688.77838564727131</v>
      </c>
      <c r="E23" s="100">
        <f>IF(SER_hh_emi_in!E23=0,0,1000000*SER_hh_emi_in!E23/SER_hh_num_in!E23)</f>
        <v>1765.7182219597971</v>
      </c>
      <c r="F23" s="100">
        <f>IF(SER_hh_emi_in!F23=0,0,1000000*SER_hh_emi_in!F23/SER_hh_num_in!F23)</f>
        <v>1995.2947764704904</v>
      </c>
      <c r="G23" s="100">
        <f>IF(SER_hh_emi_in!G23=0,0,1000000*SER_hh_emi_in!G23/SER_hh_num_in!G23)</f>
        <v>1866.2320580325083</v>
      </c>
      <c r="H23" s="100">
        <f>IF(SER_hh_emi_in!H23=0,0,1000000*SER_hh_emi_in!H23/SER_hh_num_in!H23)</f>
        <v>2224.8151664497996</v>
      </c>
      <c r="I23" s="100">
        <f>IF(SER_hh_emi_in!I23=0,0,1000000*SER_hh_emi_in!I23/SER_hh_num_in!I23)</f>
        <v>1881.0073788930524</v>
      </c>
      <c r="J23" s="100">
        <f>IF(SER_hh_emi_in!J23=0,0,1000000*SER_hh_emi_in!J23/SER_hh_num_in!J23)</f>
        <v>1736.4160266553165</v>
      </c>
      <c r="K23" s="100">
        <f>IF(SER_hh_emi_in!K23=0,0,1000000*SER_hh_emi_in!K23/SER_hh_num_in!K23)</f>
        <v>2384.0069633187786</v>
      </c>
      <c r="L23" s="100">
        <f>IF(SER_hh_emi_in!L23=0,0,1000000*SER_hh_emi_in!L23/SER_hh_num_in!L23)</f>
        <v>1814.2927217422807</v>
      </c>
      <c r="M23" s="100">
        <f>IF(SER_hh_emi_in!M23=0,0,1000000*SER_hh_emi_in!M23/SER_hh_num_in!M23)</f>
        <v>1919.3714268011777</v>
      </c>
      <c r="N23" s="100">
        <f>IF(SER_hh_emi_in!N23=0,0,1000000*SER_hh_emi_in!N23/SER_hh_num_in!N23)</f>
        <v>1914.6185507272974</v>
      </c>
      <c r="O23" s="100">
        <f>IF(SER_hh_emi_in!O23=0,0,1000000*SER_hh_emi_in!O23/SER_hh_num_in!O23)</f>
        <v>1912.8890204120398</v>
      </c>
      <c r="P23" s="100">
        <f>IF(SER_hh_emi_in!P23=0,0,1000000*SER_hh_emi_in!P23/SER_hh_num_in!P23)</f>
        <v>1904.9830478038862</v>
      </c>
      <c r="Q23" s="100">
        <f>IF(SER_hh_emi_in!Q23=0,0,1000000*SER_hh_emi_in!Q23/SER_hh_num_in!Q23)</f>
        <v>1901.0069975986532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11.798496683332468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2.8307311754652735</v>
      </c>
      <c r="P24" s="100">
        <f>IF(SER_hh_emi_in!P24=0,0,1000000*SER_hh_emi_in!P24/SER_hh_num_in!P24)</f>
        <v>436.37667687842821</v>
      </c>
      <c r="Q24" s="100">
        <f>IF(SER_hh_emi_in!Q24=0,0,1000000*SER_hh_emi_in!Q24/SER_hh_num_in!Q24)</f>
        <v>204.33053401024407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1035.6185637024043</v>
      </c>
      <c r="D29" s="101">
        <f>IF(SER_hh_emi_in!D29=0,0,1000000*SER_hh_emi_in!D29/SER_hh_num_in!D29)</f>
        <v>924.9414564130077</v>
      </c>
      <c r="E29" s="101">
        <f>IF(SER_hh_emi_in!E29=0,0,1000000*SER_hh_emi_in!E29/SER_hh_num_in!E29)</f>
        <v>1497.1027638386095</v>
      </c>
      <c r="F29" s="101">
        <f>IF(SER_hh_emi_in!F29=0,0,1000000*SER_hh_emi_in!F29/SER_hh_num_in!F29)</f>
        <v>2452.7128612352099</v>
      </c>
      <c r="G29" s="101">
        <f>IF(SER_hh_emi_in!G29=0,0,1000000*SER_hh_emi_in!G29/SER_hh_num_in!G29)</f>
        <v>2040.3795597851617</v>
      </c>
      <c r="H29" s="101">
        <f>IF(SER_hh_emi_in!H29=0,0,1000000*SER_hh_emi_in!H29/SER_hh_num_in!H29)</f>
        <v>1516.1897447643321</v>
      </c>
      <c r="I29" s="101">
        <f>IF(SER_hh_emi_in!I29=0,0,1000000*SER_hh_emi_in!I29/SER_hh_num_in!I29)</f>
        <v>2946.8083945641224</v>
      </c>
      <c r="J29" s="101">
        <f>IF(SER_hh_emi_in!J29=0,0,1000000*SER_hh_emi_in!J29/SER_hh_num_in!J29)</f>
        <v>233.49475040206045</v>
      </c>
      <c r="K29" s="101">
        <f>IF(SER_hh_emi_in!K29=0,0,1000000*SER_hh_emi_in!K29/SER_hh_num_in!K29)</f>
        <v>365.03728091964098</v>
      </c>
      <c r="L29" s="101">
        <f>IF(SER_hh_emi_in!L29=0,0,1000000*SER_hh_emi_in!L29/SER_hh_num_in!L29)</f>
        <v>1709.3872329797184</v>
      </c>
      <c r="M29" s="101">
        <f>IF(SER_hh_emi_in!M29=0,0,1000000*SER_hh_emi_in!M29/SER_hh_num_in!M29)</f>
        <v>367.93970798090839</v>
      </c>
      <c r="N29" s="101">
        <f>IF(SER_hh_emi_in!N29=0,0,1000000*SER_hh_emi_in!N29/SER_hh_num_in!N29)</f>
        <v>845.06511166672101</v>
      </c>
      <c r="O29" s="101">
        <f>IF(SER_hh_emi_in!O29=0,0,1000000*SER_hh_emi_in!O29/SER_hh_num_in!O29)</f>
        <v>1405.8015542670835</v>
      </c>
      <c r="P29" s="101">
        <f>IF(SER_hh_emi_in!P29=0,0,1000000*SER_hh_emi_in!P29/SER_hh_num_in!P29)</f>
        <v>1824.5667569639231</v>
      </c>
      <c r="Q29" s="101">
        <f>IF(SER_hh_emi_in!Q29=0,0,1000000*SER_hh_emi_in!Q29/SER_hh_num_in!Q29)</f>
        <v>1672.1610656353685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1072.2679941805088</v>
      </c>
      <c r="E30" s="100">
        <f>IF(SER_hh_emi_in!E30=0,0,1000000*SER_hh_emi_in!E30/SER_hh_num_in!E30)</f>
        <v>2626.7183391013014</v>
      </c>
      <c r="F30" s="100">
        <f>IF(SER_hh_emi_in!F30=0,0,1000000*SER_hh_emi_in!F30/SER_hh_num_in!F30)</f>
        <v>2750.3969967890093</v>
      </c>
      <c r="G30" s="100">
        <f>IF(SER_hh_emi_in!G30=0,0,1000000*SER_hh_emi_in!G30/SER_hh_num_in!G30)</f>
        <v>2838.9161742411716</v>
      </c>
      <c r="H30" s="100">
        <f>IF(SER_hh_emi_in!H30=0,0,1000000*SER_hh_emi_in!H30/SER_hh_num_in!H30)</f>
        <v>0</v>
      </c>
      <c r="I30" s="100">
        <f>IF(SER_hh_emi_in!I30=0,0,1000000*SER_hh_emi_in!I30/SER_hh_num_in!I30)</f>
        <v>2946.8083945641224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2739.254874951182</v>
      </c>
      <c r="M30" s="100">
        <f>IF(SER_hh_emi_in!M30=0,0,1000000*SER_hh_emi_in!M30/SER_hh_num_in!M30)</f>
        <v>0</v>
      </c>
      <c r="N30" s="100">
        <f>IF(SER_hh_emi_in!N30=0,0,1000000*SER_hh_emi_in!N30/SER_hh_num_in!N30)</f>
        <v>2758.6514497950584</v>
      </c>
      <c r="O30" s="100">
        <f>IF(SER_hh_emi_in!O30=0,0,1000000*SER_hh_emi_in!O30/SER_hh_num_in!O30)</f>
        <v>2706.1910141989852</v>
      </c>
      <c r="P30" s="100">
        <f>IF(SER_hh_emi_in!P30=0,0,1000000*SER_hh_emi_in!P30/SER_hh_num_in!P30)</f>
        <v>2663.9251321562124</v>
      </c>
      <c r="Q30" s="100">
        <f>IF(SER_hh_emi_in!Q30=0,0,1000000*SER_hh_emi_in!Q30/SER_hh_num_in!Q30)</f>
        <v>2637.5141596198096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2430.4196150215175</v>
      </c>
      <c r="D31" s="100">
        <f>IF(SER_hh_emi_in!D31=0,0,1000000*SER_hh_emi_in!D31/SER_hh_num_in!D31)</f>
        <v>892.22672390014782</v>
      </c>
      <c r="E31" s="100">
        <f>IF(SER_hh_emi_in!E31=0,0,1000000*SER_hh_emi_in!E31/SER_hh_num_in!E31)</f>
        <v>0</v>
      </c>
      <c r="F31" s="100">
        <f>IF(SER_hh_emi_in!F31=0,0,1000000*SER_hh_emi_in!F31/SER_hh_num_in!F31)</f>
        <v>2226.7557559878637</v>
      </c>
      <c r="G31" s="100">
        <f>IF(SER_hh_emi_in!G31=0,0,1000000*SER_hh_emi_in!G31/SER_hh_num_in!G31)</f>
        <v>2284.2799968829668</v>
      </c>
      <c r="H31" s="100">
        <f>IF(SER_hh_emi_in!H31=0,0,1000000*SER_hh_emi_in!H31/SER_hh_num_in!H31)</f>
        <v>2369.1868999836333</v>
      </c>
      <c r="I31" s="100">
        <f>IF(SER_hh_emi_in!I31=0,0,1000000*SER_hh_emi_in!I31/SER_hh_num_in!I31)</f>
        <v>0</v>
      </c>
      <c r="J31" s="100">
        <f>IF(SER_hh_emi_in!J31=0,0,1000000*SER_hh_emi_in!J31/SER_hh_num_in!J31)</f>
        <v>2342.8328979344942</v>
      </c>
      <c r="K31" s="100">
        <f>IF(SER_hh_emi_in!K31=0,0,1000000*SER_hh_emi_in!K31/SER_hh_num_in!K31)</f>
        <v>2279.5644121456144</v>
      </c>
      <c r="L31" s="100">
        <f>IF(SER_hh_emi_in!L31=0,0,1000000*SER_hh_emi_in!L31/SER_hh_num_in!L31)</f>
        <v>2213.6744588070028</v>
      </c>
      <c r="M31" s="100">
        <f>IF(SER_hh_emi_in!M31=0,0,1000000*SER_hh_emi_in!M31/SER_hh_num_in!M31)</f>
        <v>2252.5878764844333</v>
      </c>
      <c r="N31" s="100">
        <f>IF(SER_hh_emi_in!N31=0,0,1000000*SER_hh_emi_in!N31/SER_hh_num_in!N31)</f>
        <v>2227.3100392052679</v>
      </c>
      <c r="O31" s="100">
        <f>IF(SER_hh_emi_in!O31=0,0,1000000*SER_hh_emi_in!O31/SER_hh_num_in!O31)</f>
        <v>2192.6983182705626</v>
      </c>
      <c r="P31" s="100">
        <f>IF(SER_hh_emi_in!P31=0,0,1000000*SER_hh_emi_in!P31/SER_hh_num_in!P31)</f>
        <v>2188.8173807191915</v>
      </c>
      <c r="Q31" s="100">
        <f>IF(SER_hh_emi_in!Q31=0,0,1000000*SER_hh_emi_in!Q31/SER_hh_num_in!Q31)</f>
        <v>2172.7950977509458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227.79885683790494</v>
      </c>
      <c r="D3" s="106">
        <f>IF(SER_hh_fech_in!D3=0,0,SER_hh_fech_in!D3/SER_summary!D$27)</f>
        <v>129.21928664821655</v>
      </c>
      <c r="E3" s="106">
        <f>IF(SER_hh_fech_in!E3=0,0,SER_hh_fech_in!E3/SER_summary!E$27)</f>
        <v>179.4724334821646</v>
      </c>
      <c r="F3" s="106">
        <f>IF(SER_hh_fech_in!F3=0,0,SER_hh_fech_in!F3/SER_summary!F$27)</f>
        <v>180.78509607807803</v>
      </c>
      <c r="G3" s="106">
        <f>IF(SER_hh_fech_in!G3=0,0,SER_hh_fech_in!G3/SER_summary!G$27)</f>
        <v>217.94047178975757</v>
      </c>
      <c r="H3" s="106">
        <f>IF(SER_hh_fech_in!H3=0,0,SER_hh_fech_in!H3/SER_summary!H$27)</f>
        <v>288.89825552070272</v>
      </c>
      <c r="I3" s="106">
        <f>IF(SER_hh_fech_in!I3=0,0,SER_hh_fech_in!I3/SER_summary!I$27)</f>
        <v>218.76171058253667</v>
      </c>
      <c r="J3" s="106">
        <f>IF(SER_hh_fech_in!J3=0,0,SER_hh_fech_in!J3/SER_summary!J$27)</f>
        <v>179.34415060303888</v>
      </c>
      <c r="K3" s="106">
        <f>IF(SER_hh_fech_in!K3=0,0,SER_hh_fech_in!K3/SER_summary!K$27)</f>
        <v>163.38512943660959</v>
      </c>
      <c r="L3" s="106">
        <f>IF(SER_hh_fech_in!L3=0,0,SER_hh_fech_in!L3/SER_summary!L$27)</f>
        <v>157.31063376022465</v>
      </c>
      <c r="M3" s="106">
        <f>IF(SER_hh_fech_in!M3=0,0,SER_hh_fech_in!M3/SER_summary!M$27)</f>
        <v>150.32558030551843</v>
      </c>
      <c r="N3" s="106">
        <f>IF(SER_hh_fech_in!N3=0,0,SER_hh_fech_in!N3/SER_summary!N$27)</f>
        <v>139.76904810742704</v>
      </c>
      <c r="O3" s="106">
        <f>IF(SER_hh_fech_in!O3=0,0,SER_hh_fech_in!O3/SER_summary!O$27)</f>
        <v>132.72287946205191</v>
      </c>
      <c r="P3" s="106">
        <f>IF(SER_hh_fech_in!P3=0,0,SER_hh_fech_in!P3/SER_summary!P$27)</f>
        <v>121.50829710153184</v>
      </c>
      <c r="Q3" s="106">
        <f>IF(SER_hh_fech_in!Q3=0,0,SER_hh_fech_in!Q3/SER_summary!Q$27)</f>
        <v>117.6669489592649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187.67327738778383</v>
      </c>
      <c r="D4" s="101">
        <f>IF(SER_hh_fech_in!D4=0,0,SER_hh_fech_in!D4/SER_summary!D$27)</f>
        <v>103.68036439286563</v>
      </c>
      <c r="E4" s="101">
        <f>IF(SER_hh_fech_in!E4=0,0,SER_hh_fech_in!E4/SER_summary!E$27)</f>
        <v>135.57091648820838</v>
      </c>
      <c r="F4" s="101">
        <f>IF(SER_hh_fech_in!F4=0,0,SER_hh_fech_in!F4/SER_summary!F$27)</f>
        <v>132.49068984366295</v>
      </c>
      <c r="G4" s="101">
        <f>IF(SER_hh_fech_in!G4=0,0,SER_hh_fech_in!G4/SER_summary!G$27)</f>
        <v>170.57567724997523</v>
      </c>
      <c r="H4" s="101">
        <f>IF(SER_hh_fech_in!H4=0,0,SER_hh_fech_in!H4/SER_summary!H$27)</f>
        <v>244.87537615089809</v>
      </c>
      <c r="I4" s="101">
        <f>IF(SER_hh_fech_in!I4=0,0,SER_hh_fech_in!I4/SER_summary!I$27)</f>
        <v>169.38621485588249</v>
      </c>
      <c r="J4" s="101">
        <f>IF(SER_hh_fech_in!J4=0,0,SER_hh_fech_in!J4/SER_summary!J$27)</f>
        <v>138.39472896475525</v>
      </c>
      <c r="K4" s="101">
        <f>IF(SER_hh_fech_in!K4=0,0,SER_hh_fech_in!K4/SER_summary!K$27)</f>
        <v>117.9040635668011</v>
      </c>
      <c r="L4" s="101">
        <f>IF(SER_hh_fech_in!L4=0,0,SER_hh_fech_in!L4/SER_summary!L$27)</f>
        <v>112.65003861944938</v>
      </c>
      <c r="M4" s="101">
        <f>IF(SER_hh_fech_in!M4=0,0,SER_hh_fech_in!M4/SER_summary!M$27)</f>
        <v>111.45642701632491</v>
      </c>
      <c r="N4" s="101">
        <f>IF(SER_hh_fech_in!N4=0,0,SER_hh_fech_in!N4/SER_summary!N$27)</f>
        <v>98.381190739394029</v>
      </c>
      <c r="O4" s="101">
        <f>IF(SER_hh_fech_in!O4=0,0,SER_hh_fech_in!O4/SER_summary!O$27)</f>
        <v>89.063570945783994</v>
      </c>
      <c r="P4" s="101">
        <f>IF(SER_hh_fech_in!P4=0,0,SER_hh_fech_in!P4/SER_summary!P$27)</f>
        <v>77.865603050276405</v>
      </c>
      <c r="Q4" s="101">
        <f>IF(SER_hh_fech_in!Q4=0,0,SER_hh_fech_in!Q4/SER_summary!Q$27)</f>
        <v>74.609911930697152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222.69985734910767</v>
      </c>
      <c r="D5" s="100">
        <f>IF(SER_hh_fech_in!D5=0,0,SER_hh_fech_in!D5/SER_summary!D$27)</f>
        <v>87.567637059273622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285.06356086385409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159.47275735438367</v>
      </c>
      <c r="M5" s="100">
        <f>IF(SER_hh_fech_in!M5=0,0,SER_hh_fech_in!M5/SER_summary!M$27)</f>
        <v>137.00110787696531</v>
      </c>
      <c r="N5" s="100">
        <f>IF(SER_hh_fech_in!N5=0,0,SER_hh_fech_in!N5/SER_summary!N$27)</f>
        <v>0</v>
      </c>
      <c r="O5" s="100">
        <f>IF(SER_hh_fech_in!O5=0,0,SER_hh_fech_in!O5/SER_summary!O$27)</f>
        <v>117.29903428392532</v>
      </c>
      <c r="P5" s="100">
        <f>IF(SER_hh_fech_in!P5=0,0,SER_hh_fech_in!P5/SER_summary!P$27)</f>
        <v>0</v>
      </c>
      <c r="Q5" s="100">
        <f>IF(SER_hh_fech_in!Q5=0,0,SER_hh_fech_in!Q5/SER_summary!Q$27)</f>
        <v>101.49217179920375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148.18171527745235</v>
      </c>
      <c r="D7" s="100">
        <f>IF(SER_hh_fech_in!D7=0,0,SER_hh_fech_in!D7/SER_summary!D$27)</f>
        <v>95.353705114907228</v>
      </c>
      <c r="E7" s="100">
        <f>IF(SER_hh_fech_in!E7=0,0,SER_hh_fech_in!E7/SER_summary!E$27)</f>
        <v>0</v>
      </c>
      <c r="F7" s="100">
        <f>IF(SER_hh_fech_in!F7=0,0,SER_hh_fech_in!F7/SER_summary!F$27)</f>
        <v>165.03739634075677</v>
      </c>
      <c r="G7" s="100">
        <f>IF(SER_hh_fech_in!G7=0,0,SER_hh_fech_in!G7/SER_summary!G$27)</f>
        <v>0</v>
      </c>
      <c r="H7" s="100">
        <f>IF(SER_hh_fech_in!H7=0,0,SER_hh_fech_in!H7/SER_summary!H$27)</f>
        <v>0</v>
      </c>
      <c r="I7" s="100">
        <f>IF(SER_hh_fech_in!I7=0,0,SER_hh_fech_in!I7/SER_summary!I$27)</f>
        <v>254.12498468923283</v>
      </c>
      <c r="J7" s="100">
        <f>IF(SER_hh_fech_in!J7=0,0,SER_hh_fech_in!J7/SER_summary!J$27)</f>
        <v>184.38662554022488</v>
      </c>
      <c r="K7" s="100">
        <f>IF(SER_hh_fech_in!K7=0,0,SER_hh_fech_in!K7/SER_summary!K$27)</f>
        <v>100.7024615620906</v>
      </c>
      <c r="L7" s="100">
        <f>IF(SER_hh_fech_in!L7=0,0,SER_hh_fech_in!L7/SER_summary!L$27)</f>
        <v>135.00148112859387</v>
      </c>
      <c r="M7" s="100">
        <f>IF(SER_hh_fech_in!M7=0,0,SER_hh_fech_in!M7/SER_summary!M$27)</f>
        <v>116.91216119280372</v>
      </c>
      <c r="N7" s="100">
        <f>IF(SER_hh_fech_in!N7=0,0,SER_hh_fech_in!N7/SER_summary!N$27)</f>
        <v>110.72625825234519</v>
      </c>
      <c r="O7" s="100">
        <f>IF(SER_hh_fech_in!O7=0,0,SER_hh_fech_in!O7/SER_summary!O$27)</f>
        <v>98.607390835168417</v>
      </c>
      <c r="P7" s="100">
        <f>IF(SER_hh_fech_in!P7=0,0,SER_hh_fech_in!P7/SER_summary!P$27)</f>
        <v>87.833206770385402</v>
      </c>
      <c r="Q7" s="100">
        <f>IF(SER_hh_fech_in!Q7=0,0,SER_hh_fech_in!Q7/SER_summary!Q$27)</f>
        <v>84.175436334295057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189.21019649057558</v>
      </c>
      <c r="D9" s="100">
        <f>IF(SER_hh_fech_in!D9=0,0,SER_hh_fech_in!D9/SER_summary!D$27)</f>
        <v>0</v>
      </c>
      <c r="E9" s="100">
        <f>IF(SER_hh_fech_in!E9=0,0,SER_hh_fech_in!E9/SER_summary!E$27)</f>
        <v>162.87607346178655</v>
      </c>
      <c r="F9" s="100">
        <f>IF(SER_hh_fech_in!F9=0,0,SER_hh_fech_in!F9/SER_summary!F$27)</f>
        <v>127.59057996830752</v>
      </c>
      <c r="G9" s="100">
        <f>IF(SER_hh_fech_in!G9=0,0,SER_hh_fech_in!G9/SER_summary!G$27)</f>
        <v>145.44689933440003</v>
      </c>
      <c r="H9" s="100">
        <f>IF(SER_hh_fech_in!H9=0,0,SER_hh_fech_in!H9/SER_summary!H$27)</f>
        <v>258.80506984339104</v>
      </c>
      <c r="I9" s="100">
        <f>IF(SER_hh_fech_in!I9=0,0,SER_hh_fech_in!I9/SER_summary!I$27)</f>
        <v>168.33856384490596</v>
      </c>
      <c r="J9" s="100">
        <f>IF(SER_hh_fech_in!J9=0,0,SER_hh_fech_in!J9/SER_summary!J$27)</f>
        <v>115.26225118775055</v>
      </c>
      <c r="K9" s="100">
        <f>IF(SER_hh_fech_in!K9=0,0,SER_hh_fech_in!K9/SER_summary!K$27)</f>
        <v>122.61292563321963</v>
      </c>
      <c r="L9" s="100">
        <f>IF(SER_hh_fech_in!L9=0,0,SER_hh_fech_in!L9/SER_summary!L$27)</f>
        <v>122.10681968911702</v>
      </c>
      <c r="M9" s="100">
        <f>IF(SER_hh_fech_in!M9=0,0,SER_hh_fech_in!M9/SER_summary!M$27)</f>
        <v>0</v>
      </c>
      <c r="N9" s="100">
        <f>IF(SER_hh_fech_in!N9=0,0,SER_hh_fech_in!N9/SER_summary!N$27)</f>
        <v>101.43225692324911</v>
      </c>
      <c r="O9" s="100">
        <f>IF(SER_hh_fech_in!O9=0,0,SER_hh_fech_in!O9/SER_summary!O$27)</f>
        <v>90.532969323638198</v>
      </c>
      <c r="P9" s="100">
        <f>IF(SER_hh_fech_in!P9=0,0,SER_hh_fech_in!P9/SER_summary!P$27)</f>
        <v>80.816048750443201</v>
      </c>
      <c r="Q9" s="100">
        <f>IF(SER_hh_fech_in!Q9=0,0,SER_hh_fech_in!Q9/SER_summary!Q$27)</f>
        <v>77.879638467315715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238.36397177116763</v>
      </c>
      <c r="D10" s="100">
        <f>IF(SER_hh_fech_in!D10=0,0,SER_hh_fech_in!D10/SER_summary!D$27)</f>
        <v>127.26282603793297</v>
      </c>
      <c r="E10" s="100">
        <f>IF(SER_hh_fech_in!E10=0,0,SER_hh_fech_in!E10/SER_summary!E$27)</f>
        <v>0</v>
      </c>
      <c r="F10" s="100">
        <f>IF(SER_hh_fech_in!F10=0,0,SER_hh_fech_in!F10/SER_summary!F$27)</f>
        <v>125.3708732882569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139.1603707408951</v>
      </c>
      <c r="J10" s="100">
        <f>IF(SER_hh_fech_in!J10=0,0,SER_hh_fech_in!J10/SER_summary!J$27)</f>
        <v>112.13876161506133</v>
      </c>
      <c r="K10" s="100">
        <f>IF(SER_hh_fech_in!K10=0,0,SER_hh_fech_in!K10/SER_summary!K$27)</f>
        <v>93.888879255316837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0</v>
      </c>
      <c r="O10" s="100">
        <f>IF(SER_hh_fech_in!O10=0,0,SER_hh_fech_in!O10/SER_summary!O$27)</f>
        <v>0</v>
      </c>
      <c r="P10" s="100">
        <f>IF(SER_hh_fech_in!P10=0,0,SER_hh_fech_in!P10/SER_summary!P$27)</f>
        <v>72.669323376107386</v>
      </c>
      <c r="Q10" s="100">
        <f>IF(SER_hh_fech_in!Q10=0,0,SER_hh_fech_in!Q10/SER_summary!Q$27)</f>
        <v>76.225166537631381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79.405383889089975</v>
      </c>
      <c r="D11" s="100">
        <f>IF(SER_hh_fech_in!D11=0,0,SER_hh_fech_in!D11/SER_summary!D$27)</f>
        <v>63.819865771410456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159.23593284009689</v>
      </c>
      <c r="J11" s="100">
        <f>IF(SER_hh_fech_in!J11=0,0,SER_hh_fech_in!J11/SER_summary!J$27)</f>
        <v>179.85335336509647</v>
      </c>
      <c r="K11" s="100">
        <f>IF(SER_hh_fech_in!K11=0,0,SER_hh_fech_in!K11/SER_summary!K$27)</f>
        <v>157.58607150328049</v>
      </c>
      <c r="L11" s="100">
        <f>IF(SER_hh_fech_in!L11=0,0,SER_hh_fech_in!L11/SER_summary!L$27)</f>
        <v>0</v>
      </c>
      <c r="M11" s="100">
        <f>IF(SER_hh_fech_in!M11=0,0,SER_hh_fech_in!M11/SER_summary!M$27)</f>
        <v>97.901623997362691</v>
      </c>
      <c r="N11" s="100">
        <f>IF(SER_hh_fech_in!N11=0,0,SER_hh_fech_in!N11/SER_summary!N$27)</f>
        <v>92.300763969594371</v>
      </c>
      <c r="O11" s="100">
        <f>IF(SER_hh_fech_in!O11=0,0,SER_hh_fech_in!O11/SER_summary!O$27)</f>
        <v>82.599873015622421</v>
      </c>
      <c r="P11" s="100">
        <f>IF(SER_hh_fech_in!P11=0,0,SER_hh_fech_in!P11/SER_summary!P$27)</f>
        <v>75.074664941303638</v>
      </c>
      <c r="Q11" s="100">
        <f>IF(SER_hh_fech_in!Q11=0,0,SER_hh_fech_in!Q11/SER_summary!Q$27)</f>
        <v>70.544424049509473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176.89700176457674</v>
      </c>
      <c r="H12" s="100">
        <f>IF(SER_hh_fech_in!H12=0,0,SER_hh_fech_in!H12/SER_summary!H$27)</f>
        <v>149.6767866482613</v>
      </c>
      <c r="I12" s="100">
        <f>IF(SER_hh_fech_in!I12=0,0,SER_hh_fech_in!I12/SER_summary!I$27)</f>
        <v>138.9245944236358</v>
      </c>
      <c r="J12" s="100">
        <f>IF(SER_hh_fech_in!J12=0,0,SER_hh_fech_in!J12/SER_summary!J$27)</f>
        <v>133.67316330164473</v>
      </c>
      <c r="K12" s="100">
        <f>IF(SER_hh_fech_in!K12=0,0,SER_hh_fech_in!K12/SER_summary!K$27)</f>
        <v>102.43253389635774</v>
      </c>
      <c r="L12" s="100">
        <f>IF(SER_hh_fech_in!L12=0,0,SER_hh_fech_in!L12/SER_summary!L$27)</f>
        <v>108.19322156290907</v>
      </c>
      <c r="M12" s="100">
        <f>IF(SER_hh_fech_in!M12=0,0,SER_hh_fech_in!M12/SER_summary!M$27)</f>
        <v>92.903993094639915</v>
      </c>
      <c r="N12" s="100">
        <f>IF(SER_hh_fech_in!N12=0,0,SER_hh_fech_in!N12/SER_summary!N$27)</f>
        <v>88.490856325835907</v>
      </c>
      <c r="O12" s="100">
        <f>IF(SER_hh_fech_in!O12=0,0,SER_hh_fech_in!O12/SER_summary!O$27)</f>
        <v>79.526010423909099</v>
      </c>
      <c r="P12" s="100">
        <f>IF(SER_hh_fech_in!P12=0,0,SER_hh_fech_in!P12/SER_summary!P$27)</f>
        <v>71.980497250770441</v>
      </c>
      <c r="Q12" s="100">
        <f>IF(SER_hh_fech_in!Q12=0,0,SER_hh_fech_in!Q12/SER_summary!Q$27)</f>
        <v>69.935281829172368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98.850550799378823</v>
      </c>
      <c r="D13" s="100">
        <f>IF(SER_hh_fech_in!D13=0,0,SER_hh_fech_in!D13/SER_summary!D$27)</f>
        <v>38.834557113620669</v>
      </c>
      <c r="E13" s="100">
        <f>IF(SER_hh_fech_in!E13=0,0,SER_hh_fech_in!E13/SER_summary!E$27)</f>
        <v>67.71072177991168</v>
      </c>
      <c r="F13" s="100">
        <f>IF(SER_hh_fech_in!F13=0,0,SER_hh_fech_in!F13/SER_summary!F$27)</f>
        <v>74.200503536375976</v>
      </c>
      <c r="G13" s="100">
        <f>IF(SER_hh_fech_in!G13=0,0,SER_hh_fech_in!G13/SER_summary!G$27)</f>
        <v>95.910441884213057</v>
      </c>
      <c r="H13" s="100">
        <f>IF(SER_hh_fech_in!H13=0,0,SER_hh_fech_in!H13/SER_summary!H$27)</f>
        <v>125.54042436956144</v>
      </c>
      <c r="I13" s="100">
        <f>IF(SER_hh_fech_in!I13=0,0,SER_hh_fech_in!I13/SER_summary!I$27)</f>
        <v>99.977042885777692</v>
      </c>
      <c r="J13" s="100">
        <f>IF(SER_hh_fech_in!J13=0,0,SER_hh_fech_in!J13/SER_summary!J$27)</f>
        <v>75.110003489843095</v>
      </c>
      <c r="K13" s="100">
        <f>IF(SER_hh_fech_in!K13=0,0,SER_hh_fech_in!K13/SER_summary!K$27)</f>
        <v>66.636083597675793</v>
      </c>
      <c r="L13" s="100">
        <f>IF(SER_hh_fech_in!L13=0,0,SER_hh_fech_in!L13/SER_summary!L$27)</f>
        <v>55.917742797459034</v>
      </c>
      <c r="M13" s="100">
        <f>IF(SER_hh_fech_in!M13=0,0,SER_hh_fech_in!M13/SER_summary!M$27)</f>
        <v>39.198859937911344</v>
      </c>
      <c r="N13" s="100">
        <f>IF(SER_hh_fech_in!N13=0,0,SER_hh_fech_in!N13/SER_summary!N$27)</f>
        <v>32.40100252989653</v>
      </c>
      <c r="O13" s="100">
        <f>IF(SER_hh_fech_in!O13=0,0,SER_hh_fech_in!O13/SER_summary!O$27)</f>
        <v>26.64095155482233</v>
      </c>
      <c r="P13" s="100">
        <f>IF(SER_hh_fech_in!P13=0,0,SER_hh_fech_in!P13/SER_summary!P$27)</f>
        <v>22.299423360119707</v>
      </c>
      <c r="Q13" s="100">
        <f>IF(SER_hh_fech_in!Q13=0,0,SER_hh_fech_in!Q13/SER_summary!Q$27)</f>
        <v>20.567286103159052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162.74034278976043</v>
      </c>
      <c r="D14" s="22">
        <f>IF(SER_hh_fech_in!D14=0,0,SER_hh_fech_in!D14/SER_summary!D$27)</f>
        <v>0</v>
      </c>
      <c r="E14" s="22">
        <f>IF(SER_hh_fech_in!E14=0,0,SER_hh_fech_in!E14/SER_summary!E$27)</f>
        <v>112.32865532933199</v>
      </c>
      <c r="F14" s="22">
        <f>IF(SER_hh_fech_in!F14=0,0,SER_hh_fech_in!F14/SER_summary!F$27)</f>
        <v>0</v>
      </c>
      <c r="G14" s="22">
        <f>IF(SER_hh_fech_in!G14=0,0,SER_hh_fech_in!G14/SER_summary!G$27)</f>
        <v>0</v>
      </c>
      <c r="H14" s="22">
        <f>IF(SER_hh_fech_in!H14=0,0,SER_hh_fech_in!H14/SER_summary!H$27)</f>
        <v>207.87511967590405</v>
      </c>
      <c r="I14" s="22">
        <f>IF(SER_hh_fech_in!I14=0,0,SER_hh_fech_in!I14/SER_summary!I$27)</f>
        <v>165.24605316750643</v>
      </c>
      <c r="J14" s="22">
        <f>IF(SER_hh_fech_in!J14=0,0,SER_hh_fech_in!J14/SER_summary!J$27)</f>
        <v>0</v>
      </c>
      <c r="K14" s="22">
        <f>IF(SER_hh_fech_in!K14=0,0,SER_hh_fech_in!K14/SER_summary!K$27)</f>
        <v>109.11487049203861</v>
      </c>
      <c r="L14" s="22">
        <f>IF(SER_hh_fech_in!L14=0,0,SER_hh_fech_in!L14/SER_summary!L$27)</f>
        <v>116.35403346143639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1.8590799163811156</v>
      </c>
      <c r="D15" s="104">
        <f>IF(SER_hh_fech_in!D15=0,0,SER_hh_fech_in!D15/SER_summary!D$27)</f>
        <v>0.92739010450749482</v>
      </c>
      <c r="E15" s="104">
        <f>IF(SER_hh_fech_in!E15=0,0,SER_hh_fech_in!E15/SER_summary!E$27)</f>
        <v>2.0926885642206452</v>
      </c>
      <c r="F15" s="104">
        <f>IF(SER_hh_fech_in!F15=0,0,SER_hh_fech_in!F15/SER_summary!F$27)</f>
        <v>1.6774560020543081</v>
      </c>
      <c r="G15" s="104">
        <f>IF(SER_hh_fech_in!G15=0,0,SER_hh_fech_in!G15/SER_summary!G$27)</f>
        <v>0.98180340391298948</v>
      </c>
      <c r="H15" s="104">
        <f>IF(SER_hh_fech_in!H15=0,0,SER_hh_fech_in!H15/SER_summary!H$27)</f>
        <v>3.1431556461592516</v>
      </c>
      <c r="I15" s="104">
        <f>IF(SER_hh_fech_in!I15=0,0,SER_hh_fech_in!I15/SER_summary!I$27)</f>
        <v>1.7548032484666138</v>
      </c>
      <c r="J15" s="104">
        <f>IF(SER_hh_fech_in!J15=0,0,SER_hh_fech_in!J15/SER_summary!J$27)</f>
        <v>1.2522791933846846</v>
      </c>
      <c r="K15" s="104">
        <f>IF(SER_hh_fech_in!K15=0,0,SER_hh_fech_in!K15/SER_summary!K$27)</f>
        <v>1.4340882110934594</v>
      </c>
      <c r="L15" s="104">
        <f>IF(SER_hh_fech_in!L15=0,0,SER_hh_fech_in!L15/SER_summary!L$27)</f>
        <v>1.2914073771547989</v>
      </c>
      <c r="M15" s="104">
        <f>IF(SER_hh_fech_in!M15=0,0,SER_hh_fech_in!M15/SER_summary!M$27)</f>
        <v>1.2199356790114924</v>
      </c>
      <c r="N15" s="104">
        <f>IF(SER_hh_fech_in!N15=0,0,SER_hh_fech_in!N15/SER_summary!N$27)</f>
        <v>1.1685005061799874</v>
      </c>
      <c r="O15" s="104">
        <f>IF(SER_hh_fech_in!O15=0,0,SER_hh_fech_in!O15/SER_summary!O$27)</f>
        <v>1.0968850286675553</v>
      </c>
      <c r="P15" s="104">
        <f>IF(SER_hh_fech_in!P15=0,0,SER_hh_fech_in!P15/SER_summary!P$27)</f>
        <v>0.95207903169156805</v>
      </c>
      <c r="Q15" s="104">
        <f>IF(SER_hh_fech_in!Q15=0,0,SER_hh_fech_in!Q15/SER_summary!Q$27)</f>
        <v>0.71793559622830805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8.9811505367376121</v>
      </c>
      <c r="D16" s="101">
        <f>IF(SER_hh_fech_in!D16=0,0,SER_hh_fech_in!D16/SER_summary!D$27)</f>
        <v>8.9508810147438229</v>
      </c>
      <c r="E16" s="101">
        <f>IF(SER_hh_fech_in!E16=0,0,SER_hh_fech_in!E16/SER_summary!E$27)</f>
        <v>8.9257659768048612</v>
      </c>
      <c r="F16" s="101">
        <f>IF(SER_hh_fech_in!F16=0,0,SER_hh_fech_in!F16/SER_summary!F$27)</f>
        <v>8.9721076480947488</v>
      </c>
      <c r="G16" s="101">
        <f>IF(SER_hh_fech_in!G16=0,0,SER_hh_fech_in!G16/SER_summary!G$27)</f>
        <v>8.9270954707832164</v>
      </c>
      <c r="H16" s="101">
        <f>IF(SER_hh_fech_in!H16=0,0,SER_hh_fech_in!H16/SER_summary!H$27)</f>
        <v>8.9884947710769332</v>
      </c>
      <c r="I16" s="101">
        <f>IF(SER_hh_fech_in!I16=0,0,SER_hh_fech_in!I16/SER_summary!I$27)</f>
        <v>8.9890042633421885</v>
      </c>
      <c r="J16" s="101">
        <f>IF(SER_hh_fech_in!J16=0,0,SER_hh_fech_in!J16/SER_summary!J$27)</f>
        <v>8.9944088378973319</v>
      </c>
      <c r="K16" s="101">
        <f>IF(SER_hh_fech_in!K16=0,0,SER_hh_fech_in!K16/SER_summary!K$27)</f>
        <v>9.0889398964395021</v>
      </c>
      <c r="L16" s="101">
        <f>IF(SER_hh_fech_in!L16=0,0,SER_hh_fech_in!L16/SER_summary!L$27)</f>
        <v>9.1448612952274448</v>
      </c>
      <c r="M16" s="101">
        <f>IF(SER_hh_fech_in!M16=0,0,SER_hh_fech_in!M16/SER_summary!M$27)</f>
        <v>8.9782469832412009</v>
      </c>
      <c r="N16" s="101">
        <f>IF(SER_hh_fech_in!N16=0,0,SER_hh_fech_in!N16/SER_summary!N$27)</f>
        <v>9.1805433841102317</v>
      </c>
      <c r="O16" s="101">
        <f>IF(SER_hh_fech_in!O16=0,0,SER_hh_fech_in!O16/SER_summary!O$27)</f>
        <v>9.4734917725406493</v>
      </c>
      <c r="P16" s="101">
        <f>IF(SER_hh_fech_in!P16=0,0,SER_hh_fech_in!P16/SER_summary!P$27)</f>
        <v>9.7241444104353967</v>
      </c>
      <c r="Q16" s="101">
        <f>IF(SER_hh_fech_in!Q16=0,0,SER_hh_fech_in!Q16/SER_summary!Q$27)</f>
        <v>10.329881381725455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8.9811505367376121</v>
      </c>
      <c r="D18" s="103">
        <f>IF(SER_hh_fech_in!D18=0,0,SER_hh_fech_in!D18/SER_summary!D$27)</f>
        <v>8.9508810147438229</v>
      </c>
      <c r="E18" s="103">
        <f>IF(SER_hh_fech_in!E18=0,0,SER_hh_fech_in!E18/SER_summary!E$27)</f>
        <v>8.9257659768048612</v>
      </c>
      <c r="F18" s="103">
        <f>IF(SER_hh_fech_in!F18=0,0,SER_hh_fech_in!F18/SER_summary!F$27)</f>
        <v>8.9721076480947488</v>
      </c>
      <c r="G18" s="103">
        <f>IF(SER_hh_fech_in!G18=0,0,SER_hh_fech_in!G18/SER_summary!G$27)</f>
        <v>8.9270954707832164</v>
      </c>
      <c r="H18" s="103">
        <f>IF(SER_hh_fech_in!H18=0,0,SER_hh_fech_in!H18/SER_summary!H$27)</f>
        <v>8.9884947710769332</v>
      </c>
      <c r="I18" s="103">
        <f>IF(SER_hh_fech_in!I18=0,0,SER_hh_fech_in!I18/SER_summary!I$27)</f>
        <v>8.9890042633421885</v>
      </c>
      <c r="J18" s="103">
        <f>IF(SER_hh_fech_in!J18=0,0,SER_hh_fech_in!J18/SER_summary!J$27)</f>
        <v>8.9944088378973319</v>
      </c>
      <c r="K18" s="103">
        <f>IF(SER_hh_fech_in!K18=0,0,SER_hh_fech_in!K18/SER_summary!K$27)</f>
        <v>9.0889398964395021</v>
      </c>
      <c r="L18" s="103">
        <f>IF(SER_hh_fech_in!L18=0,0,SER_hh_fech_in!L18/SER_summary!L$27)</f>
        <v>9.1448612952274448</v>
      </c>
      <c r="M18" s="103">
        <f>IF(SER_hh_fech_in!M18=0,0,SER_hh_fech_in!M18/SER_summary!M$27)</f>
        <v>8.9782469832412009</v>
      </c>
      <c r="N18" s="103">
        <f>IF(SER_hh_fech_in!N18=0,0,SER_hh_fech_in!N18/SER_summary!N$27)</f>
        <v>9.1805433841102317</v>
      </c>
      <c r="O18" s="103">
        <f>IF(SER_hh_fech_in!O18=0,0,SER_hh_fech_in!O18/SER_summary!O$27)</f>
        <v>9.4734917725406493</v>
      </c>
      <c r="P18" s="103">
        <f>IF(SER_hh_fech_in!P18=0,0,SER_hh_fech_in!P18/SER_summary!P$27)</f>
        <v>9.7241444104353967</v>
      </c>
      <c r="Q18" s="103">
        <f>IF(SER_hh_fech_in!Q18=0,0,SER_hh_fech_in!Q18/SER_summary!Q$27)</f>
        <v>10.329881381725455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16.083519286026238</v>
      </c>
      <c r="D19" s="101">
        <f>IF(SER_hh_fech_in!D19=0,0,SER_hh_fech_in!D19/SER_summary!D$27)</f>
        <v>12.247925193327237</v>
      </c>
      <c r="E19" s="101">
        <f>IF(SER_hh_fech_in!E19=0,0,SER_hh_fech_in!E19/SER_summary!E$27)</f>
        <v>20.135684438722958</v>
      </c>
      <c r="F19" s="101">
        <f>IF(SER_hh_fech_in!F19=0,0,SER_hh_fech_in!F19/SER_summary!F$27)</f>
        <v>20.072309663507241</v>
      </c>
      <c r="G19" s="101">
        <f>IF(SER_hh_fech_in!G19=0,0,SER_hh_fech_in!G19/SER_summary!G$27)</f>
        <v>20.547504490752814</v>
      </c>
      <c r="H19" s="101">
        <f>IF(SER_hh_fech_in!H19=0,0,SER_hh_fech_in!H19/SER_summary!H$27)</f>
        <v>18.326490889851961</v>
      </c>
      <c r="I19" s="101">
        <f>IF(SER_hh_fech_in!I19=0,0,SER_hh_fech_in!I19/SER_summary!I$27)</f>
        <v>18.194487845430171</v>
      </c>
      <c r="J19" s="101">
        <f>IF(SER_hh_fech_in!J19=0,0,SER_hh_fech_in!J19/SER_summary!J$27)</f>
        <v>18.285061092488089</v>
      </c>
      <c r="K19" s="101">
        <f>IF(SER_hh_fech_in!K19=0,0,SER_hh_fech_in!K19/SER_summary!K$27)</f>
        <v>22.995829705648561</v>
      </c>
      <c r="L19" s="101">
        <f>IF(SER_hh_fech_in!L19=0,0,SER_hh_fech_in!L19/SER_summary!L$27)</f>
        <v>19.581482291622404</v>
      </c>
      <c r="M19" s="101">
        <f>IF(SER_hh_fech_in!M19=0,0,SER_hh_fech_in!M19/SER_summary!M$27)</f>
        <v>18.042015211109302</v>
      </c>
      <c r="N19" s="101">
        <f>IF(SER_hh_fech_in!N19=0,0,SER_hh_fech_in!N19/SER_summary!N$27)</f>
        <v>19.419507555254253</v>
      </c>
      <c r="O19" s="101">
        <f>IF(SER_hh_fech_in!O19=0,0,SER_hh_fech_in!O19/SER_summary!O$27)</f>
        <v>20.686669346551138</v>
      </c>
      <c r="P19" s="101">
        <f>IF(SER_hh_fech_in!P19=0,0,SER_hh_fech_in!P19/SER_summary!P$27)</f>
        <v>19.955761087692892</v>
      </c>
      <c r="Q19" s="101">
        <f>IF(SER_hh_fech_in!Q19=0,0,SER_hh_fech_in!Q19/SER_summary!Q$27)</f>
        <v>19.653592584087594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18.301009762672866</v>
      </c>
      <c r="D22" s="100">
        <f>IF(SER_hh_fech_in!D22=0,0,SER_hh_fech_in!D22/SER_summary!D$27)</f>
        <v>19.962034315894282</v>
      </c>
      <c r="E22" s="100">
        <f>IF(SER_hh_fech_in!E22=0,0,SER_hh_fech_in!E22/SER_summary!E$27)</f>
        <v>17.77223777104113</v>
      </c>
      <c r="F22" s="100">
        <f>IF(SER_hh_fech_in!F22=0,0,SER_hh_fech_in!F22/SER_summary!F$27)</f>
        <v>0</v>
      </c>
      <c r="G22" s="100">
        <f>IF(SER_hh_fech_in!G22=0,0,SER_hh_fech_in!G22/SER_summary!G$27)</f>
        <v>22.547626871386868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9.552899807904863</v>
      </c>
      <c r="L22" s="100">
        <f>IF(SER_hh_fech_in!L22=0,0,SER_hh_fech_in!L22/SER_summary!L$27)</f>
        <v>21.397143697589463</v>
      </c>
      <c r="M22" s="100">
        <f>IF(SER_hh_fech_in!M22=0,0,SER_hh_fech_in!M22/SER_summary!M$27)</f>
        <v>21.847280315182179</v>
      </c>
      <c r="N22" s="100">
        <f>IF(SER_hh_fech_in!N22=0,0,SER_hh_fech_in!N22/SER_summary!N$27)</f>
        <v>22.048961536637947</v>
      </c>
      <c r="O22" s="100">
        <f>IF(SER_hh_fech_in!O22=0,0,SER_hh_fech_in!O22/SER_summary!O$27)</f>
        <v>22.076815944512958</v>
      </c>
      <c r="P22" s="100">
        <f>IF(SER_hh_fech_in!P22=0,0,SER_hh_fech_in!P22/SER_summary!P$27)</f>
        <v>21.89892162162851</v>
      </c>
      <c r="Q22" s="100">
        <f>IF(SER_hh_fech_in!Q22=0,0,SER_hh_fech_in!Q22/SER_summary!Q$27)</f>
        <v>21.79338150119235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0</v>
      </c>
      <c r="D23" s="100">
        <f>IF(SER_hh_fech_in!D23=0,0,SER_hh_fech_in!D23/SER_summary!D$27)</f>
        <v>7.5774567884758044</v>
      </c>
      <c r="E23" s="100">
        <f>IF(SER_hh_fech_in!E23=0,0,SER_hh_fech_in!E23/SER_summary!E$27)</f>
        <v>19.425193656376599</v>
      </c>
      <c r="F23" s="100">
        <f>IF(SER_hh_fech_in!F23=0,0,SER_hh_fech_in!F23/SER_summary!F$27)</f>
        <v>21.950833917020336</v>
      </c>
      <c r="G23" s="100">
        <f>IF(SER_hh_fech_in!G23=0,0,SER_hh_fech_in!G23/SER_summary!G$27)</f>
        <v>20.530976394853756</v>
      </c>
      <c r="H23" s="100">
        <f>IF(SER_hh_fech_in!H23=0,0,SER_hh_fech_in!H23/SER_summary!H$27)</f>
        <v>24.47585629487552</v>
      </c>
      <c r="I23" s="100">
        <f>IF(SER_hh_fech_in!I23=0,0,SER_hh_fech_in!I23/SER_summary!I$27)</f>
        <v>20.694722106070142</v>
      </c>
      <c r="J23" s="100">
        <f>IF(SER_hh_fech_in!J23=0,0,SER_hh_fech_in!J23/SER_summary!J$27)</f>
        <v>19.102831451995691</v>
      </c>
      <c r="K23" s="100">
        <f>IF(SER_hh_fech_in!K23=0,0,SER_hh_fech_in!K23/SER_summary!K$27)</f>
        <v>26.227172809723648</v>
      </c>
      <c r="L23" s="100">
        <f>IF(SER_hh_fech_in!L23=0,0,SER_hh_fech_in!L23/SER_summary!L$27)</f>
        <v>19.959576239793051</v>
      </c>
      <c r="M23" s="100">
        <f>IF(SER_hh_fech_in!M23=0,0,SER_hh_fech_in!M23/SER_summary!M$27)</f>
        <v>21.115578465711536</v>
      </c>
      <c r="N23" s="100">
        <f>IF(SER_hh_fech_in!N23=0,0,SER_hh_fech_in!N23/SER_summary!N$27)</f>
        <v>21.063290656132597</v>
      </c>
      <c r="O23" s="100">
        <f>IF(SER_hh_fech_in!O23=0,0,SER_hh_fech_in!O23/SER_summary!O$27)</f>
        <v>21.044263576448753</v>
      </c>
      <c r="P23" s="100">
        <f>IF(SER_hh_fech_in!P23=0,0,SER_hh_fech_in!P23/SER_summary!P$27)</f>
        <v>20.957287609929619</v>
      </c>
      <c r="Q23" s="100">
        <f>IF(SER_hh_fech_in!Q23=0,0,SER_hh_fech_in!Q23/SER_summary!Q$27)</f>
        <v>20.913545893803253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22.511958992149445</v>
      </c>
      <c r="D24" s="100">
        <f>IF(SER_hh_fech_in!D24=0,0,SER_hh_fech_in!D24/SER_summary!D$27)</f>
        <v>0</v>
      </c>
      <c r="E24" s="100">
        <f>IF(SER_hh_fech_in!E24=0,0,SER_hh_fech_in!E24/SER_summary!E$27)</f>
        <v>25.064522110616824</v>
      </c>
      <c r="F24" s="100">
        <f>IF(SER_hh_fech_in!F24=0,0,SER_hh_fech_in!F24/SER_summary!F$27)</f>
        <v>0</v>
      </c>
      <c r="G24" s="100">
        <f>IF(SER_hh_fech_in!G24=0,0,SER_hh_fech_in!G24/SER_summary!G$27)</f>
        <v>20.259669037506907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20.007891077458002</v>
      </c>
      <c r="L24" s="100">
        <f>IF(SER_hh_fech_in!L24=0,0,SER_hh_fech_in!L24/SER_summary!L$27)</f>
        <v>20.205558021727565</v>
      </c>
      <c r="M24" s="100">
        <f>IF(SER_hh_fech_in!M24=0,0,SER_hh_fech_in!M24/SER_summary!M$27)</f>
        <v>20.6492885189951</v>
      </c>
      <c r="N24" s="100">
        <f>IF(SER_hh_fech_in!N24=0,0,SER_hh_fech_in!N24/SER_summary!N$27)</f>
        <v>20.704979183362472</v>
      </c>
      <c r="O24" s="100">
        <f>IF(SER_hh_fech_in!O24=0,0,SER_hh_fech_in!O24/SER_summary!O$27)</f>
        <v>20.709261314658516</v>
      </c>
      <c r="P24" s="100">
        <f>IF(SER_hh_fech_in!P24=0,0,SER_hh_fech_in!P24/SER_summary!P$27)</f>
        <v>20.74822919968576</v>
      </c>
      <c r="Q24" s="100">
        <f>IF(SER_hh_fech_in!Q24=0,0,SER_hh_fech_in!Q24/SER_summary!Q$27)</f>
        <v>20.861849331210351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13.736496746523724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23.880675641952291</v>
      </c>
      <c r="H25" s="100">
        <f>IF(SER_hh_fech_in!H25=0,0,SER_hh_fech_in!H25/SER_summary!H$27)</f>
        <v>12.192876903810436</v>
      </c>
      <c r="I25" s="100">
        <f>IF(SER_hh_fech_in!I25=0,0,SER_hh_fech_in!I25/SER_summary!I$27)</f>
        <v>13.394423140078082</v>
      </c>
      <c r="J25" s="100">
        <f>IF(SER_hh_fech_in!J25=0,0,SER_hh_fech_in!J25/SER_summary!J$27)</f>
        <v>16.489573015325785</v>
      </c>
      <c r="K25" s="100">
        <f>IF(SER_hh_fech_in!K25=0,0,SER_hh_fech_in!K25/SER_summary!K$27)</f>
        <v>16.524903126880016</v>
      </c>
      <c r="L25" s="100">
        <f>IF(SER_hh_fech_in!L25=0,0,SER_hh_fech_in!L25/SER_summary!L$27)</f>
        <v>16.214628975012687</v>
      </c>
      <c r="M25" s="100">
        <f>IF(SER_hh_fech_in!M25=0,0,SER_hh_fech_in!M25/SER_summary!M$27)</f>
        <v>16.691727815236302</v>
      </c>
      <c r="N25" s="100">
        <f>IF(SER_hh_fech_in!N25=0,0,SER_hh_fech_in!N25/SER_summary!N$27)</f>
        <v>16.755527018951408</v>
      </c>
      <c r="O25" s="100">
        <f>IF(SER_hh_fech_in!O25=0,0,SER_hh_fech_in!O25/SER_summary!O$27)</f>
        <v>16.724982097151976</v>
      </c>
      <c r="P25" s="100">
        <f>IF(SER_hh_fech_in!P25=0,0,SER_hh_fech_in!P25/SER_summary!P$27)</f>
        <v>16.696890905149147</v>
      </c>
      <c r="Q25" s="100">
        <f>IF(SER_hh_fech_in!Q25=0,0,SER_hh_fech_in!Q25/SER_summary!Q$27)</f>
        <v>16.731370766340657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12.535519943379359</v>
      </c>
      <c r="D26" s="22">
        <f>IF(SER_hh_fech_in!D26=0,0,SER_hh_fech_in!D26/SER_summary!D$27)</f>
        <v>0</v>
      </c>
      <c r="E26" s="22">
        <f>IF(SER_hh_fech_in!E26=0,0,SER_hh_fech_in!E26/SER_summary!E$27)</f>
        <v>0</v>
      </c>
      <c r="F26" s="22">
        <f>IF(SER_hh_fech_in!F26=0,0,SER_hh_fech_in!F26/SER_summary!F$27)</f>
        <v>13.837262445445189</v>
      </c>
      <c r="G26" s="22">
        <f>IF(SER_hh_fech_in!G26=0,0,SER_hh_fech_in!G26/SER_summary!G$27)</f>
        <v>14.056998278128816</v>
      </c>
      <c r="H26" s="22">
        <f>IF(SER_hh_fech_in!H26=0,0,SER_hh_fech_in!H26/SER_summary!H$27)</f>
        <v>0</v>
      </c>
      <c r="I26" s="22">
        <f>IF(SER_hh_fech_in!I26=0,0,SER_hh_fech_in!I26/SER_summary!I$27)</f>
        <v>18.335320453512846</v>
      </c>
      <c r="J26" s="22">
        <f>IF(SER_hh_fech_in!J26=0,0,SER_hh_fech_in!J26/SER_summary!J$27)</f>
        <v>18.86723351989372</v>
      </c>
      <c r="K26" s="22">
        <f>IF(SER_hh_fech_in!K26=0,0,SER_hh_fech_in!K26/SER_summary!K$27)</f>
        <v>10.576485262024253</v>
      </c>
      <c r="L26" s="22">
        <f>IF(SER_hh_fech_in!L26=0,0,SER_hh_fech_in!L26/SER_summary!L$27)</f>
        <v>0</v>
      </c>
      <c r="M26" s="22">
        <f>IF(SER_hh_fech_in!M26=0,0,SER_hh_fech_in!M26/SER_summary!M$27)</f>
        <v>17.460561050759122</v>
      </c>
      <c r="N26" s="22">
        <f>IF(SER_hh_fech_in!N26=0,0,SER_hh_fech_in!N26/SER_summary!N$27)</f>
        <v>17.388958317299842</v>
      </c>
      <c r="O26" s="22">
        <f>IF(SER_hh_fech_in!O26=0,0,SER_hh_fech_in!O26/SER_summary!O$27)</f>
        <v>0</v>
      </c>
      <c r="P26" s="22">
        <f>IF(SER_hh_fech_in!P26=0,0,SER_hh_fech_in!P26/SER_summary!P$27)</f>
        <v>17.280577987619086</v>
      </c>
      <c r="Q26" s="22">
        <f>IF(SER_hh_fech_in!Q26=0,0,SER_hh_fech_in!Q26/SER_summary!Q$27)</f>
        <v>17.417953952544096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0.11262066014476529</v>
      </c>
      <c r="L27" s="116">
        <f>IF(SER_hh_fech_in!L27=0,0,SER_hh_fech_in!L27/SER_summary!L$27)</f>
        <v>7.4826941950047682E-3</v>
      </c>
      <c r="M27" s="116">
        <f>IF(SER_hh_fech_in!M27=0,0,SER_hh_fech_in!M27/SER_summary!M$27)</f>
        <v>1.9298140814977215E-3</v>
      </c>
      <c r="N27" s="116">
        <f>IF(SER_hh_fech_in!N27=0,0,SER_hh_fech_in!N27/SER_summary!N$27)</f>
        <v>2.9175254920653895E-2</v>
      </c>
      <c r="O27" s="116">
        <f>IF(SER_hh_fech_in!O27=0,0,SER_hh_fech_in!O27/SER_summary!O$27)</f>
        <v>4.3123886748144963E-3</v>
      </c>
      <c r="P27" s="116">
        <f>IF(SER_hh_fech_in!P27=0,0,SER_hh_fech_in!P27/SER_summary!P$27)</f>
        <v>4.3033982653686038E-3</v>
      </c>
      <c r="Q27" s="116">
        <f>IF(SER_hh_fech_in!Q27=0,0,SER_hh_fech_in!Q27/SER_summary!Q$27)</f>
        <v>1.2573922856290685E-3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7.30826032098651</v>
      </c>
      <c r="L28" s="117">
        <f>IF(SER_hh_fech_in!L28=0,0,SER_hh_fech_in!L28/SER_summary!L$27)</f>
        <v>4.484240041328035</v>
      </c>
      <c r="M28" s="117">
        <f>IF(SER_hh_fech_in!M28=0,0,SER_hh_fech_in!M28/SER_summary!M$27)</f>
        <v>3.2526742653100449</v>
      </c>
      <c r="N28" s="117">
        <f>IF(SER_hh_fech_in!N28=0,0,SER_hh_fech_in!N28/SER_summary!N$27)</f>
        <v>4.6988505366435547</v>
      </c>
      <c r="O28" s="117">
        <f>IF(SER_hh_fech_in!O28=0,0,SER_hh_fech_in!O28/SER_summary!O$27)</f>
        <v>2.1368780662852296</v>
      </c>
      <c r="P28" s="117">
        <f>IF(SER_hh_fech_in!P28=0,0,SER_hh_fech_in!P28/SER_summary!P$27)</f>
        <v>1.8851975966862735</v>
      </c>
      <c r="Q28" s="117">
        <f>IF(SER_hh_fech_in!Q28=0,0,SER_hh_fech_in!Q28/SER_summary!Q$27)</f>
        <v>0.85684981969310381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22.642607172633042</v>
      </c>
      <c r="D29" s="101">
        <f>IF(SER_hh_fech_in!D29=0,0,SER_hh_fech_in!D29/SER_summary!D$27)</f>
        <v>9.9377707313082979</v>
      </c>
      <c r="E29" s="101">
        <f>IF(SER_hh_fech_in!E29=0,0,SER_hh_fech_in!E29/SER_summary!E$27)</f>
        <v>21.862156071834722</v>
      </c>
      <c r="F29" s="101">
        <f>IF(SER_hh_fech_in!F29=0,0,SER_hh_fech_in!F29/SER_summary!F$27)</f>
        <v>25.534588007324597</v>
      </c>
      <c r="G29" s="101">
        <f>IF(SER_hh_fech_in!G29=0,0,SER_hh_fech_in!G29/SER_summary!G$27)</f>
        <v>25.373960618006041</v>
      </c>
      <c r="H29" s="101">
        <f>IF(SER_hh_fech_in!H29=0,0,SER_hh_fech_in!H29/SER_summary!H$27)</f>
        <v>23.880819067813785</v>
      </c>
      <c r="I29" s="101">
        <f>IF(SER_hh_fech_in!I29=0,0,SER_hh_fech_in!I29/SER_summary!I$27)</f>
        <v>28.822348070987744</v>
      </c>
      <c r="J29" s="101">
        <f>IF(SER_hh_fech_in!J29=0,0,SER_hh_fech_in!J29/SER_summary!J$27)</f>
        <v>20.157411767535894</v>
      </c>
      <c r="K29" s="101">
        <f>IF(SER_hh_fech_in!K29=0,0,SER_hh_fech_in!K29/SER_summary!K$27)</f>
        <v>19.964122272456311</v>
      </c>
      <c r="L29" s="101">
        <f>IF(SER_hh_fech_in!L29=0,0,SER_hh_fech_in!L29/SER_summary!L$27)</f>
        <v>23.360490388765299</v>
      </c>
      <c r="M29" s="101">
        <f>IF(SER_hh_fech_in!M29=0,0,SER_hh_fech_in!M29/SER_summary!M$27)</f>
        <v>20.419728779118234</v>
      </c>
      <c r="N29" s="101">
        <f>IF(SER_hh_fech_in!N29=0,0,SER_hh_fech_in!N29/SER_summary!N$27)</f>
        <v>21.712820992771249</v>
      </c>
      <c r="O29" s="101">
        <f>IF(SER_hh_fech_in!O29=0,0,SER_hh_fech_in!O29/SER_summary!O$27)</f>
        <v>22.317115975760267</v>
      </c>
      <c r="P29" s="101">
        <f>IF(SER_hh_fech_in!P29=0,0,SER_hh_fech_in!P29/SER_summary!P$27)</f>
        <v>23.234894470476309</v>
      </c>
      <c r="Q29" s="101">
        <f>IF(SER_hh_fech_in!Q29=0,0,SER_hh_fech_in!Q29/SER_summary!Q$27)</f>
        <v>22.784127282826571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10.487713219040783</v>
      </c>
      <c r="E30" s="100">
        <f>IF(SER_hh_fech_in!E30=0,0,SER_hh_fech_in!E30/SER_summary!E$27)</f>
        <v>25.691589040427896</v>
      </c>
      <c r="F30" s="100">
        <f>IF(SER_hh_fech_in!F30=0,0,SER_hh_fech_in!F30/SER_summary!F$27)</f>
        <v>26.901273839549333</v>
      </c>
      <c r="G30" s="100">
        <f>IF(SER_hh_fech_in!G30=0,0,SER_hh_fech_in!G30/SER_summary!G$27)</f>
        <v>27.76706835411299</v>
      </c>
      <c r="H30" s="100">
        <f>IF(SER_hh_fech_in!H30=0,0,SER_hh_fech_in!H30/SER_summary!H$27)</f>
        <v>0</v>
      </c>
      <c r="I30" s="100">
        <f>IF(SER_hh_fech_in!I30=0,0,SER_hh_fech_in!I30/SER_summary!I$27)</f>
        <v>28.822348070987744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26.792294200950629</v>
      </c>
      <c r="M30" s="100">
        <f>IF(SER_hh_fech_in!M30=0,0,SER_hh_fech_in!M30/SER_summary!M$27)</f>
        <v>0</v>
      </c>
      <c r="N30" s="100">
        <f>IF(SER_hh_fech_in!N30=0,0,SER_hh_fech_in!N30/SER_summary!N$27)</f>
        <v>26.982009566417364</v>
      </c>
      <c r="O30" s="100">
        <f>IF(SER_hh_fech_in!O30=0,0,SER_hh_fech_in!O30/SER_summary!O$27)</f>
        <v>26.468900896883625</v>
      </c>
      <c r="P30" s="100">
        <f>IF(SER_hh_fech_in!P30=0,0,SER_hh_fech_in!P30/SER_summary!P$27)</f>
        <v>26.055503824304598</v>
      </c>
      <c r="Q30" s="100">
        <f>IF(SER_hh_fech_in!Q30=0,0,SER_hh_fech_in!Q30/SER_summary!Q$27)</f>
        <v>25.797181551047295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26.737772256577063</v>
      </c>
      <c r="D31" s="100">
        <f>IF(SER_hh_fech_in!D31=0,0,SER_hh_fech_in!D31/SER_summary!D$27)</f>
        <v>9.815652736436137</v>
      </c>
      <c r="E31" s="100">
        <f>IF(SER_hh_fech_in!E31=0,0,SER_hh_fech_in!E31/SER_summary!E$27)</f>
        <v>0</v>
      </c>
      <c r="F31" s="100">
        <f>IF(SER_hh_fech_in!F31=0,0,SER_hh_fech_in!F31/SER_summary!F$27)</f>
        <v>24.497205300122005</v>
      </c>
      <c r="G31" s="100">
        <f>IF(SER_hh_fech_in!G31=0,0,SER_hh_fech_in!G31/SER_summary!G$27)</f>
        <v>25.130046659194115</v>
      </c>
      <c r="H31" s="100">
        <f>IF(SER_hh_fech_in!H31=0,0,SER_hh_fech_in!H31/SER_summary!H$27)</f>
        <v>26.064132865578188</v>
      </c>
      <c r="I31" s="100">
        <f>IF(SER_hh_fech_in!I31=0,0,SER_hh_fech_in!I31/SER_summary!I$27)</f>
        <v>0</v>
      </c>
      <c r="J31" s="100">
        <f>IF(SER_hh_fech_in!J31=0,0,SER_hh_fech_in!J31/SER_summary!J$27)</f>
        <v>25.774204615952449</v>
      </c>
      <c r="K31" s="100">
        <f>IF(SER_hh_fech_in!K31=0,0,SER_hh_fech_in!K31/SER_summary!K$27)</f>
        <v>25.078169102748863</v>
      </c>
      <c r="L31" s="100">
        <f>IF(SER_hh_fech_in!L31=0,0,SER_hh_fech_in!L31/SER_summary!L$27)</f>
        <v>24.35329404188467</v>
      </c>
      <c r="M31" s="100">
        <f>IF(SER_hh_fech_in!M31=0,0,SER_hh_fech_in!M31/SER_summary!M$27)</f>
        <v>24.781392174879272</v>
      </c>
      <c r="N31" s="100">
        <f>IF(SER_hh_fech_in!N31=0,0,SER_hh_fech_in!N31/SER_summary!N$27)</f>
        <v>24.503303135385099</v>
      </c>
      <c r="O31" s="100">
        <f>IF(SER_hh_fech_in!O31=0,0,SER_hh_fech_in!O31/SER_summary!O$27)</f>
        <v>24.122529253360547</v>
      </c>
      <c r="P31" s="100">
        <f>IF(SER_hh_fech_in!P31=0,0,SER_hh_fech_in!P31/SER_summary!P$27)</f>
        <v>24.079833899953584</v>
      </c>
      <c r="Q31" s="100">
        <f>IF(SER_hh_fech_in!Q31=0,0,SER_hh_fech_in!Q31/SER_summary!Q$27)</f>
        <v>23.903567978469241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19.602009391073118</v>
      </c>
      <c r="D33" s="18">
        <f>IF(SER_hh_fech_in!D33=0,0,SER_hh_fech_in!D33/SER_summary!D$27)</f>
        <v>0</v>
      </c>
      <c r="E33" s="18">
        <f>IF(SER_hh_fech_in!E33=0,0,SER_hh_fech_in!E33/SER_summary!E$27)</f>
        <v>16.786929767627374</v>
      </c>
      <c r="F33" s="18">
        <f>IF(SER_hh_fech_in!F33=0,0,SER_hh_fech_in!F33/SER_summary!F$27)</f>
        <v>0</v>
      </c>
      <c r="G33" s="18">
        <f>IF(SER_hh_fech_in!G33=0,0,SER_hh_fech_in!G33/SER_summary!G$27)</f>
        <v>19.421432729785543</v>
      </c>
      <c r="H33" s="18">
        <f>IF(SER_hh_fech_in!H33=0,0,SER_hh_fech_in!H33/SER_summary!H$27)</f>
        <v>20.000011295457519</v>
      </c>
      <c r="I33" s="18">
        <f>IF(SER_hh_fech_in!I33=0,0,SER_hh_fech_in!I33/SER_summary!I$27)</f>
        <v>0</v>
      </c>
      <c r="J33" s="18">
        <f>IF(SER_hh_fech_in!J33=0,0,SER_hh_fech_in!J33/SER_summary!J$27)</f>
        <v>19.535656718097606</v>
      </c>
      <c r="K33" s="18">
        <f>IF(SER_hh_fech_in!K33=0,0,SER_hh_fech_in!K33/SER_summary!K$27)</f>
        <v>18.989041941142187</v>
      </c>
      <c r="L33" s="18">
        <f>IF(SER_hh_fech_in!L33=0,0,SER_hh_fech_in!L33/SER_summary!L$27)</f>
        <v>18.520558968587601</v>
      </c>
      <c r="M33" s="18">
        <f>IF(SER_hh_fech_in!M33=0,0,SER_hh_fech_in!M33/SER_summary!M$27)</f>
        <v>19.568201590666071</v>
      </c>
      <c r="N33" s="18">
        <f>IF(SER_hh_fech_in!N33=0,0,SER_hh_fech_in!N33/SER_summary!N$27)</f>
        <v>19.526124704491114</v>
      </c>
      <c r="O33" s="18">
        <f>IF(SER_hh_fech_in!O33=0,0,SER_hh_fech_in!O33/SER_summary!O$27)</f>
        <v>18.816179172729292</v>
      </c>
      <c r="P33" s="18">
        <f>IF(SER_hh_fech_in!P33=0,0,SER_hh_fech_in!P33/SER_summary!P$27)</f>
        <v>18.631196735787</v>
      </c>
      <c r="Q33" s="18">
        <f>IF(SER_hh_fech_in!Q33=0,0,SER_hh_fech_in!Q33/SER_summary!Q$27)</f>
        <v>18.638528367832421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140.35444363887086</v>
      </c>
      <c r="D3" s="106">
        <f>IF(SER_hh_tesh_in!D3=0,0,SER_hh_tesh_in!D3/SER_summary!D$27)</f>
        <v>76.320675839290033</v>
      </c>
      <c r="E3" s="106">
        <f>IF(SER_hh_tesh_in!E3=0,0,SER_hh_tesh_in!E3/SER_summary!E$27)</f>
        <v>121.71169940484143</v>
      </c>
      <c r="F3" s="106">
        <f>IF(SER_hh_tesh_in!F3=0,0,SER_hh_tesh_in!F3/SER_summary!F$27)</f>
        <v>120.62412117639616</v>
      </c>
      <c r="G3" s="106">
        <f>IF(SER_hh_tesh_in!G3=0,0,SER_hh_tesh_in!G3/SER_summary!G$27)</f>
        <v>160.17925197175268</v>
      </c>
      <c r="H3" s="106">
        <f>IF(SER_hh_tesh_in!H3=0,0,SER_hh_tesh_in!H3/SER_summary!H$27)</f>
        <v>204.67746728264444</v>
      </c>
      <c r="I3" s="106">
        <f>IF(SER_hh_tesh_in!I3=0,0,SER_hh_tesh_in!I3/SER_summary!I$27)</f>
        <v>156.31228349909082</v>
      </c>
      <c r="J3" s="106">
        <f>IF(SER_hh_tesh_in!J3=0,0,SER_hh_tesh_in!J3/SER_summary!J$27)</f>
        <v>131.69260070512107</v>
      </c>
      <c r="K3" s="106">
        <f>IF(SER_hh_tesh_in!K3=0,0,SER_hh_tesh_in!K3/SER_summary!K$27)</f>
        <v>119.06938554056664</v>
      </c>
      <c r="L3" s="106">
        <f>IF(SER_hh_tesh_in!L3=0,0,SER_hh_tesh_in!L3/SER_summary!L$27)</f>
        <v>119.31988539459401</v>
      </c>
      <c r="M3" s="106">
        <f>IF(SER_hh_tesh_in!M3=0,0,SER_hh_tesh_in!M3/SER_summary!M$27)</f>
        <v>105.8654404550864</v>
      </c>
      <c r="N3" s="106">
        <f>IF(SER_hh_tesh_in!N3=0,0,SER_hh_tesh_in!N3/SER_summary!N$27)</f>
        <v>102.27852826261604</v>
      </c>
      <c r="O3" s="106">
        <f>IF(SER_hh_tesh_in!O3=0,0,SER_hh_tesh_in!O3/SER_summary!O$27)</f>
        <v>94.921076141153549</v>
      </c>
      <c r="P3" s="106">
        <f>IF(SER_hh_tesh_in!P3=0,0,SER_hh_tesh_in!P3/SER_summary!P$27)</f>
        <v>86.742348058109513</v>
      </c>
      <c r="Q3" s="106">
        <f>IF(SER_hh_tesh_in!Q3=0,0,SER_hh_tesh_in!Q3/SER_summary!Q$27)</f>
        <v>81.031415469450891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114.96100535949437</v>
      </c>
      <c r="D4" s="101">
        <f>IF(SER_hh_tesh_in!D4=0,0,SER_hh_tesh_in!D4/SER_summary!D$27)</f>
        <v>58.024448595328074</v>
      </c>
      <c r="E4" s="101">
        <f>IF(SER_hh_tesh_in!E4=0,0,SER_hh_tesh_in!E4/SER_summary!E$27)</f>
        <v>95.824820997409574</v>
      </c>
      <c r="F4" s="101">
        <f>IF(SER_hh_tesh_in!F4=0,0,SER_hh_tesh_in!F4/SER_summary!F$27)</f>
        <v>90.231745711157913</v>
      </c>
      <c r="G4" s="101">
        <f>IF(SER_hh_tesh_in!G4=0,0,SER_hh_tesh_in!G4/SER_summary!G$27)</f>
        <v>131.01293550759456</v>
      </c>
      <c r="H4" s="101">
        <f>IF(SER_hh_tesh_in!H4=0,0,SER_hh_tesh_in!H4/SER_summary!H$27)</f>
        <v>175.29315055460111</v>
      </c>
      <c r="I4" s="101">
        <f>IF(SER_hh_tesh_in!I4=0,0,SER_hh_tesh_in!I4/SER_summary!I$27)</f>
        <v>124.20957072886824</v>
      </c>
      <c r="J4" s="101">
        <f>IF(SER_hh_tesh_in!J4=0,0,SER_hh_tesh_in!J4/SER_summary!J$27)</f>
        <v>98.94882712269677</v>
      </c>
      <c r="K4" s="101">
        <f>IF(SER_hh_tesh_in!K4=0,0,SER_hh_tesh_in!K4/SER_summary!K$27)</f>
        <v>85.646569448156924</v>
      </c>
      <c r="L4" s="101">
        <f>IF(SER_hh_tesh_in!L4=0,0,SER_hh_tesh_in!L4/SER_summary!L$27)</f>
        <v>90.245275548699198</v>
      </c>
      <c r="M4" s="101">
        <f>IF(SER_hh_tesh_in!M4=0,0,SER_hh_tesh_in!M4/SER_summary!M$27)</f>
        <v>77.656337221223922</v>
      </c>
      <c r="N4" s="101">
        <f>IF(SER_hh_tesh_in!N4=0,0,SER_hh_tesh_in!N4/SER_summary!N$27)</f>
        <v>74.730832709760037</v>
      </c>
      <c r="O4" s="101">
        <f>IF(SER_hh_tesh_in!O4=0,0,SER_hh_tesh_in!O4/SER_summary!O$27)</f>
        <v>67.227392199803958</v>
      </c>
      <c r="P4" s="101">
        <f>IF(SER_hh_tesh_in!P4=0,0,SER_hh_tesh_in!P4/SER_summary!P$27)</f>
        <v>59.526407812622281</v>
      </c>
      <c r="Q4" s="101">
        <f>IF(SER_hh_tesh_in!Q4=0,0,SER_hh_tesh_in!Q4/SER_summary!Q$27)</f>
        <v>53.618532223695809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113.98360231553518</v>
      </c>
      <c r="D5" s="100">
        <f>IF(SER_hh_tesh_in!D5=0,0,SER_hh_tesh_in!D5/SER_summary!D$27)</f>
        <v>45.413078798971107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153.87148213525992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88.409963970498509</v>
      </c>
      <c r="M5" s="100">
        <f>IF(SER_hh_tesh_in!M5=0,0,SER_hh_tesh_in!M5/SER_summary!M$27)</f>
        <v>76.131808687268602</v>
      </c>
      <c r="N5" s="100">
        <f>IF(SER_hh_tesh_in!N5=0,0,SER_hh_tesh_in!N5/SER_summary!N$27)</f>
        <v>0</v>
      </c>
      <c r="O5" s="100">
        <f>IF(SER_hh_tesh_in!O5=0,0,SER_hh_tesh_in!O5/SER_summary!O$27)</f>
        <v>65.290195622962216</v>
      </c>
      <c r="P5" s="100">
        <f>IF(SER_hh_tesh_in!P5=0,0,SER_hh_tesh_in!P5/SER_summary!P$27)</f>
        <v>0</v>
      </c>
      <c r="Q5" s="100">
        <f>IF(SER_hh_tesh_in!Q5=0,0,SER_hh_tesh_in!Q5/SER_summary!Q$27)</f>
        <v>56.517101111622758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88.872768029911228</v>
      </c>
      <c r="D7" s="100">
        <f>IF(SER_hh_tesh_in!D7=0,0,SER_hh_tesh_in!D7/SER_summary!D$27)</f>
        <v>58.070097510189235</v>
      </c>
      <c r="E7" s="100">
        <f>IF(SER_hh_tesh_in!E7=0,0,SER_hh_tesh_in!E7/SER_summary!E$27)</f>
        <v>0</v>
      </c>
      <c r="F7" s="100">
        <f>IF(SER_hh_tesh_in!F7=0,0,SER_hh_tesh_in!F7/SER_summary!F$27)</f>
        <v>102.71693942141452</v>
      </c>
      <c r="G7" s="100">
        <f>IF(SER_hh_tesh_in!G7=0,0,SER_hh_tesh_in!G7/SER_summary!G$27)</f>
        <v>0</v>
      </c>
      <c r="H7" s="100">
        <f>IF(SER_hh_tesh_in!H7=0,0,SER_hh_tesh_in!H7/SER_summary!H$27)</f>
        <v>0</v>
      </c>
      <c r="I7" s="100">
        <f>IF(SER_hh_tesh_in!I7=0,0,SER_hh_tesh_in!I7/SER_summary!I$27)</f>
        <v>162.40782912366802</v>
      </c>
      <c r="J7" s="100">
        <f>IF(SER_hh_tesh_in!J7=0,0,SER_hh_tesh_in!J7/SER_summary!J$27)</f>
        <v>118.81062492465668</v>
      </c>
      <c r="K7" s="100">
        <f>IF(SER_hh_tesh_in!K7=0,0,SER_hh_tesh_in!K7/SER_summary!K$27)</f>
        <v>65.272403241936814</v>
      </c>
      <c r="L7" s="100">
        <f>IF(SER_hh_tesh_in!L7=0,0,SER_hh_tesh_in!L7/SER_summary!L$27)</f>
        <v>87.907974614461139</v>
      </c>
      <c r="M7" s="100">
        <f>IF(SER_hh_tesh_in!M7=0,0,SER_hh_tesh_in!M7/SER_summary!M$27)</f>
        <v>76.451836791105222</v>
      </c>
      <c r="N7" s="100">
        <f>IF(SER_hh_tesh_in!N7=0,0,SER_hh_tesh_in!N7/SER_summary!N$27)</f>
        <v>72.665417411056922</v>
      </c>
      <c r="O7" s="100">
        <f>IF(SER_hh_tesh_in!O7=0,0,SER_hh_tesh_in!O7/SER_summary!O$27)</f>
        <v>64.934837239463647</v>
      </c>
      <c r="P7" s="100">
        <f>IF(SER_hh_tesh_in!P7=0,0,SER_hh_tesh_in!P7/SER_summary!P$27)</f>
        <v>58.021730645747532</v>
      </c>
      <c r="Q7" s="100">
        <f>IF(SER_hh_tesh_in!Q7=0,0,SER_hh_tesh_in!Q7/SER_summary!Q$27)</f>
        <v>55.763850235383998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125.70067798787349</v>
      </c>
      <c r="D9" s="100">
        <f>IF(SER_hh_tesh_in!D9=0,0,SER_hh_tesh_in!D9/SER_summary!D$27)</f>
        <v>0</v>
      </c>
      <c r="E9" s="100">
        <f>IF(SER_hh_tesh_in!E9=0,0,SER_hh_tesh_in!E9/SER_summary!E$27)</f>
        <v>110.81592566935568</v>
      </c>
      <c r="F9" s="100">
        <f>IF(SER_hh_tesh_in!F9=0,0,SER_hh_tesh_in!F9/SER_summary!F$27)</f>
        <v>87.908386445386142</v>
      </c>
      <c r="G9" s="100">
        <f>IF(SER_hh_tesh_in!G9=0,0,SER_hh_tesh_in!G9/SER_summary!G$27)</f>
        <v>101.01249609934</v>
      </c>
      <c r="H9" s="100">
        <f>IF(SER_hh_tesh_in!H9=0,0,SER_hh_tesh_in!H9/SER_summary!H$27)</f>
        <v>181.44900605517824</v>
      </c>
      <c r="I9" s="100">
        <f>IF(SER_hh_tesh_in!I9=0,0,SER_hh_tesh_in!I9/SER_summary!I$27)</f>
        <v>118.93645997300948</v>
      </c>
      <c r="J9" s="100">
        <f>IF(SER_hh_tesh_in!J9=0,0,SER_hh_tesh_in!J9/SER_summary!J$27)</f>
        <v>82.082215069405038</v>
      </c>
      <c r="K9" s="100">
        <f>IF(SER_hh_tesh_in!K9=0,0,SER_hh_tesh_in!K9/SER_summary!K$27)</f>
        <v>87.831401536027215</v>
      </c>
      <c r="L9" s="100">
        <f>IF(SER_hh_tesh_in!L9=0,0,SER_hh_tesh_in!L9/SER_summary!L$27)</f>
        <v>87.886615159231837</v>
      </c>
      <c r="M9" s="100">
        <f>IF(SER_hh_tesh_in!M9=0,0,SER_hh_tesh_in!M9/SER_summary!M$27)</f>
        <v>0</v>
      </c>
      <c r="N9" s="100">
        <f>IF(SER_hh_tesh_in!N9=0,0,SER_hh_tesh_in!N9/SER_summary!N$27)</f>
        <v>73.728827116227833</v>
      </c>
      <c r="O9" s="100">
        <f>IF(SER_hh_tesh_in!O9=0,0,SER_hh_tesh_in!O9/SER_summary!O$27)</f>
        <v>66.149317563339153</v>
      </c>
      <c r="P9" s="100">
        <f>IF(SER_hh_tesh_in!P9=0,0,SER_hh_tesh_in!P9/SER_summary!P$27)</f>
        <v>59.359664193035059</v>
      </c>
      <c r="Q9" s="100">
        <f>IF(SER_hh_tesh_in!Q9=0,0,SER_hh_tesh_in!Q9/SER_summary!Q$27)</f>
        <v>57.50063345130981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105.63415565056626</v>
      </c>
      <c r="D10" s="100">
        <f>IF(SER_hh_tesh_in!D10=0,0,SER_hh_tesh_in!D10/SER_summary!D$27)</f>
        <v>56.593831970465821</v>
      </c>
      <c r="E10" s="100">
        <f>IF(SER_hh_tesh_in!E10=0,0,SER_hh_tesh_in!E10/SER_summary!E$27)</f>
        <v>0</v>
      </c>
      <c r="F10" s="100">
        <f>IF(SER_hh_tesh_in!F10=0,0,SER_hh_tesh_in!F10/SER_summary!F$27)</f>
        <v>56.615510433666543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79.574029416444333</v>
      </c>
      <c r="J10" s="100">
        <f>IF(SER_hh_tesh_in!J10=0,0,SER_hh_tesh_in!J10/SER_summary!J$27)</f>
        <v>64.826264911208639</v>
      </c>
      <c r="K10" s="100">
        <f>IF(SER_hh_tesh_in!K10=0,0,SER_hh_tesh_in!K10/SER_summary!K$27)</f>
        <v>54.563405775114639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0</v>
      </c>
      <c r="O10" s="100">
        <f>IF(SER_hh_tesh_in!O10=0,0,SER_hh_tesh_in!O10/SER_summary!O$27)</f>
        <v>0</v>
      </c>
      <c r="P10" s="100">
        <f>IF(SER_hh_tesh_in!P10=0,0,SER_hh_tesh_in!P10/SER_summary!P$27)</f>
        <v>42.967636766818288</v>
      </c>
      <c r="Q10" s="100">
        <f>IF(SER_hh_tesh_in!Q10=0,0,SER_hh_tesh_in!Q10/SER_summary!Q$27)</f>
        <v>44.898349970655708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59.404427946875529</v>
      </c>
      <c r="D11" s="100">
        <f>IF(SER_hh_tesh_in!D11=0,0,SER_hh_tesh_in!D11/SER_summary!D$27)</f>
        <v>48.295012024818405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126.21413964812309</v>
      </c>
      <c r="J11" s="100">
        <f>IF(SER_hh_tesh_in!J11=0,0,SER_hh_tesh_in!J11/SER_summary!J$27)</f>
        <v>143.72641694383768</v>
      </c>
      <c r="K11" s="100">
        <f>IF(SER_hh_tesh_in!K11=0,0,SER_hh_tesh_in!K11/SER_summary!K$27)</f>
        <v>126.66987818195014</v>
      </c>
      <c r="L11" s="100">
        <f>IF(SER_hh_tesh_in!L11=0,0,SER_hh_tesh_in!L11/SER_summary!L$27)</f>
        <v>0</v>
      </c>
      <c r="M11" s="100">
        <f>IF(SER_hh_tesh_in!M11=0,0,SER_hh_tesh_in!M11/SER_summary!M$27)</f>
        <v>79.305350239939941</v>
      </c>
      <c r="N11" s="100">
        <f>IF(SER_hh_tesh_in!N11=0,0,SER_hh_tesh_in!N11/SER_summary!N$27)</f>
        <v>74.943355082347267</v>
      </c>
      <c r="O11" s="100">
        <f>IF(SER_hh_tesh_in!O11=0,0,SER_hh_tesh_in!O11/SER_summary!O$27)</f>
        <v>67.173224941077237</v>
      </c>
      <c r="P11" s="100">
        <f>IF(SER_hh_tesh_in!P11=0,0,SER_hh_tesh_in!P11/SER_summary!P$27)</f>
        <v>61.121651619015317</v>
      </c>
      <c r="Q11" s="100">
        <f>IF(SER_hh_tesh_in!Q11=0,0,SER_hh_tesh_in!Q11/SER_summary!Q$27)</f>
        <v>57.479208379461234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138.76270841265355</v>
      </c>
      <c r="H12" s="100">
        <f>IF(SER_hh_tesh_in!H12=0,0,SER_hh_tesh_in!H12/SER_summary!H$27)</f>
        <v>118.48337121514218</v>
      </c>
      <c r="I12" s="100">
        <f>IF(SER_hh_tesh_in!I12=0,0,SER_hh_tesh_in!I12/SER_summary!I$27)</f>
        <v>110.75893878762047</v>
      </c>
      <c r="J12" s="100">
        <f>IF(SER_hh_tesh_in!J12=0,0,SER_hh_tesh_in!J12/SER_summary!J$27)</f>
        <v>107.42766508509379</v>
      </c>
      <c r="K12" s="100">
        <f>IF(SER_hh_tesh_in!K12=0,0,SER_hh_tesh_in!K12/SER_summary!K$27)</f>
        <v>82.804850674911592</v>
      </c>
      <c r="L12" s="100">
        <f>IF(SER_hh_tesh_in!L12=0,0,SER_hh_tesh_in!L12/SER_summary!L$27)</f>
        <v>87.884503235858475</v>
      </c>
      <c r="M12" s="100">
        <f>IF(SER_hh_tesh_in!M12=0,0,SER_hh_tesh_in!M12/SER_summary!M$27)</f>
        <v>75.759003138412083</v>
      </c>
      <c r="N12" s="100">
        <f>IF(SER_hh_tesh_in!N12=0,0,SER_hh_tesh_in!N12/SER_summary!N$27)</f>
        <v>72.383045541605711</v>
      </c>
      <c r="O12" s="100">
        <f>IF(SER_hh_tesh_in!O12=0,0,SER_hh_tesh_in!O12/SER_summary!O$27)</f>
        <v>65.210010560351478</v>
      </c>
      <c r="P12" s="100">
        <f>IF(SER_hh_tesh_in!P12=0,0,SER_hh_tesh_in!P12/SER_summary!P$27)</f>
        <v>59.131966054128689</v>
      </c>
      <c r="Q12" s="100">
        <f>IF(SER_hh_tesh_in!Q12=0,0,SER_hh_tesh_in!Q12/SER_summary!Q$27)</f>
        <v>57.539484683307087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116.55493498560155</v>
      </c>
      <c r="D13" s="100">
        <f>IF(SER_hh_tesh_in!D13=0,0,SER_hh_tesh_in!D13/SER_summary!D$27)</f>
        <v>45.787200752105285</v>
      </c>
      <c r="E13" s="100">
        <f>IF(SER_hh_tesh_in!E13=0,0,SER_hh_tesh_in!E13/SER_summary!E$27)</f>
        <v>79.801568634797277</v>
      </c>
      <c r="F13" s="100">
        <f>IF(SER_hh_tesh_in!F13=0,0,SER_hh_tesh_in!F13/SER_summary!F$27)</f>
        <v>87.449786333596776</v>
      </c>
      <c r="G13" s="100">
        <f>IF(SER_hh_tesh_in!G13=0,0,SER_hh_tesh_in!G13/SER_summary!G$27)</f>
        <v>113.03596362539564</v>
      </c>
      <c r="H13" s="100">
        <f>IF(SER_hh_tesh_in!H13=0,0,SER_hh_tesh_in!H13/SER_summary!H$27)</f>
        <v>147.95392663093085</v>
      </c>
      <c r="I13" s="100">
        <f>IF(SER_hh_tesh_in!I13=0,0,SER_hh_tesh_in!I13/SER_summary!I$27)</f>
        <v>117.82586472228478</v>
      </c>
      <c r="J13" s="100">
        <f>IF(SER_hh_tesh_in!J13=0,0,SER_hh_tesh_in!J13/SER_summary!J$27)</f>
        <v>88.519281971059385</v>
      </c>
      <c r="K13" s="100">
        <f>IF(SER_hh_tesh_in!K13=0,0,SER_hh_tesh_in!K13/SER_summary!K$27)</f>
        <v>78.532465244149904</v>
      </c>
      <c r="L13" s="100">
        <f>IF(SER_hh_tesh_in!L13=0,0,SER_hh_tesh_in!L13/SER_summary!L$27)</f>
        <v>97.012990866949522</v>
      </c>
      <c r="M13" s="100">
        <f>IF(SER_hh_tesh_in!M13=0,0,SER_hh_tesh_in!M13/SER_summary!M$27)</f>
        <v>84.76428366223864</v>
      </c>
      <c r="N13" s="100">
        <f>IF(SER_hh_tesh_in!N13=0,0,SER_hh_tesh_in!N13/SER_summary!N$27)</f>
        <v>80.722707377532885</v>
      </c>
      <c r="O13" s="100">
        <f>IF(SER_hh_tesh_in!O13=0,0,SER_hh_tesh_in!O13/SER_summary!O$27)</f>
        <v>72.74331704692807</v>
      </c>
      <c r="P13" s="100">
        <f>IF(SER_hh_tesh_in!P13=0,0,SER_hh_tesh_in!P13/SER_summary!P$27)</f>
        <v>65.462307877525532</v>
      </c>
      <c r="Q13" s="100">
        <f>IF(SER_hh_tesh_in!Q13=0,0,SER_hh_tesh_in!Q13/SER_summary!Q$27)</f>
        <v>62.713947047048769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116.28996433994824</v>
      </c>
      <c r="D14" s="22">
        <f>IF(SER_hh_tesh_in!D14=0,0,SER_hh_tesh_in!D14/SER_summary!D$27)</f>
        <v>0</v>
      </c>
      <c r="E14" s="22">
        <f>IF(SER_hh_tesh_in!E14=0,0,SER_hh_tesh_in!E14/SER_summary!E$27)</f>
        <v>81.935225386676734</v>
      </c>
      <c r="F14" s="22">
        <f>IF(SER_hh_tesh_in!F14=0,0,SER_hh_tesh_in!F14/SER_summary!F$27)</f>
        <v>0</v>
      </c>
      <c r="G14" s="22">
        <f>IF(SER_hh_tesh_in!G14=0,0,SER_hh_tesh_in!G14/SER_summary!G$27)</f>
        <v>0</v>
      </c>
      <c r="H14" s="22">
        <f>IF(SER_hh_tesh_in!H14=0,0,SER_hh_tesh_in!H14/SER_summary!H$27)</f>
        <v>156.15873167972848</v>
      </c>
      <c r="I14" s="22">
        <f>IF(SER_hh_tesh_in!I14=0,0,SER_hh_tesh_in!I14/SER_summary!I$27)</f>
        <v>125.15471806383395</v>
      </c>
      <c r="J14" s="22">
        <f>IF(SER_hh_tesh_in!J14=0,0,SER_hh_tesh_in!J14/SER_summary!J$27)</f>
        <v>0</v>
      </c>
      <c r="K14" s="22">
        <f>IF(SER_hh_tesh_in!K14=0,0,SER_hh_tesh_in!K14/SER_summary!K$27)</f>
        <v>83.785613913838432</v>
      </c>
      <c r="L14" s="22">
        <f>IF(SER_hh_tesh_in!L14=0,0,SER_hh_tesh_in!L14/SER_summary!L$27)</f>
        <v>89.777950625368788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1.9464103867275935</v>
      </c>
      <c r="D15" s="104">
        <f>IF(SER_hh_tesh_in!D15=0,0,SER_hh_tesh_in!D15/SER_summary!D$27)</f>
        <v>0.94223053629175035</v>
      </c>
      <c r="E15" s="104">
        <f>IF(SER_hh_tesh_in!E15=0,0,SER_hh_tesh_in!E15/SER_summary!E$27)</f>
        <v>2.1903607959435165</v>
      </c>
      <c r="F15" s="104">
        <f>IF(SER_hh_tesh_in!F15=0,0,SER_hh_tesh_in!F15/SER_summary!F$27)</f>
        <v>1.7287593631772842</v>
      </c>
      <c r="G15" s="104">
        <f>IF(SER_hh_tesh_in!G15=0,0,SER_hh_tesh_in!G15/SER_summary!G$27)</f>
        <v>1.0127774115824886</v>
      </c>
      <c r="H15" s="104">
        <f>IF(SER_hh_tesh_in!H15=0,0,SER_hh_tesh_in!H15/SER_summary!H$27)</f>
        <v>3.2388244985995915</v>
      </c>
      <c r="I15" s="104">
        <f>IF(SER_hh_tesh_in!I15=0,0,SER_hh_tesh_in!I15/SER_summary!I$27)</f>
        <v>1.8099112252304157</v>
      </c>
      <c r="J15" s="104">
        <f>IF(SER_hh_tesh_in!J15=0,0,SER_hh_tesh_in!J15/SER_summary!J$27)</f>
        <v>1.3054353214067063</v>
      </c>
      <c r="K15" s="104">
        <f>IF(SER_hh_tesh_in!K15=0,0,SER_hh_tesh_in!K15/SER_summary!K$27)</f>
        <v>1.4830596219130474</v>
      </c>
      <c r="L15" s="104">
        <f>IF(SER_hh_tesh_in!L15=0,0,SER_hh_tesh_in!L15/SER_summary!L$27)</f>
        <v>1.3284869034725393</v>
      </c>
      <c r="M15" s="104">
        <f>IF(SER_hh_tesh_in!M15=0,0,SER_hh_tesh_in!M15/SER_summary!M$27)</f>
        <v>1.2343559477930204</v>
      </c>
      <c r="N15" s="104">
        <f>IF(SER_hh_tesh_in!N15=0,0,SER_hh_tesh_in!N15/SER_summary!N$27)</f>
        <v>1.2038122832449512</v>
      </c>
      <c r="O15" s="104">
        <f>IF(SER_hh_tesh_in!O15=0,0,SER_hh_tesh_in!O15/SER_summary!O$27)</f>
        <v>1.1286282040815385</v>
      </c>
      <c r="P15" s="104">
        <f>IF(SER_hh_tesh_in!P15=0,0,SER_hh_tesh_in!P15/SER_summary!P$27)</f>
        <v>0.97964693751252196</v>
      </c>
      <c r="Q15" s="104">
        <f>IF(SER_hh_tesh_in!Q15=0,0,SER_hh_tesh_in!Q15/SER_summary!Q$27)</f>
        <v>0.73983271453463484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17.069582138138195</v>
      </c>
      <c r="D16" s="101">
        <f>IF(SER_hh_tesh_in!D16=0,0,SER_hh_tesh_in!D16/SER_summary!D$27)</f>
        <v>17.115565925890955</v>
      </c>
      <c r="E16" s="101">
        <f>IF(SER_hh_tesh_in!E16=0,0,SER_hh_tesh_in!E16/SER_summary!E$27)</f>
        <v>17.075521431399547</v>
      </c>
      <c r="F16" s="101">
        <f>IF(SER_hh_tesh_in!F16=0,0,SER_hh_tesh_in!F16/SER_summary!F$27)</f>
        <v>17.260075407622224</v>
      </c>
      <c r="G16" s="101">
        <f>IF(SER_hh_tesh_in!G16=0,0,SER_hh_tesh_in!G16/SER_summary!G$27)</f>
        <v>17.16642560349451</v>
      </c>
      <c r="H16" s="101">
        <f>IF(SER_hh_tesh_in!H16=0,0,SER_hh_tesh_in!H16/SER_summary!H$27)</f>
        <v>17.364723926490207</v>
      </c>
      <c r="I16" s="101">
        <f>IF(SER_hh_tesh_in!I16=0,0,SER_hh_tesh_in!I16/SER_summary!I$27)</f>
        <v>17.433903509502837</v>
      </c>
      <c r="J16" s="101">
        <f>IF(SER_hh_tesh_in!J16=0,0,SER_hh_tesh_in!J16/SER_summary!J$27)</f>
        <v>17.485436127841393</v>
      </c>
      <c r="K16" s="101">
        <f>IF(SER_hh_tesh_in!K16=0,0,SER_hh_tesh_in!K16/SER_summary!K$27)</f>
        <v>17.639824523580366</v>
      </c>
      <c r="L16" s="101">
        <f>IF(SER_hh_tesh_in!L16=0,0,SER_hh_tesh_in!L16/SER_summary!L$27)</f>
        <v>17.657685175650656</v>
      </c>
      <c r="M16" s="101">
        <f>IF(SER_hh_tesh_in!M16=0,0,SER_hh_tesh_in!M16/SER_summary!M$27)</f>
        <v>17.501652553000149</v>
      </c>
      <c r="N16" s="101">
        <f>IF(SER_hh_tesh_in!N16=0,0,SER_hh_tesh_in!N16/SER_summary!N$27)</f>
        <v>18.049132517565067</v>
      </c>
      <c r="O16" s="101">
        <f>IF(SER_hh_tesh_in!O16=0,0,SER_hh_tesh_in!O16/SER_summary!O$27)</f>
        <v>18.282268863321992</v>
      </c>
      <c r="P16" s="101">
        <f>IF(SER_hh_tesh_in!P16=0,0,SER_hh_tesh_in!P16/SER_summary!P$27)</f>
        <v>19.318072790231689</v>
      </c>
      <c r="Q16" s="101">
        <f>IF(SER_hh_tesh_in!Q16=0,0,SER_hh_tesh_in!Q16/SER_summary!Q$27)</f>
        <v>19.831671647992003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17.069582138138195</v>
      </c>
      <c r="D18" s="103">
        <f>IF(SER_hh_tesh_in!D18=0,0,SER_hh_tesh_in!D18/SER_summary!D$27)</f>
        <v>17.115565925890955</v>
      </c>
      <c r="E18" s="103">
        <f>IF(SER_hh_tesh_in!E18=0,0,SER_hh_tesh_in!E18/SER_summary!E$27)</f>
        <v>17.075521431399547</v>
      </c>
      <c r="F18" s="103">
        <f>IF(SER_hh_tesh_in!F18=0,0,SER_hh_tesh_in!F18/SER_summary!F$27)</f>
        <v>17.260075407622224</v>
      </c>
      <c r="G18" s="103">
        <f>IF(SER_hh_tesh_in!G18=0,0,SER_hh_tesh_in!G18/SER_summary!G$27)</f>
        <v>17.16642560349451</v>
      </c>
      <c r="H18" s="103">
        <f>IF(SER_hh_tesh_in!H18=0,0,SER_hh_tesh_in!H18/SER_summary!H$27)</f>
        <v>17.364723926490207</v>
      </c>
      <c r="I18" s="103">
        <f>IF(SER_hh_tesh_in!I18=0,0,SER_hh_tesh_in!I18/SER_summary!I$27)</f>
        <v>17.433903509502837</v>
      </c>
      <c r="J18" s="103">
        <f>IF(SER_hh_tesh_in!J18=0,0,SER_hh_tesh_in!J18/SER_summary!J$27)</f>
        <v>17.485436127841393</v>
      </c>
      <c r="K18" s="103">
        <f>IF(SER_hh_tesh_in!K18=0,0,SER_hh_tesh_in!K18/SER_summary!K$27)</f>
        <v>17.639824523580366</v>
      </c>
      <c r="L18" s="103">
        <f>IF(SER_hh_tesh_in!L18=0,0,SER_hh_tesh_in!L18/SER_summary!L$27)</f>
        <v>17.657685175650656</v>
      </c>
      <c r="M18" s="103">
        <f>IF(SER_hh_tesh_in!M18=0,0,SER_hh_tesh_in!M18/SER_summary!M$27)</f>
        <v>17.501652553000149</v>
      </c>
      <c r="N18" s="103">
        <f>IF(SER_hh_tesh_in!N18=0,0,SER_hh_tesh_in!N18/SER_summary!N$27)</f>
        <v>18.049132517565067</v>
      </c>
      <c r="O18" s="103">
        <f>IF(SER_hh_tesh_in!O18=0,0,SER_hh_tesh_in!O18/SER_summary!O$27)</f>
        <v>18.282268863321992</v>
      </c>
      <c r="P18" s="103">
        <f>IF(SER_hh_tesh_in!P18=0,0,SER_hh_tesh_in!P18/SER_summary!P$27)</f>
        <v>19.318072790231689</v>
      </c>
      <c r="Q18" s="103">
        <f>IF(SER_hh_tesh_in!Q18=0,0,SER_hh_tesh_in!Q18/SER_summary!Q$27)</f>
        <v>19.831671647992003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9.3958541114908378</v>
      </c>
      <c r="D19" s="101">
        <f>IF(SER_hh_tesh_in!D19=0,0,SER_hh_tesh_in!D19/SER_summary!D$27)</f>
        <v>6.9024145806664148</v>
      </c>
      <c r="E19" s="101">
        <f>IF(SER_hh_tesh_in!E19=0,0,SER_hh_tesh_in!E19/SER_summary!E$27)</f>
        <v>10.343566355599171</v>
      </c>
      <c r="F19" s="101">
        <f>IF(SER_hh_tesh_in!F19=0,0,SER_hh_tesh_in!F19/SER_summary!F$27)</f>
        <v>12.43529326109679</v>
      </c>
      <c r="G19" s="101">
        <f>IF(SER_hh_tesh_in!G19=0,0,SER_hh_tesh_in!G19/SER_summary!G$27)</f>
        <v>12.952169744781202</v>
      </c>
      <c r="H19" s="101">
        <f>IF(SER_hh_tesh_in!H19=0,0,SER_hh_tesh_in!H19/SER_summary!H$27)</f>
        <v>11.928643210461772</v>
      </c>
      <c r="I19" s="101">
        <f>IF(SER_hh_tesh_in!I19=0,0,SER_hh_tesh_in!I19/SER_summary!I$27)</f>
        <v>13.420279740419506</v>
      </c>
      <c r="J19" s="101">
        <f>IF(SER_hh_tesh_in!J19=0,0,SER_hh_tesh_in!J19/SER_summary!J$27)</f>
        <v>13.782220266416584</v>
      </c>
      <c r="K19" s="101">
        <f>IF(SER_hh_tesh_in!K19=0,0,SER_hh_tesh_in!K19/SER_summary!K$27)</f>
        <v>14.769203146952581</v>
      </c>
      <c r="L19" s="101">
        <f>IF(SER_hh_tesh_in!L19=0,0,SER_hh_tesh_in!L19/SER_summary!L$27)</f>
        <v>12.39686329838567</v>
      </c>
      <c r="M19" s="101">
        <f>IF(SER_hh_tesh_in!M19=0,0,SER_hh_tesh_in!M19/SER_summary!M$27)</f>
        <v>13.227770075331735</v>
      </c>
      <c r="N19" s="101">
        <f>IF(SER_hh_tesh_in!N19=0,0,SER_hh_tesh_in!N19/SER_summary!N$27)</f>
        <v>13.011410618680424</v>
      </c>
      <c r="O19" s="101">
        <f>IF(SER_hh_tesh_in!O19=0,0,SER_hh_tesh_in!O19/SER_summary!O$27)</f>
        <v>13.020582945122218</v>
      </c>
      <c r="P19" s="101">
        <f>IF(SER_hh_tesh_in!P19=0,0,SER_hh_tesh_in!P19/SER_summary!P$27)</f>
        <v>13.093283257696772</v>
      </c>
      <c r="Q19" s="101">
        <f>IF(SER_hh_tesh_in!Q19=0,0,SER_hh_tesh_in!Q19/SER_summary!Q$27)</f>
        <v>13.0368183337534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9.9543602194212255</v>
      </c>
      <c r="D22" s="100">
        <f>IF(SER_hh_tesh_in!D22=0,0,SER_hh_tesh_in!D22/SER_summary!D$27)</f>
        <v>10.986649560625422</v>
      </c>
      <c r="E22" s="100">
        <f>IF(SER_hh_tesh_in!E22=0,0,SER_hh_tesh_in!E22/SER_summary!E$27)</f>
        <v>9.8676066967402072</v>
      </c>
      <c r="F22" s="100">
        <f>IF(SER_hh_tesh_in!F22=0,0,SER_hh_tesh_in!F22/SER_summary!F$27)</f>
        <v>0</v>
      </c>
      <c r="G22" s="100">
        <f>IF(SER_hh_tesh_in!G22=0,0,SER_hh_tesh_in!G22/SER_summary!G$27)</f>
        <v>12.748832105936696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5.5732412657445591</v>
      </c>
      <c r="L22" s="100">
        <f>IF(SER_hh_tesh_in!L22=0,0,SER_hh_tesh_in!L22/SER_summary!L$27)</f>
        <v>12.546360361947569</v>
      </c>
      <c r="M22" s="100">
        <f>IF(SER_hh_tesh_in!M22=0,0,SER_hh_tesh_in!M22/SER_summary!M$27)</f>
        <v>12.842330740876516</v>
      </c>
      <c r="N22" s="100">
        <f>IF(SER_hh_tesh_in!N22=0,0,SER_hh_tesh_in!N22/SER_summary!N$27)</f>
        <v>12.981184152174659</v>
      </c>
      <c r="O22" s="100">
        <f>IF(SER_hh_tesh_in!O22=0,0,SER_hh_tesh_in!O22/SER_summary!O$27)</f>
        <v>13.005962470682285</v>
      </c>
      <c r="P22" s="100">
        <f>IF(SER_hh_tesh_in!P22=0,0,SER_hh_tesh_in!P22/SER_summary!P$27)</f>
        <v>12.904682617750897</v>
      </c>
      <c r="Q22" s="100">
        <f>IF(SER_hh_tesh_in!Q22=0,0,SER_hh_tesh_in!Q22/SER_summary!Q$27)</f>
        <v>12.843940799664075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0</v>
      </c>
      <c r="D23" s="100">
        <f>IF(SER_hh_tesh_in!D23=0,0,SER_hh_tesh_in!D23/SER_summary!D$27)</f>
        <v>4.4296351412254777</v>
      </c>
      <c r="E23" s="100">
        <f>IF(SER_hh_tesh_in!E23=0,0,SER_hh_tesh_in!E23/SER_summary!E$27)</f>
        <v>11.46044627727</v>
      </c>
      <c r="F23" s="100">
        <f>IF(SER_hh_tesh_in!F23=0,0,SER_hh_tesh_in!F23/SER_summary!F$27)</f>
        <v>13.096634421875581</v>
      </c>
      <c r="G23" s="100">
        <f>IF(SER_hh_tesh_in!G23=0,0,SER_hh_tesh_in!G23/SER_summary!G$27)</f>
        <v>12.344470521816874</v>
      </c>
      <c r="H23" s="100">
        <f>IF(SER_hh_tesh_in!H23=0,0,SER_hh_tesh_in!H23/SER_summary!H$27)</f>
        <v>14.852640717650793</v>
      </c>
      <c r="I23" s="100">
        <f>IF(SER_hh_tesh_in!I23=0,0,SER_hh_tesh_in!I23/SER_summary!I$27)</f>
        <v>12.651315219553629</v>
      </c>
      <c r="J23" s="100">
        <f>IF(SER_hh_tesh_in!J23=0,0,SER_hh_tesh_in!J23/SER_summary!J$27)</f>
        <v>11.770969054491704</v>
      </c>
      <c r="K23" s="100">
        <f>IF(SER_hh_tesh_in!K23=0,0,SER_hh_tesh_in!K23/SER_summary!K$27)</f>
        <v>16.257044814126832</v>
      </c>
      <c r="L23" s="100">
        <f>IF(SER_hh_tesh_in!L23=0,0,SER_hh_tesh_in!L23/SER_summary!L$27)</f>
        <v>12.431905856428113</v>
      </c>
      <c r="M23" s="100">
        <f>IF(SER_hh_tesh_in!M23=0,0,SER_hh_tesh_in!M23/SER_summary!M$27)</f>
        <v>13.182128121178359</v>
      </c>
      <c r="N23" s="100">
        <f>IF(SER_hh_tesh_in!N23=0,0,SER_hh_tesh_in!N23/SER_summary!N$27)</f>
        <v>13.164581233851814</v>
      </c>
      <c r="O23" s="100">
        <f>IF(SER_hh_tesh_in!O23=0,0,SER_hh_tesh_in!O23/SER_summary!O$27)</f>
        <v>13.159728257600564</v>
      </c>
      <c r="P23" s="100">
        <f>IF(SER_hh_tesh_in!P23=0,0,SER_hh_tesh_in!P23/SER_summary!P$27)</f>
        <v>13.108424968273923</v>
      </c>
      <c r="Q23" s="100">
        <f>IF(SER_hh_tesh_in!Q23=0,0,SER_hh_tesh_in!Q23/SER_summary!Q$27)</f>
        <v>13.082418370559296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9.9935383441799353</v>
      </c>
      <c r="D24" s="100">
        <f>IF(SER_hh_tesh_in!D24=0,0,SER_hh_tesh_in!D24/SER_summary!D$27)</f>
        <v>0</v>
      </c>
      <c r="E24" s="100">
        <f>IF(SER_hh_tesh_in!E24=0,0,SER_hh_tesh_in!E24/SER_summary!E$27)</f>
        <v>11.204334884572301</v>
      </c>
      <c r="F24" s="100">
        <f>IF(SER_hh_tesh_in!F24=0,0,SER_hh_tesh_in!F24/SER_summary!F$27)</f>
        <v>0</v>
      </c>
      <c r="G24" s="100">
        <f>IF(SER_hh_tesh_in!G24=0,0,SER_hh_tesh_in!G24/SER_summary!G$27)</f>
        <v>10.388819464423676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10.409187835422829</v>
      </c>
      <c r="L24" s="100">
        <f>IF(SER_hh_tesh_in!L24=0,0,SER_hh_tesh_in!L24/SER_summary!L$27)</f>
        <v>10.559694933464737</v>
      </c>
      <c r="M24" s="100">
        <f>IF(SER_hh_tesh_in!M24=0,0,SER_hh_tesh_in!M24/SER_summary!M$27)</f>
        <v>10.814860904079353</v>
      </c>
      <c r="N24" s="100">
        <f>IF(SER_hh_tesh_in!N24=0,0,SER_hh_tesh_in!N24/SER_summary!N$27)</f>
        <v>10.856419259057491</v>
      </c>
      <c r="O24" s="100">
        <f>IF(SER_hh_tesh_in!O24=0,0,SER_hh_tesh_in!O24/SER_summary!O$27)</f>
        <v>10.865201185184503</v>
      </c>
      <c r="P24" s="100">
        <f>IF(SER_hh_tesh_in!P24=0,0,SER_hh_tesh_in!P24/SER_summary!P$27)</f>
        <v>10.892232650441692</v>
      </c>
      <c r="Q24" s="100">
        <f>IF(SER_hh_tesh_in!Q24=0,0,SER_hh_tesh_in!Q24/SER_summary!Q$27)</f>
        <v>10.956735240181835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9.6312889580711527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17.480439366868715</v>
      </c>
      <c r="H25" s="100">
        <f>IF(SER_hh_tesh_in!H25=0,0,SER_hh_tesh_in!H25/SER_summary!H$27)</f>
        <v>9.0121354370590261</v>
      </c>
      <c r="I25" s="100">
        <f>IF(SER_hh_tesh_in!I25=0,0,SER_hh_tesh_in!I25/SER_summary!I$27)</f>
        <v>9.9774438756582224</v>
      </c>
      <c r="J25" s="100">
        <f>IF(SER_hh_tesh_in!J25=0,0,SER_hh_tesh_in!J25/SER_summary!J$27)</f>
        <v>12.373595730390694</v>
      </c>
      <c r="K25" s="100">
        <f>IF(SER_hh_tesh_in!K25=0,0,SER_hh_tesh_in!K25/SER_summary!K$27)</f>
        <v>12.464367085785041</v>
      </c>
      <c r="L25" s="100">
        <f>IF(SER_hh_tesh_in!L25=0,0,SER_hh_tesh_in!L25/SER_summary!L$27)</f>
        <v>12.283839890984856</v>
      </c>
      <c r="M25" s="100">
        <f>IF(SER_hh_tesh_in!M25=0,0,SER_hh_tesh_in!M25/SER_summary!M$27)</f>
        <v>12.674996813166565</v>
      </c>
      <c r="N25" s="100">
        <f>IF(SER_hh_tesh_in!N25=0,0,SER_hh_tesh_in!N25/SER_summary!N$27)</f>
        <v>12.738668577923525</v>
      </c>
      <c r="O25" s="100">
        <f>IF(SER_hh_tesh_in!O25=0,0,SER_hh_tesh_in!O25/SER_summary!O$27)</f>
        <v>12.722957896665315</v>
      </c>
      <c r="P25" s="100">
        <f>IF(SER_hh_tesh_in!P25=0,0,SER_hh_tesh_in!P25/SER_summary!P$27)</f>
        <v>12.705048763392439</v>
      </c>
      <c r="Q25" s="100">
        <f>IF(SER_hh_tesh_in!Q25=0,0,SER_hh_tesh_in!Q25/SER_summary!Q$27)</f>
        <v>12.732514330720084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8.9554152692551661</v>
      </c>
      <c r="D26" s="22">
        <f>IF(SER_hh_tesh_in!D26=0,0,SER_hh_tesh_in!D26/SER_summary!D$27)</f>
        <v>0</v>
      </c>
      <c r="E26" s="22">
        <f>IF(SER_hh_tesh_in!E26=0,0,SER_hh_tesh_in!E26/SER_summary!E$27)</f>
        <v>0</v>
      </c>
      <c r="F26" s="22">
        <f>IF(SER_hh_tesh_in!F26=0,0,SER_hh_tesh_in!F26/SER_summary!F$27)</f>
        <v>10.24022265873846</v>
      </c>
      <c r="G26" s="22">
        <f>IF(SER_hh_tesh_in!G26=0,0,SER_hh_tesh_in!G26/SER_summary!G$27)</f>
        <v>10.486094945917525</v>
      </c>
      <c r="H26" s="22">
        <f>IF(SER_hh_tesh_in!H26=0,0,SER_hh_tesh_in!H26/SER_summary!H$27)</f>
        <v>0</v>
      </c>
      <c r="I26" s="22">
        <f>IF(SER_hh_tesh_in!I26=0,0,SER_hh_tesh_in!I26/SER_summary!I$27)</f>
        <v>13.898435776079936</v>
      </c>
      <c r="J26" s="22">
        <f>IF(SER_hh_tesh_in!J26=0,0,SER_hh_tesh_in!J26/SER_summary!J$27)</f>
        <v>14.394405968896047</v>
      </c>
      <c r="K26" s="22">
        <f>IF(SER_hh_tesh_in!K26=0,0,SER_hh_tesh_in!K26/SER_summary!K$27)</f>
        <v>8.1155249474973328</v>
      </c>
      <c r="L26" s="22">
        <f>IF(SER_hh_tesh_in!L26=0,0,SER_hh_tesh_in!L26/SER_summary!L$27)</f>
        <v>0</v>
      </c>
      <c r="M26" s="22">
        <f>IF(SER_hh_tesh_in!M26=0,0,SER_hh_tesh_in!M26/SER_summary!M$27)</f>
        <v>13.485367470429908</v>
      </c>
      <c r="N26" s="22">
        <f>IF(SER_hh_tesh_in!N26=0,0,SER_hh_tesh_in!N26/SER_summary!N$27)</f>
        <v>13.445988920346748</v>
      </c>
      <c r="O26" s="22">
        <f>IF(SER_hh_tesh_in!O26=0,0,SER_hh_tesh_in!O26/SER_summary!O$27)</f>
        <v>0</v>
      </c>
      <c r="P26" s="22">
        <f>IF(SER_hh_tesh_in!P26=0,0,SER_hh_tesh_in!P26/SER_summary!P$27)</f>
        <v>13.373749704262613</v>
      </c>
      <c r="Q26" s="22">
        <f>IF(SER_hh_tesh_in!Q26=0,0,SER_hh_tesh_in!Q26/SER_summary!Q$27)</f>
        <v>13.481796177167016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0.11262066014476531</v>
      </c>
      <c r="L27" s="116">
        <f>IF(SER_hh_tesh_in!L27=0,0,SER_hh_tesh_in!L27/SER_summary!L$27)</f>
        <v>7.5083386485483364E-3</v>
      </c>
      <c r="M27" s="116">
        <f>IF(SER_hh_tesh_in!M27=0,0,SER_hh_tesh_in!M27/SER_summary!M$27)</f>
        <v>1.9393845735110609E-3</v>
      </c>
      <c r="N27" s="116">
        <f>IF(SER_hh_tesh_in!N27=0,0,SER_hh_tesh_in!N27/SER_summary!N$27)</f>
        <v>2.9319056505303823E-2</v>
      </c>
      <c r="O27" s="116">
        <f>IF(SER_hh_tesh_in!O27=0,0,SER_hh_tesh_in!O27/SER_summary!O$27)</f>
        <v>4.3315834165634452E-3</v>
      </c>
      <c r="P27" s="116">
        <f>IF(SER_hh_tesh_in!P27=0,0,SER_hh_tesh_in!P27/SER_summary!P$27)</f>
        <v>4.3222873847536042E-3</v>
      </c>
      <c r="Q27" s="116">
        <f>IF(SER_hh_tesh_in!Q27=0,0,SER_hh_tesh_in!Q27/SER_summary!Q$27)</f>
        <v>1.262456414579021E-3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7.30826032098651</v>
      </c>
      <c r="L28" s="117">
        <f>IF(SER_hh_tesh_in!L28=0,0,SER_hh_tesh_in!L28/SER_summary!L$27)</f>
        <v>4.499608287366315</v>
      </c>
      <c r="M28" s="117">
        <f>IF(SER_hh_tesh_in!M28=0,0,SER_hh_tesh_in!M28/SER_summary!M$27)</f>
        <v>3.268805193867673</v>
      </c>
      <c r="N28" s="117">
        <f>IF(SER_hh_tesh_in!N28=0,0,SER_hh_tesh_in!N28/SER_summary!N$27)</f>
        <v>4.7220106480132813</v>
      </c>
      <c r="O28" s="117">
        <f>IF(SER_hh_tesh_in!O28=0,0,SER_hh_tesh_in!O28/SER_summary!O$27)</f>
        <v>2.1463894590942516</v>
      </c>
      <c r="P28" s="117">
        <f>IF(SER_hh_tesh_in!P28=0,0,SER_hh_tesh_in!P28/SER_summary!P$27)</f>
        <v>1.89347238797266</v>
      </c>
      <c r="Q28" s="117">
        <f>IF(SER_hh_tesh_in!Q28=0,0,SER_hh_tesh_in!Q28/SER_summary!Q$27)</f>
        <v>0.86030076974843872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13.337782654871681</v>
      </c>
      <c r="D29" s="101">
        <f>IF(SER_hh_tesh_in!D29=0,0,SER_hh_tesh_in!D29/SER_summary!D$27)</f>
        <v>4.9818889394457271</v>
      </c>
      <c r="E29" s="101">
        <f>IF(SER_hh_tesh_in!E29=0,0,SER_hh_tesh_in!E29/SER_summary!E$27)</f>
        <v>11.901465662940577</v>
      </c>
      <c r="F29" s="101">
        <f>IF(SER_hh_tesh_in!F29=0,0,SER_hh_tesh_in!F29/SER_summary!F$27)</f>
        <v>12.786992601401655</v>
      </c>
      <c r="G29" s="101">
        <f>IF(SER_hh_tesh_in!G29=0,0,SER_hh_tesh_in!G29/SER_summary!G$27)</f>
        <v>13.438685497965251</v>
      </c>
      <c r="H29" s="101">
        <f>IF(SER_hh_tesh_in!H29=0,0,SER_hh_tesh_in!H29/SER_summary!H$27)</f>
        <v>13.948205091097236</v>
      </c>
      <c r="I29" s="101">
        <f>IF(SER_hh_tesh_in!I29=0,0,SER_hh_tesh_in!I29/SER_summary!I$27)</f>
        <v>14.107883242225908</v>
      </c>
      <c r="J29" s="101">
        <f>IF(SER_hh_tesh_in!J29=0,0,SER_hh_tesh_in!J29/SER_summary!J$27)</f>
        <v>14.087959783842122</v>
      </c>
      <c r="K29" s="101">
        <f>IF(SER_hh_tesh_in!K29=0,0,SER_hh_tesh_in!K29/SER_summary!K$27)</f>
        <v>13.760632338221113</v>
      </c>
      <c r="L29" s="101">
        <f>IF(SER_hh_tesh_in!L29=0,0,SER_hh_tesh_in!L29/SER_summary!L$27)</f>
        <v>13.359282400090812</v>
      </c>
      <c r="M29" s="101">
        <f>IF(SER_hh_tesh_in!M29=0,0,SER_hh_tesh_in!M29/SER_summary!M$27)</f>
        <v>14.18715407093449</v>
      </c>
      <c r="N29" s="101">
        <f>IF(SER_hh_tesh_in!N29=0,0,SER_hh_tesh_in!N29/SER_summary!N$27)</f>
        <v>14.033910146387415</v>
      </c>
      <c r="O29" s="101">
        <f>IF(SER_hh_tesh_in!O29=0,0,SER_hh_tesh_in!O29/SER_summary!O$27)</f>
        <v>13.408049886688877</v>
      </c>
      <c r="P29" s="101">
        <f>IF(SER_hh_tesh_in!P29=0,0,SER_hh_tesh_in!P29/SER_summary!P$27)</f>
        <v>13.224633249675735</v>
      </c>
      <c r="Q29" s="101">
        <f>IF(SER_hh_tesh_in!Q29=0,0,SER_hh_tesh_in!Q29/SER_summary!Q$27)</f>
        <v>13.187077919604226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4.9048142691685142</v>
      </c>
      <c r="E30" s="100">
        <f>IF(SER_hh_tesh_in!E30=0,0,SER_hh_tesh_in!E30/SER_summary!E$27)</f>
        <v>12.126136753038411</v>
      </c>
      <c r="F30" s="100">
        <f>IF(SER_hh_tesh_in!F30=0,0,SER_hh_tesh_in!F30/SER_summary!F$27)</f>
        <v>12.843768295885233</v>
      </c>
      <c r="G30" s="100">
        <f>IF(SER_hh_tesh_in!G30=0,0,SER_hh_tesh_in!G30/SER_summary!G$27)</f>
        <v>13.360878561977405</v>
      </c>
      <c r="H30" s="100">
        <f>IF(SER_hh_tesh_in!H30=0,0,SER_hh_tesh_in!H30/SER_summary!H$27)</f>
        <v>0</v>
      </c>
      <c r="I30" s="100">
        <f>IF(SER_hh_tesh_in!I30=0,0,SER_hh_tesh_in!I30/SER_summary!I$27)</f>
        <v>14.107883242225908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13.359648366880464</v>
      </c>
      <c r="M30" s="100">
        <f>IF(SER_hh_tesh_in!M30=0,0,SER_hh_tesh_in!M30/SER_summary!M$27)</f>
        <v>0</v>
      </c>
      <c r="N30" s="100">
        <f>IF(SER_hh_tesh_in!N30=0,0,SER_hh_tesh_in!N30/SER_summary!N$27)</f>
        <v>13.502004128321621</v>
      </c>
      <c r="O30" s="100">
        <f>IF(SER_hh_tesh_in!O30=0,0,SER_hh_tesh_in!O30/SER_summary!O$27)</f>
        <v>13.253124746417614</v>
      </c>
      <c r="P30" s="100">
        <f>IF(SER_hh_tesh_in!P30=0,0,SER_hh_tesh_in!P30/SER_summary!P$27)</f>
        <v>13.049961768429325</v>
      </c>
      <c r="Q30" s="100">
        <f>IF(SER_hh_tesh_in!Q30=0,0,SER_hh_tesh_in!Q30/SER_summary!Q$27)</f>
        <v>12.922459376203578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13.450562823070054</v>
      </c>
      <c r="D31" s="100">
        <f>IF(SER_hh_tesh_in!D31=0,0,SER_hh_tesh_in!D31/SER_summary!D$27)</f>
        <v>4.9990038276379343</v>
      </c>
      <c r="E31" s="100">
        <f>IF(SER_hh_tesh_in!E31=0,0,SER_hh_tesh_in!E31/SER_summary!E$27)</f>
        <v>0</v>
      </c>
      <c r="F31" s="100">
        <f>IF(SER_hh_tesh_in!F31=0,0,SER_hh_tesh_in!F31/SER_summary!F$27)</f>
        <v>12.743897017721821</v>
      </c>
      <c r="G31" s="100">
        <f>IF(SER_hh_tesh_in!G31=0,0,SER_hh_tesh_in!G31/SER_summary!G$27)</f>
        <v>13.176591700382955</v>
      </c>
      <c r="H31" s="100">
        <f>IF(SER_hh_tesh_in!H31=0,0,SER_hh_tesh_in!H31/SER_summary!H$27)</f>
        <v>13.796124021165472</v>
      </c>
      <c r="I31" s="100">
        <f>IF(SER_hh_tesh_in!I31=0,0,SER_hh_tesh_in!I31/SER_summary!I$27)</f>
        <v>0</v>
      </c>
      <c r="J31" s="100">
        <f>IF(SER_hh_tesh_in!J31=0,0,SER_hh_tesh_in!J31/SER_summary!J$27)</f>
        <v>13.850688566480478</v>
      </c>
      <c r="K31" s="100">
        <f>IF(SER_hh_tesh_in!K31=0,0,SER_hh_tesh_in!K31/SER_summary!K$27)</f>
        <v>13.555711787168955</v>
      </c>
      <c r="L31" s="100">
        <f>IF(SER_hh_tesh_in!L31=0,0,SER_hh_tesh_in!L31/SER_summary!L$27)</f>
        <v>13.226828870079732</v>
      </c>
      <c r="M31" s="100">
        <f>IF(SER_hh_tesh_in!M31=0,0,SER_hh_tesh_in!M31/SER_summary!M$27)</f>
        <v>13.49010854290926</v>
      </c>
      <c r="N31" s="100">
        <f>IF(SER_hh_tesh_in!N31=0,0,SER_hh_tesh_in!N31/SER_summary!N$27)</f>
        <v>13.354641765323235</v>
      </c>
      <c r="O31" s="100">
        <f>IF(SER_hh_tesh_in!O31=0,0,SER_hh_tesh_in!O31/SER_summary!O$27)</f>
        <v>13.155368794225231</v>
      </c>
      <c r="P31" s="100">
        <f>IF(SER_hh_tesh_in!P31=0,0,SER_hh_tesh_in!P31/SER_summary!P$27)</f>
        <v>13.13354521643542</v>
      </c>
      <c r="Q31" s="100">
        <f>IF(SER_hh_tesh_in!Q31=0,0,SER_hh_tesh_in!Q31/SER_summary!Q$27)</f>
        <v>13.038388659598708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13.254045095530683</v>
      </c>
      <c r="D33" s="18">
        <f>IF(SER_hh_tesh_in!D33=0,0,SER_hh_tesh_in!D33/SER_summary!D$27)</f>
        <v>0</v>
      </c>
      <c r="E33" s="18">
        <f>IF(SER_hh_tesh_in!E33=0,0,SER_hh_tesh_in!E33/SER_summary!E$27)</f>
        <v>11.603704444605857</v>
      </c>
      <c r="F33" s="18">
        <f>IF(SER_hh_tesh_in!F33=0,0,SER_hh_tesh_in!F33/SER_summary!F$27)</f>
        <v>0</v>
      </c>
      <c r="G33" s="18">
        <f>IF(SER_hh_tesh_in!G33=0,0,SER_hh_tesh_in!G33/SER_summary!G$27)</f>
        <v>13.677152262410372</v>
      </c>
      <c r="H33" s="18">
        <f>IF(SER_hh_tesh_in!H33=0,0,SER_hh_tesh_in!H33/SER_summary!H$27)</f>
        <v>14.218526928857706</v>
      </c>
      <c r="I33" s="18">
        <f>IF(SER_hh_tesh_in!I33=0,0,SER_hh_tesh_in!I33/SER_summary!I$27)</f>
        <v>0</v>
      </c>
      <c r="J33" s="18">
        <f>IF(SER_hh_tesh_in!J33=0,0,SER_hh_tesh_in!J33/SER_summary!J$27)</f>
        <v>14.114224697194333</v>
      </c>
      <c r="K33" s="18">
        <f>IF(SER_hh_tesh_in!K33=0,0,SER_hh_tesh_in!K33/SER_summary!K$27)</f>
        <v>13.799703939527035</v>
      </c>
      <c r="L33" s="18">
        <f>IF(SER_hh_tesh_in!L33=0,0,SER_hh_tesh_in!L33/SER_summary!L$27)</f>
        <v>13.52382810448904</v>
      </c>
      <c r="M33" s="18">
        <f>IF(SER_hh_tesh_in!M33=0,0,SER_hh_tesh_in!M33/SER_summary!M$27)</f>
        <v>14.32323821242953</v>
      </c>
      <c r="N33" s="18">
        <f>IF(SER_hh_tesh_in!N33=0,0,SER_hh_tesh_in!N33/SER_summary!N$27)</f>
        <v>14.309551129253659</v>
      </c>
      <c r="O33" s="18">
        <f>IF(SER_hh_tesh_in!O33=0,0,SER_hh_tesh_in!O33/SER_summary!O$27)</f>
        <v>13.797520713103108</v>
      </c>
      <c r="P33" s="18">
        <f>IF(SER_hh_tesh_in!P33=0,0,SER_hh_tesh_in!P33/SER_summary!P$27)</f>
        <v>13.665929023692327</v>
      </c>
      <c r="Q33" s="18">
        <f>IF(SER_hh_tesh_in!Q33=0,0,SER_hh_tesh_in!Q33/SER_summary!Q$27)</f>
        <v>13.673200799481576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24.62329633104623</v>
      </c>
      <c r="D3" s="106">
        <f>IF(SER_hh_emih_in!D3=0,0,SER_hh_emih_in!D3/SER_summary!D$27)</f>
        <v>22.004294719935327</v>
      </c>
      <c r="E3" s="106">
        <f>IF(SER_hh_emih_in!E3=0,0,SER_hh_emih_in!E3/SER_summary!E$27)</f>
        <v>21.22527626016177</v>
      </c>
      <c r="F3" s="106">
        <f>IF(SER_hh_emih_in!F3=0,0,SER_hh_emih_in!F3/SER_summary!F$27)</f>
        <v>35.61143376244506</v>
      </c>
      <c r="G3" s="106">
        <f>IF(SER_hh_emih_in!G3=0,0,SER_hh_emih_in!G3/SER_summary!G$27)</f>
        <v>14.211149432843827</v>
      </c>
      <c r="H3" s="106">
        <f>IF(SER_hh_emih_in!H3=0,0,SER_hh_emih_in!H3/SER_summary!H$27)</f>
        <v>48.401939324663509</v>
      </c>
      <c r="I3" s="106">
        <f>IF(SER_hh_emih_in!I3=0,0,SER_hh_emih_in!I3/SER_summary!I$27)</f>
        <v>27.419878987420297</v>
      </c>
      <c r="J3" s="106">
        <f>IF(SER_hh_emih_in!J3=0,0,SER_hh_emih_in!J3/SER_summary!J$27)</f>
        <v>18.189045552362273</v>
      </c>
      <c r="K3" s="106">
        <f>IF(SER_hh_emih_in!K3=0,0,SER_hh_emih_in!K3/SER_summary!K$27)</f>
        <v>24.040845645281848</v>
      </c>
      <c r="L3" s="106">
        <f>IF(SER_hh_emih_in!L3=0,0,SER_hh_emih_in!L3/SER_summary!L$27)</f>
        <v>16.679563630633471</v>
      </c>
      <c r="M3" s="106">
        <f>IF(SER_hh_emih_in!M3=0,0,SER_hh_emih_in!M3/SER_summary!M$27)</f>
        <v>24.615050469952333</v>
      </c>
      <c r="N3" s="106">
        <f>IF(SER_hh_emih_in!N3=0,0,SER_hh_emih_in!N3/SER_summary!N$27)</f>
        <v>20.053887978253755</v>
      </c>
      <c r="O3" s="106">
        <f>IF(SER_hh_emih_in!O3=0,0,SER_hh_emih_in!O3/SER_summary!O$27)</f>
        <v>22.214494184882479</v>
      </c>
      <c r="P3" s="106">
        <f>IF(SER_hh_emih_in!P3=0,0,SER_hh_emih_in!P3/SER_summary!P$27)</f>
        <v>20.049562515929033</v>
      </c>
      <c r="Q3" s="106">
        <f>IF(SER_hh_emih_in!Q3=0,0,SER_hh_emih_in!Q3/SER_summary!Q$27)</f>
        <v>14.858458362592749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21.887403811550236</v>
      </c>
      <c r="D4" s="101">
        <f>IF(SER_hh_emih_in!D4=0,0,SER_hh_emih_in!D4/SER_summary!D$27)</f>
        <v>17.004902144843385</v>
      </c>
      <c r="E4" s="101">
        <f>IF(SER_hh_emih_in!E4=0,0,SER_hh_emih_in!E4/SER_summary!E$27)</f>
        <v>14.723285967525499</v>
      </c>
      <c r="F4" s="101">
        <f>IF(SER_hh_emih_in!F4=0,0,SER_hh_emih_in!F4/SER_summary!F$27)</f>
        <v>26.753567694070302</v>
      </c>
      <c r="G4" s="101">
        <f>IF(SER_hh_emih_in!G4=0,0,SER_hh_emih_in!G4/SER_summary!G$27)</f>
        <v>6.8185734843697947</v>
      </c>
      <c r="H4" s="101">
        <f>IF(SER_hh_emih_in!H4=0,0,SER_hh_emih_in!H4/SER_summary!H$27)</f>
        <v>42.563781988440837</v>
      </c>
      <c r="I4" s="101">
        <f>IF(SER_hh_emih_in!I4=0,0,SER_hh_emih_in!I4/SER_summary!I$27)</f>
        <v>20.380459671276455</v>
      </c>
      <c r="J4" s="101">
        <f>IF(SER_hh_emih_in!J4=0,0,SER_hh_emih_in!J4/SER_summary!J$27)</f>
        <v>17.509750839746403</v>
      </c>
      <c r="K4" s="101">
        <f>IF(SER_hh_emih_in!K4=0,0,SER_hh_emih_in!K4/SER_summary!K$27)</f>
        <v>19.36224200004056</v>
      </c>
      <c r="L4" s="101">
        <f>IF(SER_hh_emih_in!L4=0,0,SER_hh_emih_in!L4/SER_summary!L$27)</f>
        <v>9.3278878269178431</v>
      </c>
      <c r="M4" s="101">
        <f>IF(SER_hh_emih_in!M4=0,0,SER_hh_emih_in!M4/SER_summary!M$27)</f>
        <v>22.942330110805866</v>
      </c>
      <c r="N4" s="101">
        <f>IF(SER_hh_emih_in!N4=0,0,SER_hh_emih_in!N4/SER_summary!N$27)</f>
        <v>15.555905901869641</v>
      </c>
      <c r="O4" s="101">
        <f>IF(SER_hh_emih_in!O4=0,0,SER_hh_emih_in!O4/SER_summary!O$27)</f>
        <v>15.015258768232778</v>
      </c>
      <c r="P4" s="101">
        <f>IF(SER_hh_emih_in!P4=0,0,SER_hh_emih_in!P4/SER_summary!P$27)</f>
        <v>12.898656053031255</v>
      </c>
      <c r="Q4" s="101">
        <f>IF(SER_hh_emih_in!Q4=0,0,SER_hh_emih_in!Q4/SER_summary!Q$27)</f>
        <v>8.3197388033966764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81.730475731438219</v>
      </c>
      <c r="D5" s="100">
        <f>IF(SER_hh_emih_in!D5=0,0,SER_hh_emih_in!D5/SER_summary!D$27)</f>
        <v>31.845323961462142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103.66776757002877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57.994731747077239</v>
      </c>
      <c r="M5" s="100">
        <f>IF(SER_hh_emih_in!M5=0,0,SER_hh_emih_in!M5/SER_summary!M$27)</f>
        <v>47.965172406251838</v>
      </c>
      <c r="N5" s="100">
        <f>IF(SER_hh_emih_in!N5=0,0,SER_hh_emih_in!N5/SER_summary!N$27)</f>
        <v>0</v>
      </c>
      <c r="O5" s="100">
        <f>IF(SER_hh_emih_in!O5=0,0,SER_hh_emih_in!O5/SER_summary!O$27)</f>
        <v>42.657605852831054</v>
      </c>
      <c r="P5" s="100">
        <f>IF(SER_hh_emih_in!P5=0,0,SER_hh_emih_in!P5/SER_summary!P$27)</f>
        <v>0</v>
      </c>
      <c r="Q5" s="100">
        <f>IF(SER_hh_emih_in!Q5=0,0,SER_hh_emih_in!Q5/SER_summary!Q$27)</f>
        <v>36.9091961258504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38.09641728628673</v>
      </c>
      <c r="D7" s="100">
        <f>IF(SER_hh_emih_in!D7=0,0,SER_hh_emih_in!D7/SER_summary!D$27)</f>
        <v>25.213437963023452</v>
      </c>
      <c r="E7" s="100">
        <f>IF(SER_hh_emih_in!E7=0,0,SER_hh_emih_in!E7/SER_summary!E$27)</f>
        <v>0</v>
      </c>
      <c r="F7" s="100">
        <f>IF(SER_hh_emih_in!F7=0,0,SER_hh_emih_in!F7/SER_summary!F$27)</f>
        <v>43.626729212835848</v>
      </c>
      <c r="G7" s="100">
        <f>IF(SER_hh_emih_in!G7=0,0,SER_hh_emih_in!G7/SER_summary!G$27)</f>
        <v>0</v>
      </c>
      <c r="H7" s="100">
        <f>IF(SER_hh_emih_in!H7=0,0,SER_hh_emih_in!H7/SER_summary!H$27)</f>
        <v>0</v>
      </c>
      <c r="I7" s="100">
        <f>IF(SER_hh_emih_in!I7=0,0,SER_hh_emih_in!I7/SER_summary!I$27)</f>
        <v>66.509706878816502</v>
      </c>
      <c r="J7" s="100">
        <f>IF(SER_hh_emih_in!J7=0,0,SER_hh_emih_in!J7/SER_summary!J$27)</f>
        <v>48.573168247026132</v>
      </c>
      <c r="K7" s="100">
        <f>IF(SER_hh_emih_in!K7=0,0,SER_hh_emih_in!K7/SER_summary!K$27)</f>
        <v>26.794802780176664</v>
      </c>
      <c r="L7" s="100">
        <f>IF(SER_hh_emih_in!L7=0,0,SER_hh_emih_in!L7/SER_summary!L$27)</f>
        <v>35.689104876638666</v>
      </c>
      <c r="M7" s="100">
        <f>IF(SER_hh_emih_in!M7=0,0,SER_hh_emih_in!M7/SER_summary!M$27)</f>
        <v>30.928285872687095</v>
      </c>
      <c r="N7" s="100">
        <f>IF(SER_hh_emih_in!N7=0,0,SER_hh_emih_in!N7/SER_summary!N$27)</f>
        <v>29.353005629318897</v>
      </c>
      <c r="O7" s="100">
        <f>IF(SER_hh_emih_in!O7=0,0,SER_hh_emih_in!O7/SER_summary!O$27)</f>
        <v>26.050374789526149</v>
      </c>
      <c r="P7" s="100">
        <f>IF(SER_hh_emih_in!P7=0,0,SER_hh_emih_in!P7/SER_summary!P$27)</f>
        <v>23.185822934331036</v>
      </c>
      <c r="Q7" s="100">
        <f>IF(SER_hh_emih_in!Q7=0,0,SER_hh_emih_in!Q7/SER_summary!Q$27)</f>
        <v>22.227524648485215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38.219769603667636</v>
      </c>
      <c r="D9" s="100">
        <f>IF(SER_hh_emih_in!D9=0,0,SER_hh_emih_in!D9/SER_summary!D$27)</f>
        <v>0</v>
      </c>
      <c r="E9" s="100">
        <f>IF(SER_hh_emih_in!E9=0,0,SER_hh_emih_in!E9/SER_summary!E$27)</f>
        <v>32.900372797665767</v>
      </c>
      <c r="F9" s="100">
        <f>IF(SER_hh_emih_in!F9=0,0,SER_hh_emih_in!F9/SER_summary!F$27)</f>
        <v>25.772831805234869</v>
      </c>
      <c r="G9" s="100">
        <f>IF(SER_hh_emih_in!G9=0,0,SER_hh_emih_in!G9/SER_summary!G$27)</f>
        <v>29.37974319161756</v>
      </c>
      <c r="H9" s="100">
        <f>IF(SER_hh_emih_in!H9=0,0,SER_hh_emih_in!H9/SER_summary!H$27)</f>
        <v>52.277680194514275</v>
      </c>
      <c r="I9" s="100">
        <f>IF(SER_hh_emih_in!I9=0,0,SER_hh_emih_in!I9/SER_summary!I$27)</f>
        <v>34.001807494852279</v>
      </c>
      <c r="J9" s="100">
        <f>IF(SER_hh_emih_in!J9=0,0,SER_hh_emih_in!J9/SER_summary!J$27)</f>
        <v>23.282554355443082</v>
      </c>
      <c r="K9" s="100">
        <f>IF(SER_hh_emih_in!K9=0,0,SER_hh_emih_in!K9/SER_summary!K$27)</f>
        <v>24.767363784047998</v>
      </c>
      <c r="L9" s="100">
        <f>IF(SER_hh_emih_in!L9=0,0,SER_hh_emih_in!L9/SER_summary!L$27)</f>
        <v>24.665132229208865</v>
      </c>
      <c r="M9" s="100">
        <f>IF(SER_hh_emih_in!M9=0,0,SER_hh_emih_in!M9/SER_summary!M$27)</f>
        <v>0</v>
      </c>
      <c r="N9" s="100">
        <f>IF(SER_hh_emih_in!N9=0,0,SER_hh_emih_in!N9/SER_summary!N$27)</f>
        <v>20.488945954768877</v>
      </c>
      <c r="O9" s="100">
        <f>IF(SER_hh_emih_in!O9=0,0,SER_hh_emih_in!O9/SER_summary!O$27)</f>
        <v>18.287329611529202</v>
      </c>
      <c r="P9" s="100">
        <f>IF(SER_hh_emih_in!P9=0,0,SER_hh_emih_in!P9/SER_summary!P$27)</f>
        <v>16.324547095296527</v>
      </c>
      <c r="Q9" s="100">
        <f>IF(SER_hh_emih_in!Q9=0,0,SER_hh_emih_in!Q9/SER_summary!Q$27)</f>
        <v>15.731402927780353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0.10618866691381465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3.3964020672879522</v>
      </c>
      <c r="Q10" s="100">
        <f>IF(SER_hh_emih_in!Q10=0,0,SER_hh_emih_in!Q10/SER_summary!Q$27)</f>
        <v>1.6590762013448632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0.43451793349065854</v>
      </c>
      <c r="D19" s="101">
        <f>IF(SER_hh_emih_in!D19=0,0,SER_hh_emih_in!D19/SER_summary!D$27)</f>
        <v>2.9439671163963683</v>
      </c>
      <c r="E19" s="101">
        <f>IF(SER_hh_emih_in!E19=0,0,SER_hh_emih_in!E19/SER_summary!E$27)</f>
        <v>3.1750952618838029</v>
      </c>
      <c r="F19" s="101">
        <f>IF(SER_hh_emih_in!F19=0,0,SER_hh_emih_in!F19/SER_summary!F$27)</f>
        <v>3.4073930434076254</v>
      </c>
      <c r="G19" s="101">
        <f>IF(SER_hh_emih_in!G19=0,0,SER_hh_emih_in!G19/SER_summary!G$27)</f>
        <v>2.858399148951452</v>
      </c>
      <c r="H19" s="101">
        <f>IF(SER_hh_emih_in!H19=0,0,SER_hh_emih_in!H19/SER_summary!H$27)</f>
        <v>2.4688467923019326</v>
      </c>
      <c r="I19" s="101">
        <f>IF(SER_hh_emih_in!I19=0,0,SER_hh_emih_in!I19/SER_summary!I$27)</f>
        <v>0.49095621711245352</v>
      </c>
      <c r="J19" s="101">
        <f>IF(SER_hh_emih_in!J19=0,0,SER_hh_emih_in!J19/SER_summary!J$27)</f>
        <v>0.16041748950017895</v>
      </c>
      <c r="K19" s="101">
        <f>IF(SER_hh_emih_in!K19=0,0,SER_hh_emih_in!K19/SER_summary!K$27)</f>
        <v>3.8674096876420876</v>
      </c>
      <c r="L19" s="101">
        <f>IF(SER_hh_emih_in!L19=0,0,SER_hh_emih_in!L19/SER_summary!L$27)</f>
        <v>3.5530375082051449</v>
      </c>
      <c r="M19" s="101">
        <f>IF(SER_hh_emih_in!M19=0,0,SER_hh_emih_in!M19/SER_summary!M$27)</f>
        <v>0.85507656363333973</v>
      </c>
      <c r="N19" s="101">
        <f>IF(SER_hh_emih_in!N19=0,0,SER_hh_emih_in!N19/SER_summary!N$27)</f>
        <v>2.6200596060136183</v>
      </c>
      <c r="O19" s="101">
        <f>IF(SER_hh_emih_in!O19=0,0,SER_hh_emih_in!O19/SER_summary!O$27)</f>
        <v>4.0752319627228522</v>
      </c>
      <c r="P19" s="101">
        <f>IF(SER_hh_emih_in!P19=0,0,SER_hh_emih_in!P19/SER_summary!P$27)</f>
        <v>3.0963136696446143</v>
      </c>
      <c r="Q19" s="101">
        <f>IF(SER_hh_emih_in!Q19=0,0,SER_hh_emih_in!Q19/SER_summary!Q$27)</f>
        <v>2.8228060800063659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4.7050535443847759</v>
      </c>
      <c r="D22" s="100">
        <f>IF(SER_hh_emih_in!D22=0,0,SER_hh_emih_in!D22/SER_summary!D$27)</f>
        <v>5.2783634703342006</v>
      </c>
      <c r="E22" s="100">
        <f>IF(SER_hh_emih_in!E22=0,0,SER_hh_emih_in!E22/SER_summary!E$27)</f>
        <v>4.6700090628118787</v>
      </c>
      <c r="F22" s="100">
        <f>IF(SER_hh_emih_in!F22=0,0,SER_hh_emih_in!F22/SER_summary!F$27)</f>
        <v>0</v>
      </c>
      <c r="G22" s="100">
        <f>IF(SER_hh_emih_in!G22=0,0,SER_hh_emih_in!G22/SER_summary!G$27)</f>
        <v>5.9811981435714321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2.5418253174851637</v>
      </c>
      <c r="L22" s="100">
        <f>IF(SER_hh_emih_in!L22=0,0,SER_hh_emih_in!L22/SER_summary!L$27)</f>
        <v>5.6565668694877385</v>
      </c>
      <c r="M22" s="100">
        <f>IF(SER_hh_emih_in!M22=0,0,SER_hh_emih_in!M22/SER_summary!M$27)</f>
        <v>5.7795435841303648</v>
      </c>
      <c r="N22" s="100">
        <f>IF(SER_hh_emih_in!N22=0,0,SER_hh_emih_in!N22/SER_summary!N$27)</f>
        <v>5.8450750736161678</v>
      </c>
      <c r="O22" s="100">
        <f>IF(SER_hh_emih_in!O22=0,0,SER_hh_emih_in!O22/SER_summary!O$27)</f>
        <v>5.8323146433850894</v>
      </c>
      <c r="P22" s="100">
        <f>IF(SER_hh_emih_in!P22=0,0,SER_hh_emih_in!P22/SER_summary!P$27)</f>
        <v>5.7807808440744264</v>
      </c>
      <c r="Q22" s="100">
        <f>IF(SER_hh_emih_in!Q22=0,0,SER_hh_emih_in!Q22/SER_summary!Q$27)</f>
        <v>5.7548014668767848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0</v>
      </c>
      <c r="D23" s="100">
        <f>IF(SER_hh_emih_in!D23=0,0,SER_hh_emih_in!D23/SER_summary!D$27)</f>
        <v>1.5306186347717141</v>
      </c>
      <c r="E23" s="100">
        <f>IF(SER_hh_emih_in!E23=0,0,SER_hh_emih_in!E23/SER_summary!E$27)</f>
        <v>3.9238182710217719</v>
      </c>
      <c r="F23" s="100">
        <f>IF(SER_hh_emih_in!F23=0,0,SER_hh_emih_in!F23/SER_summary!F$27)</f>
        <v>4.4339883921566461</v>
      </c>
      <c r="G23" s="100">
        <f>IF(SER_hh_emih_in!G23=0,0,SER_hh_emih_in!G23/SER_summary!G$27)</f>
        <v>4.1471823511833517</v>
      </c>
      <c r="H23" s="100">
        <f>IF(SER_hh_emih_in!H23=0,0,SER_hh_emih_in!H23/SER_summary!H$27)</f>
        <v>4.9440337032217778</v>
      </c>
      <c r="I23" s="100">
        <f>IF(SER_hh_emih_in!I23=0,0,SER_hh_emih_in!I23/SER_summary!I$27)</f>
        <v>4.1800163975401166</v>
      </c>
      <c r="J23" s="100">
        <f>IF(SER_hh_emih_in!J23=0,0,SER_hh_emih_in!J23/SER_summary!J$27)</f>
        <v>3.8587022814562588</v>
      </c>
      <c r="K23" s="100">
        <f>IF(SER_hh_emih_in!K23=0,0,SER_hh_emih_in!K23/SER_summary!K$27)</f>
        <v>5.297793251819507</v>
      </c>
      <c r="L23" s="100">
        <f>IF(SER_hh_emih_in!L23=0,0,SER_hh_emih_in!L23/SER_summary!L$27)</f>
        <v>4.0317616038717352</v>
      </c>
      <c r="M23" s="100">
        <f>IF(SER_hh_emih_in!M23=0,0,SER_hh_emih_in!M23/SER_summary!M$27)</f>
        <v>4.2652698373359508</v>
      </c>
      <c r="N23" s="100">
        <f>IF(SER_hh_emih_in!N23=0,0,SER_hh_emih_in!N23/SER_summary!N$27)</f>
        <v>4.254707890505105</v>
      </c>
      <c r="O23" s="100">
        <f>IF(SER_hh_emih_in!O23=0,0,SER_hh_emih_in!O23/SER_summary!O$27)</f>
        <v>4.2508644898045329</v>
      </c>
      <c r="P23" s="100">
        <f>IF(SER_hh_emih_in!P23=0,0,SER_hh_emih_in!P23/SER_summary!P$27)</f>
        <v>4.2332956617864141</v>
      </c>
      <c r="Q23" s="100">
        <f>IF(SER_hh_emih_in!Q23=0,0,SER_hh_emih_in!Q23/SER_summary!Q$27)</f>
        <v>4.2244599946636736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2.6218881518516601E-2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6.2905137232561635E-3</v>
      </c>
      <c r="P24" s="100">
        <f>IF(SER_hh_emih_in!P24=0,0,SER_hh_emih_in!P24/SER_summary!P$27)</f>
        <v>0.96972594861872941</v>
      </c>
      <c r="Q24" s="100">
        <f>IF(SER_hh_emih_in!Q24=0,0,SER_hh_emih_in!Q24/SER_summary!Q$27)</f>
        <v>0.45406785335609784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2.3013745860053425</v>
      </c>
      <c r="D29" s="101">
        <f>IF(SER_hh_emih_in!D29=0,0,SER_hh_emih_in!D29/SER_summary!D$27)</f>
        <v>2.0554254586955731</v>
      </c>
      <c r="E29" s="101">
        <f>IF(SER_hh_emih_in!E29=0,0,SER_hh_emih_in!E29/SER_summary!E$27)</f>
        <v>3.3268950307524658</v>
      </c>
      <c r="F29" s="101">
        <f>IF(SER_hh_emih_in!F29=0,0,SER_hh_emih_in!F29/SER_summary!F$27)</f>
        <v>5.4504730249671338</v>
      </c>
      <c r="G29" s="101">
        <f>IF(SER_hh_emih_in!G29=0,0,SER_hh_emih_in!G29/SER_summary!G$27)</f>
        <v>4.5341767995225819</v>
      </c>
      <c r="H29" s="101">
        <f>IF(SER_hh_emih_in!H29=0,0,SER_hh_emih_in!H29/SER_summary!H$27)</f>
        <v>3.3693105439207383</v>
      </c>
      <c r="I29" s="101">
        <f>IF(SER_hh_emih_in!I29=0,0,SER_hh_emih_in!I29/SER_summary!I$27)</f>
        <v>6.548463099031383</v>
      </c>
      <c r="J29" s="101">
        <f>IF(SER_hh_emih_in!J29=0,0,SER_hh_emih_in!J29/SER_summary!J$27)</f>
        <v>0.51887722311568985</v>
      </c>
      <c r="K29" s="101">
        <f>IF(SER_hh_emih_in!K29=0,0,SER_hh_emih_in!K29/SER_summary!K$27)</f>
        <v>0.8111939575992021</v>
      </c>
      <c r="L29" s="101">
        <f>IF(SER_hh_emih_in!L29=0,0,SER_hh_emih_in!L29/SER_summary!L$27)</f>
        <v>3.7986382955104858</v>
      </c>
      <c r="M29" s="101">
        <f>IF(SER_hh_emih_in!M29=0,0,SER_hh_emih_in!M29/SER_summary!M$27)</f>
        <v>0.81764379551312971</v>
      </c>
      <c r="N29" s="101">
        <f>IF(SER_hh_emih_in!N29=0,0,SER_hh_emih_in!N29/SER_summary!N$27)</f>
        <v>1.8779224703704911</v>
      </c>
      <c r="O29" s="101">
        <f>IF(SER_hh_emih_in!O29=0,0,SER_hh_emih_in!O29/SER_summary!O$27)</f>
        <v>3.1240034539268522</v>
      </c>
      <c r="P29" s="101">
        <f>IF(SER_hh_emih_in!P29=0,0,SER_hh_emih_in!P29/SER_summary!P$27)</f>
        <v>4.0545927932531622</v>
      </c>
      <c r="Q29" s="101">
        <f>IF(SER_hh_emih_in!Q29=0,0,SER_hh_emih_in!Q29/SER_summary!Q$27)</f>
        <v>3.715913479189707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2.3828177648455755</v>
      </c>
      <c r="E30" s="100">
        <f>IF(SER_hh_emih_in!E30=0,0,SER_hh_emih_in!E30/SER_summary!E$27)</f>
        <v>5.8371518646695595</v>
      </c>
      <c r="F30" s="100">
        <f>IF(SER_hh_emih_in!F30=0,0,SER_hh_emih_in!F30/SER_summary!F$27)</f>
        <v>6.1119933261977994</v>
      </c>
      <c r="G30" s="100">
        <f>IF(SER_hh_emih_in!G30=0,0,SER_hh_emih_in!G30/SER_summary!G$27)</f>
        <v>6.3087026094248255</v>
      </c>
      <c r="H30" s="100">
        <f>IF(SER_hh_emih_in!H30=0,0,SER_hh_emih_in!H30/SER_summary!H$27)</f>
        <v>0</v>
      </c>
      <c r="I30" s="100">
        <f>IF(SER_hh_emih_in!I30=0,0,SER_hh_emih_in!I30/SER_summary!I$27)</f>
        <v>6.548463099031383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6.0872330554470722</v>
      </c>
      <c r="M30" s="100">
        <f>IF(SER_hh_emih_in!M30=0,0,SER_hh_emih_in!M30/SER_summary!M$27)</f>
        <v>0</v>
      </c>
      <c r="N30" s="100">
        <f>IF(SER_hh_emih_in!N30=0,0,SER_hh_emih_in!N30/SER_summary!N$27)</f>
        <v>6.1303365551001301</v>
      </c>
      <c r="O30" s="100">
        <f>IF(SER_hh_emih_in!O30=0,0,SER_hh_emih_in!O30/SER_summary!O$27)</f>
        <v>6.0137578093310777</v>
      </c>
      <c r="P30" s="100">
        <f>IF(SER_hh_emih_in!P30=0,0,SER_hh_emih_in!P30/SER_summary!P$27)</f>
        <v>5.919833627013805</v>
      </c>
      <c r="Q30" s="100">
        <f>IF(SER_hh_emih_in!Q30=0,0,SER_hh_emih_in!Q30/SER_summary!Q$27)</f>
        <v>5.8611425769329095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5.4009324778255943</v>
      </c>
      <c r="D31" s="100">
        <f>IF(SER_hh_emih_in!D31=0,0,SER_hh_emih_in!D31/SER_summary!D$27)</f>
        <v>1.9827260531114399</v>
      </c>
      <c r="E31" s="100">
        <f>IF(SER_hh_emih_in!E31=0,0,SER_hh_emih_in!E31/SER_summary!E$27)</f>
        <v>0</v>
      </c>
      <c r="F31" s="100">
        <f>IF(SER_hh_emih_in!F31=0,0,SER_hh_emih_in!F31/SER_summary!F$27)</f>
        <v>4.9483461244174753</v>
      </c>
      <c r="G31" s="100">
        <f>IF(SER_hh_emih_in!G31=0,0,SER_hh_emih_in!G31/SER_summary!G$27)</f>
        <v>5.0761777708510376</v>
      </c>
      <c r="H31" s="100">
        <f>IF(SER_hh_emih_in!H31=0,0,SER_hh_emih_in!H31/SER_summary!H$27)</f>
        <v>5.2648597777414077</v>
      </c>
      <c r="I31" s="100">
        <f>IF(SER_hh_emih_in!I31=0,0,SER_hh_emih_in!I31/SER_summary!I$27)</f>
        <v>0</v>
      </c>
      <c r="J31" s="100">
        <f>IF(SER_hh_emih_in!J31=0,0,SER_hh_emih_in!J31/SER_summary!J$27)</f>
        <v>5.2062953287433205</v>
      </c>
      <c r="K31" s="100">
        <f>IF(SER_hh_emih_in!K31=0,0,SER_hh_emih_in!K31/SER_summary!K$27)</f>
        <v>5.0656986936569206</v>
      </c>
      <c r="L31" s="100">
        <f>IF(SER_hh_emih_in!L31=0,0,SER_hh_emih_in!L31/SER_summary!L$27)</f>
        <v>4.9192765751266734</v>
      </c>
      <c r="M31" s="100">
        <f>IF(SER_hh_emih_in!M31=0,0,SER_hh_emih_in!M31/SER_summary!M$27)</f>
        <v>5.0057508366320738</v>
      </c>
      <c r="N31" s="100">
        <f>IF(SER_hh_emih_in!N31=0,0,SER_hh_emih_in!N31/SER_summary!N$27)</f>
        <v>4.9495778649005953</v>
      </c>
      <c r="O31" s="100">
        <f>IF(SER_hh_emih_in!O31=0,0,SER_hh_emih_in!O31/SER_summary!O$27)</f>
        <v>4.8726629294901391</v>
      </c>
      <c r="P31" s="100">
        <f>IF(SER_hh_emih_in!P31=0,0,SER_hh_emih_in!P31/SER_summary!P$27)</f>
        <v>4.8640386238204254</v>
      </c>
      <c r="Q31" s="100">
        <f>IF(SER_hh_emih_in!Q31=0,0,SER_hh_emih_in!Q31/SER_summary!Q$27)</f>
        <v>4.8284335505576568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180.45908802345681</v>
      </c>
      <c r="C3" s="129">
        <f t="shared" ref="C3" si="1">SUM(C4:C9)</f>
        <v>195.10900494306682</v>
      </c>
      <c r="D3" s="129">
        <f t="shared" ref="D3:Q3" si="2">SUM(D4:D9)</f>
        <v>207.51126198023172</v>
      </c>
      <c r="E3" s="129">
        <f t="shared" si="2"/>
        <v>228.44340808711917</v>
      </c>
      <c r="F3" s="129">
        <f t="shared" si="2"/>
        <v>254.08620901368943</v>
      </c>
      <c r="G3" s="129">
        <f t="shared" si="2"/>
        <v>287.30331334200122</v>
      </c>
      <c r="H3" s="129">
        <f t="shared" si="2"/>
        <v>324.27661817471767</v>
      </c>
      <c r="I3" s="129">
        <f t="shared" si="2"/>
        <v>355.39952138702347</v>
      </c>
      <c r="J3" s="129">
        <f t="shared" si="2"/>
        <v>385.50553177494442</v>
      </c>
      <c r="K3" s="129">
        <f t="shared" si="2"/>
        <v>409.07798204879424</v>
      </c>
      <c r="L3" s="129">
        <f t="shared" si="2"/>
        <v>433.11899376929864</v>
      </c>
      <c r="M3" s="129">
        <f t="shared" si="2"/>
        <v>458.39297258191743</v>
      </c>
      <c r="N3" s="129">
        <f t="shared" si="2"/>
        <v>477.78711649677064</v>
      </c>
      <c r="O3" s="129">
        <f t="shared" si="2"/>
        <v>503.93817472616053</v>
      </c>
      <c r="P3" s="129">
        <f t="shared" si="2"/>
        <v>530.37872664805184</v>
      </c>
      <c r="Q3" s="129">
        <f t="shared" si="2"/>
        <v>559.38681005817512</v>
      </c>
    </row>
    <row r="4" spans="1:17" ht="12" customHeight="1" x14ac:dyDescent="0.25">
      <c r="A4" s="88" t="s">
        <v>9</v>
      </c>
      <c r="B4" s="128">
        <v>20.169129045318737</v>
      </c>
      <c r="C4" s="128">
        <v>22.192314866651468</v>
      </c>
      <c r="D4" s="128">
        <v>23.846380141966581</v>
      </c>
      <c r="E4" s="128">
        <v>26.859789796764634</v>
      </c>
      <c r="F4" s="128">
        <v>30.098963320218008</v>
      </c>
      <c r="G4" s="128">
        <v>34.28137881856258</v>
      </c>
      <c r="H4" s="128">
        <v>38.138055165286751</v>
      </c>
      <c r="I4" s="128">
        <v>41.723027321102101</v>
      </c>
      <c r="J4" s="128">
        <v>45.341514042556156</v>
      </c>
      <c r="K4" s="128">
        <v>48.785930841675125</v>
      </c>
      <c r="L4" s="128">
        <v>53.810428600374465</v>
      </c>
      <c r="M4" s="128">
        <v>58.878183719054697</v>
      </c>
      <c r="N4" s="128">
        <v>62.971066723547061</v>
      </c>
      <c r="O4" s="128">
        <v>68.569566677499267</v>
      </c>
      <c r="P4" s="128">
        <v>74.148080599272504</v>
      </c>
      <c r="Q4" s="128">
        <v>80.837503678934354</v>
      </c>
    </row>
    <row r="5" spans="1:17" ht="12" customHeight="1" x14ac:dyDescent="0.25">
      <c r="A5" s="88" t="s">
        <v>8</v>
      </c>
      <c r="B5" s="128">
        <v>40.389973313085051</v>
      </c>
      <c r="C5" s="128">
        <v>41.382833664018769</v>
      </c>
      <c r="D5" s="128">
        <v>43.748895366058541</v>
      </c>
      <c r="E5" s="128">
        <v>46.851748340256421</v>
      </c>
      <c r="F5" s="128">
        <v>50.688496084991279</v>
      </c>
      <c r="G5" s="128">
        <v>57.318275872007398</v>
      </c>
      <c r="H5" s="128">
        <v>65.646056399897262</v>
      </c>
      <c r="I5" s="128">
        <v>71.525435836751853</v>
      </c>
      <c r="J5" s="128">
        <v>76.602078760021939</v>
      </c>
      <c r="K5" s="128">
        <v>79.314617084045651</v>
      </c>
      <c r="L5" s="128">
        <v>80.902671600100959</v>
      </c>
      <c r="M5" s="128">
        <v>81.911438265204112</v>
      </c>
      <c r="N5" s="128">
        <v>82.548149016271196</v>
      </c>
      <c r="O5" s="128">
        <v>82.955235182764184</v>
      </c>
      <c r="P5" s="128">
        <v>83.541101489986048</v>
      </c>
      <c r="Q5" s="128">
        <v>84.445532604710763</v>
      </c>
    </row>
    <row r="6" spans="1:17" ht="12" customHeight="1" x14ac:dyDescent="0.25">
      <c r="A6" s="88" t="s">
        <v>7</v>
      </c>
      <c r="B6" s="128">
        <v>73.852403474414587</v>
      </c>
      <c r="C6" s="128">
        <v>81.506982274571087</v>
      </c>
      <c r="D6" s="128">
        <v>86.415707915059386</v>
      </c>
      <c r="E6" s="128">
        <v>94.828782381304279</v>
      </c>
      <c r="F6" s="128">
        <v>104.14461057318772</v>
      </c>
      <c r="G6" s="128">
        <v>116.09011163789701</v>
      </c>
      <c r="H6" s="128">
        <v>129.63093422359776</v>
      </c>
      <c r="I6" s="128">
        <v>141.27806937925564</v>
      </c>
      <c r="J6" s="128">
        <v>152.896611639828</v>
      </c>
      <c r="K6" s="128">
        <v>162.06336258684422</v>
      </c>
      <c r="L6" s="128">
        <v>171.34547079857902</v>
      </c>
      <c r="M6" s="128">
        <v>183.31014478972688</v>
      </c>
      <c r="N6" s="128">
        <v>191.68192797372834</v>
      </c>
      <c r="O6" s="128">
        <v>204.90518599863248</v>
      </c>
      <c r="P6" s="128">
        <v>217.48893348351041</v>
      </c>
      <c r="Q6" s="128">
        <v>230.62993340040035</v>
      </c>
    </row>
    <row r="7" spans="1:17" ht="12" customHeight="1" x14ac:dyDescent="0.25">
      <c r="A7" s="88" t="s">
        <v>39</v>
      </c>
      <c r="B7" s="128">
        <v>19.830205733111995</v>
      </c>
      <c r="C7" s="128">
        <v>20.951259497535066</v>
      </c>
      <c r="D7" s="128">
        <v>21.734164747010063</v>
      </c>
      <c r="E7" s="128">
        <v>23.385337838645846</v>
      </c>
      <c r="F7" s="128">
        <v>24.946612991817968</v>
      </c>
      <c r="G7" s="128">
        <v>27.167968555231628</v>
      </c>
      <c r="H7" s="128">
        <v>29.03429123307307</v>
      </c>
      <c r="I7" s="128">
        <v>31.320636663304811</v>
      </c>
      <c r="J7" s="128">
        <v>33.330782256839356</v>
      </c>
      <c r="K7" s="128">
        <v>34.332199933857687</v>
      </c>
      <c r="L7" s="128">
        <v>35.00701439422383</v>
      </c>
      <c r="M7" s="128">
        <v>35.09076443687583</v>
      </c>
      <c r="N7" s="128">
        <v>35.159660517833643</v>
      </c>
      <c r="O7" s="128">
        <v>35.274339842177028</v>
      </c>
      <c r="P7" s="128">
        <v>35.39324346015421</v>
      </c>
      <c r="Q7" s="128">
        <v>35.503861221905488</v>
      </c>
    </row>
    <row r="8" spans="1:17" ht="12" customHeight="1" x14ac:dyDescent="0.25">
      <c r="A8" s="51" t="s">
        <v>6</v>
      </c>
      <c r="B8" s="50">
        <v>17.857222968323981</v>
      </c>
      <c r="C8" s="50">
        <v>20.203634146851243</v>
      </c>
      <c r="D8" s="50">
        <v>22.14005998382391</v>
      </c>
      <c r="E8" s="50">
        <v>25.392949118710408</v>
      </c>
      <c r="F8" s="50">
        <v>29.208435384120953</v>
      </c>
      <c r="G8" s="50">
        <v>33.889687949389767</v>
      </c>
      <c r="H8" s="50">
        <v>39.27079325598303</v>
      </c>
      <c r="I8" s="50">
        <v>43.564091919965698</v>
      </c>
      <c r="J8" s="50">
        <v>48.008759146122152</v>
      </c>
      <c r="K8" s="50">
        <v>51.313663401884789</v>
      </c>
      <c r="L8" s="50">
        <v>55.61702091555464</v>
      </c>
      <c r="M8" s="50">
        <v>59.694732860655819</v>
      </c>
      <c r="N8" s="50">
        <v>63.598569380706735</v>
      </c>
      <c r="O8" s="50">
        <v>68.020740916475063</v>
      </c>
      <c r="P8" s="50">
        <v>72.813839242278391</v>
      </c>
      <c r="Q8" s="50">
        <v>77.814099890322524</v>
      </c>
    </row>
    <row r="9" spans="1:17" ht="12" customHeight="1" x14ac:dyDescent="0.25">
      <c r="A9" s="49" t="s">
        <v>5</v>
      </c>
      <c r="B9" s="48">
        <v>8.3601534892024727</v>
      </c>
      <c r="C9" s="48">
        <v>8.8719804934392013</v>
      </c>
      <c r="D9" s="48">
        <v>9.6260538263132585</v>
      </c>
      <c r="E9" s="48">
        <v>11.124800611437577</v>
      </c>
      <c r="F9" s="48">
        <v>14.999090659353488</v>
      </c>
      <c r="G9" s="48">
        <v>18.555890508912853</v>
      </c>
      <c r="H9" s="48">
        <v>22.556487896879759</v>
      </c>
      <c r="I9" s="48">
        <v>25.988260266643355</v>
      </c>
      <c r="J9" s="48">
        <v>29.325785929576771</v>
      </c>
      <c r="K9" s="48">
        <v>33.268208200486768</v>
      </c>
      <c r="L9" s="48">
        <v>36.436387460465703</v>
      </c>
      <c r="M9" s="48">
        <v>39.507708510400114</v>
      </c>
      <c r="N9" s="48">
        <v>41.82774288468368</v>
      </c>
      <c r="O9" s="48">
        <v>44.2131061086125</v>
      </c>
      <c r="P9" s="48">
        <v>46.993528372850243</v>
      </c>
      <c r="Q9" s="48">
        <v>50.155879261901603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925.89727813264062</v>
      </c>
      <c r="C11" s="129">
        <f t="shared" ref="C11" si="4">SUM(C12:C17)</f>
        <v>1006.6665496402111</v>
      </c>
      <c r="D11" s="129">
        <f t="shared" ref="D11" si="5">SUM(D12:D17)</f>
        <v>1071.8184336786471</v>
      </c>
      <c r="E11" s="129">
        <f t="shared" ref="E11" si="6">SUM(E12:E17)</f>
        <v>1183.731811137726</v>
      </c>
      <c r="F11" s="129">
        <f t="shared" ref="F11" si="7">SUM(F12:F17)</f>
        <v>1324.4226036913697</v>
      </c>
      <c r="G11" s="129">
        <f t="shared" ref="G11" si="8">SUM(G12:G17)</f>
        <v>1501.648532493597</v>
      </c>
      <c r="H11" s="129">
        <f t="shared" ref="H11" si="9">SUM(H12:H17)</f>
        <v>1701.6285680644551</v>
      </c>
      <c r="I11" s="129">
        <f t="shared" ref="I11" si="10">SUM(I12:I17)</f>
        <v>1863.8991700084034</v>
      </c>
      <c r="J11" s="129">
        <f t="shared" ref="J11" si="11">SUM(J12:J17)</f>
        <v>2023.4461500094467</v>
      </c>
      <c r="K11" s="129">
        <f t="shared" ref="K11" si="12">SUM(K12:K17)</f>
        <v>2150.1934684228272</v>
      </c>
      <c r="L11" s="129">
        <f t="shared" ref="L11" si="13">SUM(L12:L17)</f>
        <v>2282.1214358082743</v>
      </c>
      <c r="M11" s="129">
        <f t="shared" ref="M11" si="14">SUM(M12:M17)</f>
        <v>2419.3056602402471</v>
      </c>
      <c r="N11" s="129">
        <f t="shared" ref="N11" si="15">SUM(N12:N17)</f>
        <v>2527.5499317700187</v>
      </c>
      <c r="O11" s="129">
        <f t="shared" ref="O11" si="16">SUM(O12:O17)</f>
        <v>2668.5949605040287</v>
      </c>
      <c r="P11" s="129">
        <f t="shared" ref="P11" si="17">SUM(P12:P17)</f>
        <v>2811.6776863510918</v>
      </c>
      <c r="Q11" s="129">
        <f t="shared" ref="Q11" si="18">SUM(Q12:Q17)</f>
        <v>2963.2461014033229</v>
      </c>
    </row>
    <row r="12" spans="1:17" ht="12" customHeight="1" x14ac:dyDescent="0.25">
      <c r="A12" s="88" t="s">
        <v>9</v>
      </c>
      <c r="B12" s="128">
        <v>26.772232459008634</v>
      </c>
      <c r="C12" s="128">
        <v>29.457782290872185</v>
      </c>
      <c r="D12" s="128">
        <v>31.653366440966575</v>
      </c>
      <c r="E12" s="128">
        <v>35.6533261611509</v>
      </c>
      <c r="F12" s="128">
        <v>39.952961824649599</v>
      </c>
      <c r="G12" s="128">
        <v>45.504644285019886</v>
      </c>
      <c r="H12" s="128">
        <v>50.623944947019709</v>
      </c>
      <c r="I12" s="128">
        <v>55.382589095654275</v>
      </c>
      <c r="J12" s="128">
        <v>60.185720031002667</v>
      </c>
      <c r="K12" s="128">
        <v>64.75779287681209</v>
      </c>
      <c r="L12" s="128">
        <v>71.427244080352651</v>
      </c>
      <c r="M12" s="128">
        <v>78.15411452566461</v>
      </c>
      <c r="N12" s="128">
        <v>83.586952749743915</v>
      </c>
      <c r="O12" s="128">
        <v>91.018326799271648</v>
      </c>
      <c r="P12" s="128">
        <v>98.42317165667481</v>
      </c>
      <c r="Q12" s="128">
        <v>107.30262248982478</v>
      </c>
    </row>
    <row r="13" spans="1:17" ht="12" customHeight="1" x14ac:dyDescent="0.25">
      <c r="A13" s="88" t="s">
        <v>8</v>
      </c>
      <c r="B13" s="128">
        <v>154.77895317608025</v>
      </c>
      <c r="C13" s="128">
        <v>158.04560195936583</v>
      </c>
      <c r="D13" s="128">
        <v>166.75439462359347</v>
      </c>
      <c r="E13" s="128">
        <v>177.93727819557449</v>
      </c>
      <c r="F13" s="128">
        <v>191.74658338308737</v>
      </c>
      <c r="G13" s="128">
        <v>215.41485946081181</v>
      </c>
      <c r="H13" s="128">
        <v>245.45382583925169</v>
      </c>
      <c r="I13" s="128">
        <v>265.11867829317981</v>
      </c>
      <c r="J13" s="128">
        <v>282.37342011554881</v>
      </c>
      <c r="K13" s="128">
        <v>290.68805737823857</v>
      </c>
      <c r="L13" s="128">
        <v>294.84500691805522</v>
      </c>
      <c r="M13" s="128">
        <v>296.39576624592934</v>
      </c>
      <c r="N13" s="128">
        <v>296.74489518806098</v>
      </c>
      <c r="O13" s="128">
        <v>295.51776433309976</v>
      </c>
      <c r="P13" s="128">
        <v>295.10678407434682</v>
      </c>
      <c r="Q13" s="128">
        <v>294.26778644013615</v>
      </c>
    </row>
    <row r="14" spans="1:17" ht="12" customHeight="1" x14ac:dyDescent="0.25">
      <c r="A14" s="88" t="s">
        <v>7</v>
      </c>
      <c r="B14" s="128">
        <v>423.1719924246367</v>
      </c>
      <c r="C14" s="128">
        <v>463.98096858705583</v>
      </c>
      <c r="D14" s="128">
        <v>489.05466024881679</v>
      </c>
      <c r="E14" s="128">
        <v>533.41156157305863</v>
      </c>
      <c r="F14" s="128">
        <v>580.70393983485167</v>
      </c>
      <c r="G14" s="128">
        <v>644.58942901839998</v>
      </c>
      <c r="H14" s="128">
        <v>714.45267002254116</v>
      </c>
      <c r="I14" s="128">
        <v>775.67975088213427</v>
      </c>
      <c r="J14" s="128">
        <v>835.84203175283517</v>
      </c>
      <c r="K14" s="128">
        <v>884.16797045663009</v>
      </c>
      <c r="L14" s="128">
        <v>934.15402945508572</v>
      </c>
      <c r="M14" s="128">
        <v>996.08094362587133</v>
      </c>
      <c r="N14" s="128">
        <v>1038.1674267993255</v>
      </c>
      <c r="O14" s="128">
        <v>1105.8245525060008</v>
      </c>
      <c r="P14" s="128">
        <v>1168.3720502207382</v>
      </c>
      <c r="Q14" s="128">
        <v>1234.101397720023</v>
      </c>
    </row>
    <row r="15" spans="1:17" ht="12" customHeight="1" x14ac:dyDescent="0.25">
      <c r="A15" s="88" t="s">
        <v>39</v>
      </c>
      <c r="B15" s="128">
        <v>26.322350182000623</v>
      </c>
      <c r="C15" s="128">
        <v>27.81042197294132</v>
      </c>
      <c r="D15" s="128">
        <v>28.849639942404789</v>
      </c>
      <c r="E15" s="128">
        <v>31.041385046519402</v>
      </c>
      <c r="F15" s="128">
        <v>33.113800828047644</v>
      </c>
      <c r="G15" s="128">
        <v>36.06239852823569</v>
      </c>
      <c r="H15" s="128">
        <v>38.539730318935291</v>
      </c>
      <c r="I15" s="128">
        <v>41.574594700149767</v>
      </c>
      <c r="J15" s="128">
        <v>44.242835107836051</v>
      </c>
      <c r="K15" s="128">
        <v>45.572103554552555</v>
      </c>
      <c r="L15" s="128">
        <v>46.467843254518222</v>
      </c>
      <c r="M15" s="128">
        <v>46.579011942332812</v>
      </c>
      <c r="N15" s="128">
        <v>46.670463679825922</v>
      </c>
      <c r="O15" s="128">
        <v>46.822687482978949</v>
      </c>
      <c r="P15" s="128">
        <v>46.980518557069942</v>
      </c>
      <c r="Q15" s="128">
        <v>47.127351096295911</v>
      </c>
    </row>
    <row r="16" spans="1:17" ht="12" customHeight="1" x14ac:dyDescent="0.25">
      <c r="A16" s="51" t="s">
        <v>6</v>
      </c>
      <c r="B16" s="50">
        <v>233.52927846339014</v>
      </c>
      <c r="C16" s="50">
        <v>262.95853860110009</v>
      </c>
      <c r="D16" s="50">
        <v>286.91096555520431</v>
      </c>
      <c r="E16" s="50">
        <v>327.75052119488208</v>
      </c>
      <c r="F16" s="50">
        <v>375.60322106864913</v>
      </c>
      <c r="G16" s="50">
        <v>434.30059378908709</v>
      </c>
      <c r="H16" s="50">
        <v>501.63876615190753</v>
      </c>
      <c r="I16" s="50">
        <v>554.79640189279212</v>
      </c>
      <c r="J16" s="50">
        <v>609.65518544258725</v>
      </c>
      <c r="K16" s="50">
        <v>649.86441568122439</v>
      </c>
      <c r="L16" s="50">
        <v>702.56035443546682</v>
      </c>
      <c r="M16" s="50">
        <v>752.84508500777065</v>
      </c>
      <c r="N16" s="50">
        <v>800.83585054171658</v>
      </c>
      <c r="O16" s="50">
        <v>855.25183211716126</v>
      </c>
      <c r="P16" s="50">
        <v>914.21948255546522</v>
      </c>
      <c r="Q16" s="50">
        <v>975.67208768899525</v>
      </c>
    </row>
    <row r="17" spans="1:17" ht="12" customHeight="1" x14ac:dyDescent="0.25">
      <c r="A17" s="49" t="s">
        <v>5</v>
      </c>
      <c r="B17" s="48">
        <v>61.322471427524277</v>
      </c>
      <c r="C17" s="48">
        <v>64.413236228875803</v>
      </c>
      <c r="D17" s="48">
        <v>68.595406867661268</v>
      </c>
      <c r="E17" s="48">
        <v>77.937738966540635</v>
      </c>
      <c r="F17" s="48">
        <v>103.30209675208422</v>
      </c>
      <c r="G17" s="48">
        <v>125.77660741204259</v>
      </c>
      <c r="H17" s="48">
        <v>150.91963078479995</v>
      </c>
      <c r="I17" s="48">
        <v>171.34715514449323</v>
      </c>
      <c r="J17" s="48">
        <v>191.14695755963672</v>
      </c>
      <c r="K17" s="48">
        <v>215.14312847536937</v>
      </c>
      <c r="L17" s="48">
        <v>232.66695766479586</v>
      </c>
      <c r="M17" s="48">
        <v>249.25073889267816</v>
      </c>
      <c r="N17" s="48">
        <v>261.54434281134581</v>
      </c>
      <c r="O17" s="48">
        <v>274.15979726551609</v>
      </c>
      <c r="P17" s="48">
        <v>288.57567928679703</v>
      </c>
      <c r="Q17" s="48">
        <v>304.77485596804775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9.9166351295733239</v>
      </c>
      <c r="C20" s="140">
        <v>11.108629715549295</v>
      </c>
      <c r="D20" s="140">
        <v>12.122101060432499</v>
      </c>
      <c r="E20" s="140">
        <v>13.934320043859488</v>
      </c>
      <c r="F20" s="140">
        <v>15.927018738274681</v>
      </c>
      <c r="G20" s="140">
        <v>18.53354486002922</v>
      </c>
      <c r="H20" s="140">
        <v>21.015274132206379</v>
      </c>
      <c r="I20" s="140">
        <v>23.392266961170471</v>
      </c>
      <c r="J20" s="140">
        <v>25.8469006761073</v>
      </c>
      <c r="K20" s="140">
        <v>28.246594751254925</v>
      </c>
      <c r="L20" s="140">
        <v>31.754664347005601</v>
      </c>
      <c r="M20" s="140">
        <v>35.379330941023305</v>
      </c>
      <c r="N20" s="140">
        <v>38.446114003041828</v>
      </c>
      <c r="O20" s="140">
        <v>42.675756911035776</v>
      </c>
      <c r="P20" s="140">
        <v>47.042276049063382</v>
      </c>
      <c r="Q20" s="140">
        <v>52.412634226483192</v>
      </c>
    </row>
    <row r="21" spans="1:17" ht="12" customHeight="1" x14ac:dyDescent="0.25">
      <c r="A21" s="88" t="s">
        <v>135</v>
      </c>
      <c r="B21" s="140">
        <v>749.05822186436683</v>
      </c>
      <c r="C21" s="140">
        <v>781.01849800897287</v>
      </c>
      <c r="D21" s="140">
        <v>847.08863803846407</v>
      </c>
      <c r="E21" s="140">
        <v>932.01183938290853</v>
      </c>
      <c r="F21" s="140">
        <v>1037.7123130196164</v>
      </c>
      <c r="G21" s="140">
        <v>1189.5029811356562</v>
      </c>
      <c r="H21" s="140">
        <v>1385.9816495966347</v>
      </c>
      <c r="I21" s="140">
        <v>1527.3792684544323</v>
      </c>
      <c r="J21" s="140">
        <v>1659.7796054721362</v>
      </c>
      <c r="K21" s="140">
        <v>1745.6001241128099</v>
      </c>
      <c r="L21" s="140">
        <v>1814.3346921000555</v>
      </c>
      <c r="M21" s="140">
        <v>1869.8063156783398</v>
      </c>
      <c r="N21" s="140">
        <v>1926.2318631608243</v>
      </c>
      <c r="O21" s="140">
        <v>1982.0271950179563</v>
      </c>
      <c r="P21" s="140">
        <v>2065.6972512933653</v>
      </c>
      <c r="Q21" s="140">
        <v>2153.1566901585038</v>
      </c>
    </row>
    <row r="22" spans="1:17" ht="12" customHeight="1" x14ac:dyDescent="0.25">
      <c r="A22" s="88" t="s">
        <v>183</v>
      </c>
      <c r="B22" s="140">
        <v>9.10202574387624</v>
      </c>
      <c r="C22" s="140">
        <v>10.120805581895835</v>
      </c>
      <c r="D22" s="140">
        <v>10.895494991811205</v>
      </c>
      <c r="E22" s="140">
        <v>12.236608919878151</v>
      </c>
      <c r="F22" s="140">
        <v>13.780149983267423</v>
      </c>
      <c r="G22" s="140">
        <v>15.762269020908564</v>
      </c>
      <c r="H22" s="140">
        <v>17.92428090968685</v>
      </c>
      <c r="I22" s="140">
        <v>20.02272810681939</v>
      </c>
      <c r="J22" s="140">
        <v>22.257098220342737</v>
      </c>
      <c r="K22" s="140">
        <v>24.453677969099452</v>
      </c>
      <c r="L22" s="140">
        <v>26.909671706796754</v>
      </c>
      <c r="M22" s="140">
        <v>30.117668310238749</v>
      </c>
      <c r="N22" s="140">
        <v>32.976858185555805</v>
      </c>
      <c r="O22" s="140">
        <v>37.072496321910641</v>
      </c>
      <c r="P22" s="140">
        <v>41.304094847375524</v>
      </c>
      <c r="Q22" s="140">
        <v>46.400640933034246</v>
      </c>
    </row>
    <row r="23" spans="1:17" ht="12" customHeight="1" x14ac:dyDescent="0.25">
      <c r="A23" s="88" t="s">
        <v>188</v>
      </c>
      <c r="B23" s="140">
        <v>33.84678600626107</v>
      </c>
      <c r="C23" s="140">
        <v>36.268350442800802</v>
      </c>
      <c r="D23" s="140">
        <v>38.208706148864501</v>
      </c>
      <c r="E23" s="140">
        <v>42.011662676025963</v>
      </c>
      <c r="F23" s="140">
        <v>45.832173074111267</v>
      </c>
      <c r="G23" s="140">
        <v>51.175822606212961</v>
      </c>
      <c r="H23" s="140">
        <v>55.95533524565689</v>
      </c>
      <c r="I23" s="140">
        <v>61.842850646257332</v>
      </c>
      <c r="J23" s="140">
        <v>67.364584009484716</v>
      </c>
      <c r="K23" s="140">
        <v>70.903621198301394</v>
      </c>
      <c r="L23" s="140">
        <v>73.885921672913582</v>
      </c>
      <c r="M23" s="140">
        <v>75.437008895975197</v>
      </c>
      <c r="N23" s="140">
        <v>76.90838594845917</v>
      </c>
      <c r="O23" s="140">
        <v>79.303836083252847</v>
      </c>
      <c r="P23" s="140">
        <v>82.090770059195108</v>
      </c>
      <c r="Q23" s="140">
        <v>86.0772673291671</v>
      </c>
    </row>
    <row r="24" spans="1:17" ht="12" customHeight="1" x14ac:dyDescent="0.25">
      <c r="A24" s="51" t="s">
        <v>134</v>
      </c>
      <c r="B24" s="139">
        <v>4.0624300940251237</v>
      </c>
      <c r="C24" s="139">
        <v>4.625828440475769</v>
      </c>
      <c r="D24" s="139">
        <v>5.0950705201275133</v>
      </c>
      <c r="E24" s="139">
        <v>5.8903669869203279</v>
      </c>
      <c r="F24" s="139">
        <v>6.8328007661485755</v>
      </c>
      <c r="G24" s="139">
        <v>8.0081525539178209</v>
      </c>
      <c r="H24" s="139">
        <v>9.3805198222537705</v>
      </c>
      <c r="I24" s="139">
        <v>10.50053018307967</v>
      </c>
      <c r="J24" s="139">
        <v>11.679468314972992</v>
      </c>
      <c r="K24" s="139">
        <v>12.585032177393968</v>
      </c>
      <c r="L24" s="139">
        <v>13.786207731128572</v>
      </c>
      <c r="M24" s="139">
        <v>14.968982696450523</v>
      </c>
      <c r="N24" s="139">
        <v>16.137072787148984</v>
      </c>
      <c r="O24" s="139">
        <v>17.492842301400778</v>
      </c>
      <c r="P24" s="139">
        <v>18.998245914351678</v>
      </c>
      <c r="Q24" s="139">
        <v>20.619660170160767</v>
      </c>
    </row>
    <row r="25" spans="1:17" ht="12" customHeight="1" x14ac:dyDescent="0.25">
      <c r="A25" s="49" t="s">
        <v>133</v>
      </c>
      <c r="B25" s="138">
        <v>150.01652999766421</v>
      </c>
      <c r="C25" s="138">
        <v>160.31297789938156</v>
      </c>
      <c r="D25" s="138">
        <v>174.38757391319189</v>
      </c>
      <c r="E25" s="138">
        <v>203.97204242581986</v>
      </c>
      <c r="F25" s="138">
        <v>281.16809859669297</v>
      </c>
      <c r="G25" s="138">
        <v>354.54715792406347</v>
      </c>
      <c r="H25" s="138">
        <v>439.39974199685099</v>
      </c>
      <c r="I25" s="138">
        <v>514.10763158710211</v>
      </c>
      <c r="J25" s="138">
        <v>597.63392795199718</v>
      </c>
      <c r="K25" s="138">
        <v>715.73492016862872</v>
      </c>
      <c r="L25" s="138">
        <v>817.36860972499073</v>
      </c>
      <c r="M25" s="138">
        <v>930.74314889236791</v>
      </c>
      <c r="N25" s="138">
        <v>1040.1404276743535</v>
      </c>
      <c r="O25" s="138">
        <v>1183.4412475028514</v>
      </c>
      <c r="P25" s="138">
        <v>1423.66907471423</v>
      </c>
      <c r="Q25" s="138">
        <v>1709.3400620124319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1.8117842815743048</v>
      </c>
      <c r="D28" s="137">
        <v>1.6332610404815373</v>
      </c>
      <c r="E28" s="137">
        <v>2.432008679025321</v>
      </c>
      <c r="F28" s="137">
        <v>2.6124883900135267</v>
      </c>
      <c r="G28" s="137">
        <v>3.2263158173528717</v>
      </c>
      <c r="H28" s="137">
        <v>3.1015189677754882</v>
      </c>
      <c r="I28" s="137">
        <v>2.9967825245624322</v>
      </c>
      <c r="J28" s="137">
        <v>3.0744234105351551</v>
      </c>
      <c r="K28" s="137">
        <v>3.0194837707459543</v>
      </c>
      <c r="L28" s="137">
        <v>4.127859291349016</v>
      </c>
      <c r="M28" s="137">
        <v>4.2444562896160409</v>
      </c>
      <c r="N28" s="137">
        <v>3.6865727576168452</v>
      </c>
      <c r="O28" s="137">
        <v>4.8494326035922874</v>
      </c>
      <c r="P28" s="137">
        <v>4.9863088336259338</v>
      </c>
      <c r="Q28" s="137">
        <v>5.9901478730181488</v>
      </c>
    </row>
    <row r="29" spans="1:17" ht="12" customHeight="1" x14ac:dyDescent="0.25">
      <c r="A29" s="88" t="s">
        <v>135</v>
      </c>
      <c r="B29" s="137"/>
      <c r="C29" s="137">
        <v>211.0054495944303</v>
      </c>
      <c r="D29" s="137">
        <v>250.48666868281023</v>
      </c>
      <c r="E29" s="137">
        <v>274.87222585736299</v>
      </c>
      <c r="F29" s="137">
        <v>301.34796888501415</v>
      </c>
      <c r="G29" s="137">
        <v>362.79611771046962</v>
      </c>
      <c r="H29" s="137">
        <v>446.96533714378921</v>
      </c>
      <c r="I29" s="137">
        <v>416.26984471516039</v>
      </c>
      <c r="J29" s="137">
        <v>433.74830590271768</v>
      </c>
      <c r="K29" s="137">
        <v>448.6166363511432</v>
      </c>
      <c r="L29" s="137">
        <v>515.69990513103539</v>
      </c>
      <c r="M29" s="137">
        <v>471.741468293445</v>
      </c>
      <c r="N29" s="137">
        <v>490.17385338520182</v>
      </c>
      <c r="O29" s="137">
        <v>504.41196820827503</v>
      </c>
      <c r="P29" s="137">
        <v>599.3699614064443</v>
      </c>
      <c r="Q29" s="137">
        <v>559.2009071585835</v>
      </c>
    </row>
    <row r="30" spans="1:17" ht="12" customHeight="1" x14ac:dyDescent="0.25">
      <c r="A30" s="88" t="s">
        <v>183</v>
      </c>
      <c r="B30" s="137"/>
      <c r="C30" s="137">
        <v>3.0091076297517407</v>
      </c>
      <c r="D30" s="137">
        <v>2.9441467029034114</v>
      </c>
      <c r="E30" s="137">
        <v>3.7058223774239099</v>
      </c>
      <c r="F30" s="137">
        <v>4.1210732731883617</v>
      </c>
      <c r="G30" s="137">
        <v>4.9912266673928887</v>
      </c>
      <c r="H30" s="137">
        <v>5.1061585916816981</v>
      </c>
      <c r="I30" s="137">
        <v>5.8042695745564501</v>
      </c>
      <c r="J30" s="137">
        <v>6.3554433867117028</v>
      </c>
      <c r="K30" s="137">
        <v>7.1878064161496065</v>
      </c>
      <c r="L30" s="137">
        <v>7.5621523293790025</v>
      </c>
      <c r="M30" s="137">
        <v>9.0122661779984394</v>
      </c>
      <c r="N30" s="137">
        <v>9.2146332620287534</v>
      </c>
      <c r="O30" s="137">
        <v>11.283444552504445</v>
      </c>
      <c r="P30" s="137">
        <v>11.793750854843886</v>
      </c>
      <c r="Q30" s="137">
        <v>14.108812263657171</v>
      </c>
    </row>
    <row r="31" spans="1:17" ht="12" customHeight="1" x14ac:dyDescent="0.25">
      <c r="A31" s="88" t="s">
        <v>188</v>
      </c>
      <c r="B31" s="137"/>
      <c r="C31" s="137">
        <v>5.1759760014842024</v>
      </c>
      <c r="D31" s="137">
        <v>4.8187157914306775</v>
      </c>
      <c r="E31" s="137">
        <v>6.8108428163699459</v>
      </c>
      <c r="F31" s="137">
        <v>6.9637515703081974</v>
      </c>
      <c r="G31" s="137">
        <v>8.6283365570745865</v>
      </c>
      <c r="H31" s="137">
        <v>8.2120105805405998</v>
      </c>
      <c r="I31" s="137">
        <v>9.4744757490464764</v>
      </c>
      <c r="J31" s="137">
        <v>9.2701069273534937</v>
      </c>
      <c r="K31" s="137">
        <v>7.4560875633284578</v>
      </c>
      <c r="L31" s="137">
        <v>7.0756181159769893</v>
      </c>
      <c r="M31" s="137">
        <v>6.7270632245458239</v>
      </c>
      <c r="N31" s="137">
        <v>6.2900928439146417</v>
      </c>
      <c r="O31" s="137">
        <v>9.2062929511636202</v>
      </c>
      <c r="P31" s="137">
        <v>9.7506855462504749</v>
      </c>
      <c r="Q31" s="137">
        <v>12.614833827046562</v>
      </c>
    </row>
    <row r="32" spans="1:17" ht="12" customHeight="1" x14ac:dyDescent="0.25">
      <c r="A32" s="51" t="s">
        <v>134</v>
      </c>
      <c r="B32" s="136"/>
      <c r="C32" s="136">
        <v>0.83422701938565313</v>
      </c>
      <c r="D32" s="136">
        <v>0.74007075258675359</v>
      </c>
      <c r="E32" s="136">
        <v>1.0661251397278217</v>
      </c>
      <c r="F32" s="136">
        <v>1.2132624521632567</v>
      </c>
      <c r="G32" s="136">
        <v>1.4461804607042499</v>
      </c>
      <c r="H32" s="136">
        <v>1.6431959412709609</v>
      </c>
      <c r="I32" s="136">
        <v>1.3908390337609078</v>
      </c>
      <c r="J32" s="136">
        <v>1.4497668048283308</v>
      </c>
      <c r="K32" s="136">
        <v>1.176392535355985</v>
      </c>
      <c r="L32" s="136">
        <v>1.4720042266696116</v>
      </c>
      <c r="M32" s="136">
        <v>1.4536036382569588</v>
      </c>
      <c r="N32" s="136">
        <v>1.4389187636334704</v>
      </c>
      <c r="O32" s="136">
        <v>1.6265981871867996</v>
      </c>
      <c r="P32" s="136">
        <v>1.7762322858859085</v>
      </c>
      <c r="Q32" s="136">
        <v>1.8922429287440978</v>
      </c>
    </row>
    <row r="33" spans="1:17" ht="12" customHeight="1" x14ac:dyDescent="0.25">
      <c r="A33" s="49" t="s">
        <v>133</v>
      </c>
      <c r="B33" s="135"/>
      <c r="C33" s="135">
        <v>37.445659133947927</v>
      </c>
      <c r="D33" s="135">
        <v>42.581267807652374</v>
      </c>
      <c r="E33" s="135">
        <v>59.516473896162246</v>
      </c>
      <c r="F33" s="135">
        <v>108.62466182358399</v>
      </c>
      <c r="G33" s="135">
        <v>106.3790952627169</v>
      </c>
      <c r="H33" s="135">
        <v>122.29824320673552</v>
      </c>
      <c r="I33" s="135">
        <v>117.28915739790347</v>
      </c>
      <c r="J33" s="135">
        <v>143.04277026105734</v>
      </c>
      <c r="K33" s="135">
        <v>226.72565404021546</v>
      </c>
      <c r="L33" s="135">
        <v>208.01278481907886</v>
      </c>
      <c r="M33" s="135">
        <v>235.67278237411267</v>
      </c>
      <c r="N33" s="135">
        <v>226.68643617988926</v>
      </c>
      <c r="O33" s="135">
        <v>286.34359008955528</v>
      </c>
      <c r="P33" s="135">
        <v>466.95348125159393</v>
      </c>
      <c r="Q33" s="135">
        <v>493.68377211728068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0.61978969559833352</v>
      </c>
      <c r="D36" s="137">
        <f t="shared" ref="D36:D41" si="20">C20+D28-D20</f>
        <v>0.61978969559833352</v>
      </c>
      <c r="E36" s="137">
        <f t="shared" ref="E36:E41" si="21">D20+E28-E20</f>
        <v>0.61978969559833175</v>
      </c>
      <c r="F36" s="137">
        <f t="shared" ref="F36:F41" si="22">E20+F28-F20</f>
        <v>0.61978969559833352</v>
      </c>
      <c r="G36" s="137">
        <f t="shared" ref="G36:G41" si="23">F20+G28-G20</f>
        <v>0.61978969559833175</v>
      </c>
      <c r="H36" s="137">
        <f t="shared" ref="H36:H41" si="24">G20+H28-H20</f>
        <v>0.61978969559832819</v>
      </c>
      <c r="I36" s="137">
        <f t="shared" ref="I36:I41" si="25">H20+I28-I20</f>
        <v>0.6197896955983424</v>
      </c>
      <c r="J36" s="137">
        <f t="shared" ref="J36:J41" si="26">I20+J28-J20</f>
        <v>0.61978969559832464</v>
      </c>
      <c r="K36" s="137">
        <f t="shared" ref="K36:K41" si="27">J20+K28-K20</f>
        <v>0.61978969559832819</v>
      </c>
      <c r="L36" s="137">
        <f t="shared" ref="L36:L41" si="28">K20+L28-L20</f>
        <v>0.6197896955983424</v>
      </c>
      <c r="M36" s="137">
        <f t="shared" ref="M36:M41" si="29">L20+M28-M20</f>
        <v>0.6197896955983353</v>
      </c>
      <c r="N36" s="137">
        <f t="shared" ref="N36:N41" si="30">M20+N28-N20</f>
        <v>0.61978969559832109</v>
      </c>
      <c r="O36" s="137">
        <f t="shared" ref="O36:O41" si="31">N20+O28-O20</f>
        <v>0.6197896955983424</v>
      </c>
      <c r="P36" s="137">
        <f t="shared" ref="P36:P41" si="32">O20+P28-P20</f>
        <v>0.61978969559832819</v>
      </c>
      <c r="Q36" s="137">
        <f t="shared" ref="Q36:Q41" si="33">P20+Q28-Q20</f>
        <v>0.6197896955983424</v>
      </c>
    </row>
    <row r="37" spans="1:17" ht="12" customHeight="1" x14ac:dyDescent="0.25">
      <c r="A37" s="88" t="s">
        <v>135</v>
      </c>
      <c r="B37" s="137"/>
      <c r="C37" s="137">
        <f t="shared" si="19"/>
        <v>179.04517344982423</v>
      </c>
      <c r="D37" s="137">
        <f t="shared" si="20"/>
        <v>184.41652865331912</v>
      </c>
      <c r="E37" s="137">
        <f t="shared" si="21"/>
        <v>189.94902451291853</v>
      </c>
      <c r="F37" s="137">
        <f t="shared" si="22"/>
        <v>195.64749524830631</v>
      </c>
      <c r="G37" s="137">
        <f t="shared" si="23"/>
        <v>211.00544959442982</v>
      </c>
      <c r="H37" s="137">
        <f t="shared" si="24"/>
        <v>250.48666868281066</v>
      </c>
      <c r="I37" s="137">
        <f t="shared" si="25"/>
        <v>274.87222585736276</v>
      </c>
      <c r="J37" s="137">
        <f t="shared" si="26"/>
        <v>301.34796888501387</v>
      </c>
      <c r="K37" s="137">
        <f t="shared" si="27"/>
        <v>362.79611771046962</v>
      </c>
      <c r="L37" s="137">
        <f t="shared" si="28"/>
        <v>446.96533714379007</v>
      </c>
      <c r="M37" s="137">
        <f t="shared" si="29"/>
        <v>416.26984471516084</v>
      </c>
      <c r="N37" s="137">
        <f t="shared" si="30"/>
        <v>433.74830590271745</v>
      </c>
      <c r="O37" s="137">
        <f t="shared" si="31"/>
        <v>448.61663635114292</v>
      </c>
      <c r="P37" s="137">
        <f t="shared" si="32"/>
        <v>515.69990513103539</v>
      </c>
      <c r="Q37" s="137">
        <f t="shared" si="33"/>
        <v>471.741468293445</v>
      </c>
    </row>
    <row r="38" spans="1:17" ht="12" customHeight="1" x14ac:dyDescent="0.25">
      <c r="A38" s="88" t="s">
        <v>183</v>
      </c>
      <c r="B38" s="137"/>
      <c r="C38" s="137">
        <f t="shared" si="19"/>
        <v>1.9903277917321454</v>
      </c>
      <c r="D38" s="137">
        <f t="shared" si="20"/>
        <v>2.1694572929880422</v>
      </c>
      <c r="E38" s="137">
        <f t="shared" si="21"/>
        <v>2.3647084493569643</v>
      </c>
      <c r="F38" s="137">
        <f t="shared" si="22"/>
        <v>2.5775322097990898</v>
      </c>
      <c r="G38" s="137">
        <f t="shared" si="23"/>
        <v>3.0091076297517478</v>
      </c>
      <c r="H38" s="137">
        <f t="shared" si="24"/>
        <v>2.9441467029034101</v>
      </c>
      <c r="I38" s="137">
        <f t="shared" si="25"/>
        <v>3.7058223774239103</v>
      </c>
      <c r="J38" s="137">
        <f t="shared" si="26"/>
        <v>4.1210732731883546</v>
      </c>
      <c r="K38" s="137">
        <f t="shared" si="27"/>
        <v>4.9912266673928904</v>
      </c>
      <c r="L38" s="137">
        <f t="shared" si="28"/>
        <v>5.1061585916817016</v>
      </c>
      <c r="M38" s="137">
        <f t="shared" si="29"/>
        <v>5.804269574556443</v>
      </c>
      <c r="N38" s="137">
        <f t="shared" si="30"/>
        <v>6.3554433867116984</v>
      </c>
      <c r="O38" s="137">
        <f t="shared" si="31"/>
        <v>7.1878064161496056</v>
      </c>
      <c r="P38" s="137">
        <f t="shared" si="32"/>
        <v>7.5621523293790034</v>
      </c>
      <c r="Q38" s="137">
        <f t="shared" si="33"/>
        <v>9.0122661779984483</v>
      </c>
    </row>
    <row r="39" spans="1:17" ht="12" customHeight="1" x14ac:dyDescent="0.25">
      <c r="A39" s="88" t="s">
        <v>188</v>
      </c>
      <c r="B39" s="137"/>
      <c r="C39" s="137">
        <f t="shared" si="19"/>
        <v>2.7544115649444691</v>
      </c>
      <c r="D39" s="137">
        <f t="shared" si="20"/>
        <v>2.8783600853669782</v>
      </c>
      <c r="E39" s="137">
        <f t="shared" si="21"/>
        <v>3.0078862892084857</v>
      </c>
      <c r="F39" s="137">
        <f t="shared" si="22"/>
        <v>3.1432411722228935</v>
      </c>
      <c r="G39" s="137">
        <f t="shared" si="23"/>
        <v>3.2846870249728966</v>
      </c>
      <c r="H39" s="137">
        <f t="shared" si="24"/>
        <v>3.4324979410966705</v>
      </c>
      <c r="I39" s="137">
        <f t="shared" si="25"/>
        <v>3.5869603484460271</v>
      </c>
      <c r="J39" s="137">
        <f t="shared" si="26"/>
        <v>3.748373564126112</v>
      </c>
      <c r="K39" s="137">
        <f t="shared" si="27"/>
        <v>3.9170503745117742</v>
      </c>
      <c r="L39" s="137">
        <f t="shared" si="28"/>
        <v>4.0933176413648056</v>
      </c>
      <c r="M39" s="137">
        <f t="shared" si="29"/>
        <v>5.1759760014842158</v>
      </c>
      <c r="N39" s="137">
        <f t="shared" si="30"/>
        <v>4.8187157914306624</v>
      </c>
      <c r="O39" s="137">
        <f t="shared" si="31"/>
        <v>6.8108428163699415</v>
      </c>
      <c r="P39" s="137">
        <f t="shared" si="32"/>
        <v>6.9637515703082187</v>
      </c>
      <c r="Q39" s="137">
        <f t="shared" si="33"/>
        <v>8.6283365570745758</v>
      </c>
    </row>
    <row r="40" spans="1:17" ht="12" customHeight="1" x14ac:dyDescent="0.25">
      <c r="A40" s="51" t="s">
        <v>134</v>
      </c>
      <c r="B40" s="136"/>
      <c r="C40" s="136">
        <f t="shared" si="19"/>
        <v>0.27082867293500801</v>
      </c>
      <c r="D40" s="136">
        <f t="shared" si="20"/>
        <v>0.27082867293500978</v>
      </c>
      <c r="E40" s="136">
        <f t="shared" si="21"/>
        <v>0.27082867293500712</v>
      </c>
      <c r="F40" s="136">
        <f t="shared" si="22"/>
        <v>0.2708286729350089</v>
      </c>
      <c r="G40" s="136">
        <f t="shared" si="23"/>
        <v>0.27082867293500357</v>
      </c>
      <c r="H40" s="136">
        <f t="shared" si="24"/>
        <v>0.27082867293501067</v>
      </c>
      <c r="I40" s="136">
        <f t="shared" si="25"/>
        <v>0.2708286729350089</v>
      </c>
      <c r="J40" s="136">
        <f t="shared" si="26"/>
        <v>0.2708286729350089</v>
      </c>
      <c r="K40" s="136">
        <f t="shared" si="27"/>
        <v>0.2708286729350089</v>
      </c>
      <c r="L40" s="136">
        <f t="shared" si="28"/>
        <v>0.27082867293500712</v>
      </c>
      <c r="M40" s="136">
        <f t="shared" si="29"/>
        <v>0.2708286729350089</v>
      </c>
      <c r="N40" s="136">
        <f t="shared" si="30"/>
        <v>0.27082867293500712</v>
      </c>
      <c r="O40" s="136">
        <f t="shared" si="31"/>
        <v>0.27082867293500712</v>
      </c>
      <c r="P40" s="136">
        <f t="shared" si="32"/>
        <v>0.27082867293500712</v>
      </c>
      <c r="Q40" s="136">
        <f t="shared" si="33"/>
        <v>0.27082867293500712</v>
      </c>
    </row>
    <row r="41" spans="1:17" ht="12" customHeight="1" x14ac:dyDescent="0.25">
      <c r="A41" s="49" t="s">
        <v>133</v>
      </c>
      <c r="B41" s="135"/>
      <c r="C41" s="135">
        <f t="shared" si="19"/>
        <v>27.149211232230584</v>
      </c>
      <c r="D41" s="135">
        <f t="shared" si="20"/>
        <v>28.50667179384206</v>
      </c>
      <c r="E41" s="135">
        <f t="shared" si="21"/>
        <v>29.932005383534261</v>
      </c>
      <c r="F41" s="135">
        <f t="shared" si="22"/>
        <v>31.428605652710871</v>
      </c>
      <c r="G41" s="135">
        <f t="shared" si="23"/>
        <v>33.000035935346375</v>
      </c>
      <c r="H41" s="135">
        <f t="shared" si="24"/>
        <v>37.445659133948027</v>
      </c>
      <c r="I41" s="135">
        <f t="shared" si="25"/>
        <v>42.581267807652353</v>
      </c>
      <c r="J41" s="135">
        <f t="shared" si="26"/>
        <v>59.516473896162211</v>
      </c>
      <c r="K41" s="135">
        <f t="shared" si="27"/>
        <v>108.62466182358389</v>
      </c>
      <c r="L41" s="135">
        <f t="shared" si="28"/>
        <v>106.37909526271687</v>
      </c>
      <c r="M41" s="135">
        <f t="shared" si="29"/>
        <v>122.29824320673549</v>
      </c>
      <c r="N41" s="135">
        <f t="shared" si="30"/>
        <v>117.28915739790364</v>
      </c>
      <c r="O41" s="135">
        <f t="shared" si="31"/>
        <v>143.04277026105751</v>
      </c>
      <c r="P41" s="135">
        <f t="shared" si="32"/>
        <v>226.72565404021543</v>
      </c>
      <c r="Q41" s="135">
        <f t="shared" si="33"/>
        <v>208.01278481907889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8760.0000000000018</v>
      </c>
      <c r="E44" s="133">
        <v>8760</v>
      </c>
      <c r="F44" s="133">
        <v>8759.9999999999982</v>
      </c>
      <c r="G44" s="133">
        <v>8759.9999999999982</v>
      </c>
      <c r="H44" s="133">
        <v>8759.9999999999982</v>
      </c>
      <c r="I44" s="133">
        <v>8760</v>
      </c>
      <c r="J44" s="133">
        <v>8759.9999999999982</v>
      </c>
      <c r="K44" s="133">
        <v>8759.9999999999964</v>
      </c>
      <c r="L44" s="133">
        <v>8759.9999999999982</v>
      </c>
      <c r="M44" s="133">
        <v>8760.0000000000018</v>
      </c>
      <c r="N44" s="133">
        <v>8760</v>
      </c>
      <c r="O44" s="133">
        <v>8760</v>
      </c>
      <c r="P44" s="133">
        <v>8759.9999999999982</v>
      </c>
      <c r="Q44" s="133">
        <v>8759.9999999999964</v>
      </c>
    </row>
    <row r="45" spans="1:17" ht="12" customHeight="1" x14ac:dyDescent="0.25">
      <c r="A45" s="88" t="s">
        <v>8</v>
      </c>
      <c r="B45" s="133">
        <v>3034.3327877624752</v>
      </c>
      <c r="C45" s="133">
        <v>3044.6639091102675</v>
      </c>
      <c r="D45" s="133">
        <v>3050.6427539743427</v>
      </c>
      <c r="E45" s="133">
        <v>3061.6843020355927</v>
      </c>
      <c r="F45" s="133">
        <v>3073.8545994834531</v>
      </c>
      <c r="G45" s="133">
        <v>3093.990737571708</v>
      </c>
      <c r="H45" s="133">
        <v>3109.8567504423909</v>
      </c>
      <c r="I45" s="133">
        <v>3137.0521297677683</v>
      </c>
      <c r="J45" s="133">
        <v>3154.4110833175387</v>
      </c>
      <c r="K45" s="133">
        <v>3172.6896442440861</v>
      </c>
      <c r="L45" s="133">
        <v>3190.58731694076</v>
      </c>
      <c r="M45" s="133">
        <v>3213.4689254934619</v>
      </c>
      <c r="N45" s="133">
        <v>3234.6376076842344</v>
      </c>
      <c r="O45" s="133">
        <v>3264.0872203264635</v>
      </c>
      <c r="P45" s="133">
        <v>3291.7174707023146</v>
      </c>
      <c r="Q45" s="133">
        <v>3336.840942081682</v>
      </c>
    </row>
    <row r="46" spans="1:17" ht="12" customHeight="1" x14ac:dyDescent="0.25">
      <c r="A46" s="88" t="s">
        <v>7</v>
      </c>
      <c r="B46" s="133">
        <v>2029.3140684692357</v>
      </c>
      <c r="C46" s="133">
        <v>2042.6605227581106</v>
      </c>
      <c r="D46" s="133">
        <v>2054.6452056188909</v>
      </c>
      <c r="E46" s="133">
        <v>2067.184777540107</v>
      </c>
      <c r="F46" s="133">
        <v>2085.3721850391985</v>
      </c>
      <c r="G46" s="133">
        <v>2094.1780275561755</v>
      </c>
      <c r="H46" s="133">
        <v>2109.777886914304</v>
      </c>
      <c r="I46" s="133">
        <v>2117.8434098966404</v>
      </c>
      <c r="J46" s="133">
        <v>2127.0377770772743</v>
      </c>
      <c r="K46" s="133">
        <v>2131.3345059592662</v>
      </c>
      <c r="L46" s="133">
        <v>2132.8272774186098</v>
      </c>
      <c r="M46" s="133">
        <v>2139.8996990640653</v>
      </c>
      <c r="N46" s="133">
        <v>2146.9173180216953</v>
      </c>
      <c r="O46" s="133">
        <v>2154.6080130388809</v>
      </c>
      <c r="P46" s="133">
        <v>2164.4998153967958</v>
      </c>
      <c r="Q46" s="133">
        <v>2173.0332828299429</v>
      </c>
    </row>
    <row r="47" spans="1:17" ht="12" customHeight="1" x14ac:dyDescent="0.25">
      <c r="A47" s="88" t="s">
        <v>39</v>
      </c>
      <c r="B47" s="133">
        <v>8760.0000000000036</v>
      </c>
      <c r="C47" s="133">
        <v>8759.9999999999982</v>
      </c>
      <c r="D47" s="133">
        <v>8759.9999999999982</v>
      </c>
      <c r="E47" s="133">
        <v>8759.9999999999982</v>
      </c>
      <c r="F47" s="133">
        <v>8760</v>
      </c>
      <c r="G47" s="133">
        <v>8759.9999999999982</v>
      </c>
      <c r="H47" s="133">
        <v>8759.9999999999964</v>
      </c>
      <c r="I47" s="133">
        <v>8759.9999999999945</v>
      </c>
      <c r="J47" s="133">
        <v>8759.9999999999982</v>
      </c>
      <c r="K47" s="133">
        <v>8759.9999999999964</v>
      </c>
      <c r="L47" s="133">
        <v>8759.9999999999964</v>
      </c>
      <c r="M47" s="133">
        <v>8759.9999999999982</v>
      </c>
      <c r="N47" s="133">
        <v>8759.9999999999964</v>
      </c>
      <c r="O47" s="133">
        <v>8760.0000000000018</v>
      </c>
      <c r="P47" s="133">
        <v>8760.0000000000018</v>
      </c>
      <c r="Q47" s="133">
        <v>8760.0000000000018</v>
      </c>
    </row>
    <row r="48" spans="1:17" ht="12" customHeight="1" x14ac:dyDescent="0.25">
      <c r="A48" s="51" t="s">
        <v>6</v>
      </c>
      <c r="B48" s="132">
        <v>889.14815694599315</v>
      </c>
      <c r="C48" s="132">
        <v>893.39551284978052</v>
      </c>
      <c r="D48" s="132">
        <v>897.29075866187657</v>
      </c>
      <c r="E48" s="132">
        <v>900.88903334495615</v>
      </c>
      <c r="F48" s="132">
        <v>904.23337855435204</v>
      </c>
      <c r="G48" s="132">
        <v>907.35804781737454</v>
      </c>
      <c r="H48" s="132">
        <v>910.29075441359259</v>
      </c>
      <c r="I48" s="132">
        <v>913.05424231929464</v>
      </c>
      <c r="J48" s="132">
        <v>915.66741126750594</v>
      </c>
      <c r="K48" s="132">
        <v>918.14613983382276</v>
      </c>
      <c r="L48" s="132">
        <v>920.50389898439425</v>
      </c>
      <c r="M48" s="132">
        <v>922.0021682125157</v>
      </c>
      <c r="N48" s="132">
        <v>923.43299580385951</v>
      </c>
      <c r="O48" s="132">
        <v>924.80228415066188</v>
      </c>
      <c r="P48" s="132">
        <v>926.11518949712558</v>
      </c>
      <c r="Q48" s="132">
        <v>927.3762429208374</v>
      </c>
    </row>
    <row r="49" spans="1:17" ht="12" customHeight="1" x14ac:dyDescent="0.25">
      <c r="A49" s="49" t="s">
        <v>5</v>
      </c>
      <c r="B49" s="131">
        <v>1585.2441172179663</v>
      </c>
      <c r="C49" s="131">
        <v>1601.5739918832596</v>
      </c>
      <c r="D49" s="131">
        <v>1631.7544214213544</v>
      </c>
      <c r="E49" s="131">
        <v>1659.7626305294484</v>
      </c>
      <c r="F49" s="131">
        <v>1688.3300185211019</v>
      </c>
      <c r="G49" s="131">
        <v>1715.471367433546</v>
      </c>
      <c r="H49" s="131">
        <v>1737.9100493624471</v>
      </c>
      <c r="I49" s="131">
        <v>1763.6071787309029</v>
      </c>
      <c r="J49" s="131">
        <v>1783.9546868154732</v>
      </c>
      <c r="K49" s="131">
        <v>1798.0571026348423</v>
      </c>
      <c r="L49" s="131">
        <v>1820.9673097170046</v>
      </c>
      <c r="M49" s="131">
        <v>1843.0916653011855</v>
      </c>
      <c r="N49" s="131">
        <v>1859.6047541395214</v>
      </c>
      <c r="O49" s="131">
        <v>1875.2052274315377</v>
      </c>
      <c r="P49" s="131">
        <v>1893.5635108924855</v>
      </c>
      <c r="Q49" s="131">
        <v>1913.5695972746109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2.6997295059458888</v>
      </c>
      <c r="C52" s="130">
        <f t="shared" ref="C52:Q52" si="35">IF(C12=0,0,C12/C20)</f>
        <v>2.6517926193577845</v>
      </c>
      <c r="D52" s="130">
        <f t="shared" si="35"/>
        <v>2.6112112317134262</v>
      </c>
      <c r="E52" s="130">
        <f t="shared" si="35"/>
        <v>2.5586699637247419</v>
      </c>
      <c r="F52" s="130">
        <f t="shared" si="35"/>
        <v>2.5085022175956557</v>
      </c>
      <c r="G52" s="130">
        <f t="shared" si="35"/>
        <v>2.4552585395122377</v>
      </c>
      <c r="H52" s="130">
        <f t="shared" si="35"/>
        <v>2.408911947973944</v>
      </c>
      <c r="I52" s="130">
        <f t="shared" si="35"/>
        <v>2.3675597233729206</v>
      </c>
      <c r="J52" s="130">
        <f t="shared" si="35"/>
        <v>2.3285468840230403</v>
      </c>
      <c r="K52" s="130">
        <f t="shared" si="35"/>
        <v>2.2925876002782624</v>
      </c>
      <c r="L52" s="130">
        <f t="shared" si="35"/>
        <v>2.2493465306330056</v>
      </c>
      <c r="M52" s="130">
        <f t="shared" si="35"/>
        <v>2.2090331401672372</v>
      </c>
      <c r="N52" s="130">
        <f t="shared" si="35"/>
        <v>2.1741326767935658</v>
      </c>
      <c r="O52" s="130">
        <f t="shared" si="35"/>
        <v>2.132787638401199</v>
      </c>
      <c r="P52" s="130">
        <f t="shared" si="35"/>
        <v>2.0922280961495789</v>
      </c>
      <c r="Q52" s="130">
        <f t="shared" si="35"/>
        <v>2.0472663523484314</v>
      </c>
    </row>
    <row r="53" spans="1:17" ht="12" customHeight="1" x14ac:dyDescent="0.25">
      <c r="A53" s="88" t="s">
        <v>128</v>
      </c>
      <c r="B53" s="130">
        <f t="shared" ref="B53" si="36">IF(B13=0,0,B13/B21*1000)</f>
        <v>206.63140548787183</v>
      </c>
      <c r="C53" s="130">
        <f t="shared" ref="C53:Q53" si="37">IF(C13=0,0,C13/C21*1000)</f>
        <v>202.35833384518645</v>
      </c>
      <c r="D53" s="130">
        <f t="shared" si="37"/>
        <v>196.85589811443273</v>
      </c>
      <c r="E53" s="130">
        <f t="shared" si="37"/>
        <v>190.91740112806721</v>
      </c>
      <c r="F53" s="130">
        <f t="shared" si="37"/>
        <v>184.77817115335961</v>
      </c>
      <c r="G53" s="130">
        <f t="shared" si="37"/>
        <v>181.09652760613378</v>
      </c>
      <c r="H53" s="130">
        <f t="shared" si="37"/>
        <v>177.09745717822935</v>
      </c>
      <c r="I53" s="130">
        <f t="shared" si="37"/>
        <v>173.57750217564205</v>
      </c>
      <c r="J53" s="130">
        <f t="shared" si="37"/>
        <v>170.12705734218591</v>
      </c>
      <c r="K53" s="130">
        <f t="shared" si="37"/>
        <v>166.52614385323724</v>
      </c>
      <c r="L53" s="130">
        <f t="shared" si="37"/>
        <v>162.50860891425611</v>
      </c>
      <c r="M53" s="130">
        <f t="shared" si="37"/>
        <v>158.51682805895385</v>
      </c>
      <c r="N53" s="130">
        <f t="shared" si="37"/>
        <v>154.05460830718553</v>
      </c>
      <c r="O53" s="130">
        <f t="shared" si="37"/>
        <v>149.09874348642452</v>
      </c>
      <c r="P53" s="130">
        <f t="shared" si="37"/>
        <v>142.86061710619785</v>
      </c>
      <c r="Q53" s="130">
        <f t="shared" si="37"/>
        <v>136.66807798297009</v>
      </c>
    </row>
    <row r="54" spans="1:17" ht="12" customHeight="1" x14ac:dyDescent="0.25">
      <c r="A54" s="88" t="s">
        <v>184</v>
      </c>
      <c r="B54" s="130">
        <f t="shared" ref="B54" si="38">IF(B14=0,0,B14/B22)</f>
        <v>46.492067187278934</v>
      </c>
      <c r="C54" s="130">
        <f t="shared" ref="C54:Q54" si="39">IF(C14=0,0,C14/C22)</f>
        <v>45.844272457622154</v>
      </c>
      <c r="D54" s="130">
        <f t="shared" si="39"/>
        <v>44.885951543860891</v>
      </c>
      <c r="E54" s="130">
        <f t="shared" si="39"/>
        <v>43.591452915238726</v>
      </c>
      <c r="F54" s="130">
        <f t="shared" si="39"/>
        <v>42.140610990444422</v>
      </c>
      <c r="G54" s="130">
        <f t="shared" si="39"/>
        <v>40.894456766557887</v>
      </c>
      <c r="H54" s="130">
        <f t="shared" si="39"/>
        <v>39.859488568739643</v>
      </c>
      <c r="I54" s="130">
        <f t="shared" si="39"/>
        <v>38.739963242968443</v>
      </c>
      <c r="J54" s="130">
        <f t="shared" si="39"/>
        <v>37.553953506341855</v>
      </c>
      <c r="K54" s="130">
        <f t="shared" si="39"/>
        <v>36.156850170918936</v>
      </c>
      <c r="L54" s="130">
        <f t="shared" si="39"/>
        <v>34.71443426116344</v>
      </c>
      <c r="M54" s="130">
        <f t="shared" si="39"/>
        <v>33.072976744592324</v>
      </c>
      <c r="N54" s="130">
        <f t="shared" si="39"/>
        <v>31.481696071763842</v>
      </c>
      <c r="O54" s="130">
        <f t="shared" si="39"/>
        <v>29.828704894966428</v>
      </c>
      <c r="P54" s="130">
        <f t="shared" si="39"/>
        <v>28.287075519704239</v>
      </c>
      <c r="Q54" s="130">
        <f t="shared" si="39"/>
        <v>26.596645496795773</v>
      </c>
    </row>
    <row r="55" spans="1:17" ht="12" customHeight="1" x14ac:dyDescent="0.25">
      <c r="A55" s="88" t="s">
        <v>189</v>
      </c>
      <c r="B55" s="130">
        <f t="shared" ref="B55" si="40">IF(B15=0,0,B15/B23*1000)</f>
        <v>777.69127553592364</v>
      </c>
      <c r="C55" s="130">
        <f t="shared" ref="C55:Q55" si="41">IF(C15=0,0,C15/C23*1000)</f>
        <v>766.79588769280895</v>
      </c>
      <c r="D55" s="130">
        <f t="shared" si="41"/>
        <v>755.05409238418179</v>
      </c>
      <c r="E55" s="130">
        <f t="shared" si="41"/>
        <v>738.87542337697641</v>
      </c>
      <c r="F55" s="130">
        <f t="shared" si="41"/>
        <v>722.50121709267773</v>
      </c>
      <c r="G55" s="130">
        <f t="shared" si="41"/>
        <v>704.67647986292582</v>
      </c>
      <c r="H55" s="130">
        <f t="shared" si="41"/>
        <v>688.75881360976462</v>
      </c>
      <c r="I55" s="130">
        <f t="shared" si="41"/>
        <v>672.26193918449042</v>
      </c>
      <c r="J55" s="130">
        <f t="shared" si="41"/>
        <v>656.76699052438005</v>
      </c>
      <c r="K55" s="130">
        <f t="shared" si="41"/>
        <v>642.73309013509606</v>
      </c>
      <c r="L55" s="130">
        <f t="shared" si="41"/>
        <v>628.91335997982458</v>
      </c>
      <c r="M55" s="130">
        <f t="shared" si="41"/>
        <v>617.45571071837594</v>
      </c>
      <c r="N55" s="130">
        <f t="shared" si="41"/>
        <v>606.8319222185022</v>
      </c>
      <c r="O55" s="130">
        <f t="shared" si="41"/>
        <v>590.42147007648759</v>
      </c>
      <c r="P55" s="130">
        <f t="shared" si="41"/>
        <v>572.29964493197713</v>
      </c>
      <c r="Q55" s="130">
        <f t="shared" si="41"/>
        <v>547.50054873462409</v>
      </c>
    </row>
    <row r="56" spans="1:17" ht="12" customHeight="1" x14ac:dyDescent="0.25">
      <c r="A56" s="51" t="s">
        <v>127</v>
      </c>
      <c r="B56" s="68">
        <f t="shared" ref="B56" si="42">IF(B16=0,0,B16/B24)</f>
        <v>57.485119265647576</v>
      </c>
      <c r="C56" s="68">
        <f t="shared" ref="C56:Q56" si="43">IF(C16=0,0,C16/C24)</f>
        <v>56.845717904327351</v>
      </c>
      <c r="D56" s="68">
        <f t="shared" si="43"/>
        <v>56.311480758076698</v>
      </c>
      <c r="E56" s="68">
        <f t="shared" si="43"/>
        <v>55.641782918221963</v>
      </c>
      <c r="F56" s="68">
        <f t="shared" si="43"/>
        <v>54.970609260185455</v>
      </c>
      <c r="G56" s="68">
        <f t="shared" si="43"/>
        <v>54.232307747011468</v>
      </c>
      <c r="H56" s="68">
        <f t="shared" si="43"/>
        <v>53.476649019156746</v>
      </c>
      <c r="I56" s="68">
        <f t="shared" si="43"/>
        <v>52.835084726176895</v>
      </c>
      <c r="J56" s="68">
        <f t="shared" si="43"/>
        <v>52.198881747126606</v>
      </c>
      <c r="K56" s="68">
        <f t="shared" si="43"/>
        <v>51.63788272616037</v>
      </c>
      <c r="L56" s="68">
        <f t="shared" si="43"/>
        <v>50.961103164659306</v>
      </c>
      <c r="M56" s="68">
        <f t="shared" si="43"/>
        <v>50.2936706037002</v>
      </c>
      <c r="N56" s="68">
        <f t="shared" si="43"/>
        <v>49.627082997324955</v>
      </c>
      <c r="O56" s="68">
        <f t="shared" si="43"/>
        <v>48.891530454640588</v>
      </c>
      <c r="P56" s="68">
        <f t="shared" si="43"/>
        <v>48.121257440132638</v>
      </c>
      <c r="Q56" s="68">
        <f t="shared" si="43"/>
        <v>47.317563899569748</v>
      </c>
    </row>
    <row r="57" spans="1:17" ht="12" customHeight="1" x14ac:dyDescent="0.25">
      <c r="A57" s="49" t="s">
        <v>126</v>
      </c>
      <c r="B57" s="57">
        <f t="shared" ref="B57" si="44">IF(B17=0,0,B17/B25*1000)</f>
        <v>408.77142957832103</v>
      </c>
      <c r="C57" s="57">
        <f t="shared" ref="C57:Q57" si="45">IF(C17=0,0,C17/C25*1000)</f>
        <v>401.79676700475221</v>
      </c>
      <c r="D57" s="57">
        <f t="shared" si="45"/>
        <v>393.35031349084119</v>
      </c>
      <c r="E57" s="57">
        <f t="shared" si="45"/>
        <v>382.10010567935979</v>
      </c>
      <c r="F57" s="57">
        <f t="shared" si="45"/>
        <v>367.40333369135368</v>
      </c>
      <c r="G57" s="57">
        <f t="shared" si="45"/>
        <v>354.75282935135328</v>
      </c>
      <c r="H57" s="57">
        <f t="shared" si="45"/>
        <v>343.4677273567483</v>
      </c>
      <c r="I57" s="57">
        <f t="shared" si="45"/>
        <v>333.29043300821519</v>
      </c>
      <c r="J57" s="57">
        <f t="shared" si="45"/>
        <v>319.83953490503626</v>
      </c>
      <c r="K57" s="57">
        <f t="shared" si="45"/>
        <v>300.59051530513727</v>
      </c>
      <c r="L57" s="57">
        <f t="shared" si="45"/>
        <v>284.65364940192438</v>
      </c>
      <c r="M57" s="57">
        <f t="shared" si="45"/>
        <v>267.79755423319455</v>
      </c>
      <c r="N57" s="57">
        <f t="shared" si="45"/>
        <v>251.4509924358309</v>
      </c>
      <c r="O57" s="57">
        <f t="shared" si="45"/>
        <v>231.66320917410437</v>
      </c>
      <c r="P57" s="57">
        <f t="shared" si="45"/>
        <v>202.69856556708743</v>
      </c>
      <c r="Q57" s="57">
        <f t="shared" si="45"/>
        <v>178.29972089300458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2.4058131008643659</v>
      </c>
      <c r="D60" s="128">
        <v>2.3687877093068805</v>
      </c>
      <c r="E60" s="128">
        <v>2.3327319091418768</v>
      </c>
      <c r="F60" s="128">
        <v>2.2862877458206858</v>
      </c>
      <c r="G60" s="128">
        <v>2.2393799609445137</v>
      </c>
      <c r="H60" s="128">
        <v>2.1900769465742451</v>
      </c>
      <c r="I60" s="128">
        <v>2.1462714176304023</v>
      </c>
      <c r="J60" s="128">
        <v>2.1065398610496131</v>
      </c>
      <c r="K60" s="128">
        <v>2.0683460646501617</v>
      </c>
      <c r="L60" s="128">
        <v>2.0210756092662696</v>
      </c>
      <c r="M60" s="128">
        <v>1.9790838686572789</v>
      </c>
      <c r="N60" s="128">
        <v>1.9275634091543041</v>
      </c>
      <c r="O60" s="128">
        <v>1.8774647102985522</v>
      </c>
      <c r="P60" s="128">
        <v>1.8206071242261581</v>
      </c>
      <c r="Q60" s="128">
        <v>1.7616786071962156</v>
      </c>
    </row>
    <row r="61" spans="1:17" ht="12" customHeight="1" x14ac:dyDescent="0.25">
      <c r="A61" s="88" t="s">
        <v>128</v>
      </c>
      <c r="B61" s="128"/>
      <c r="C61" s="128">
        <v>190.81499883738212</v>
      </c>
      <c r="D61" s="128">
        <v>186.89633033660161</v>
      </c>
      <c r="E61" s="128">
        <v>183.47549418945638</v>
      </c>
      <c r="F61" s="128">
        <v>179.9787213151821</v>
      </c>
      <c r="G61" s="128">
        <v>176.21820514569953</v>
      </c>
      <c r="H61" s="128">
        <v>171.94623199331741</v>
      </c>
      <c r="I61" s="128">
        <v>168.39358128386357</v>
      </c>
      <c r="J61" s="128">
        <v>164.82130987101837</v>
      </c>
      <c r="K61" s="128">
        <v>161.04154885354723</v>
      </c>
      <c r="L61" s="128">
        <v>157.0893348772864</v>
      </c>
      <c r="M61" s="128">
        <v>151.87965034985939</v>
      </c>
      <c r="N61" s="128">
        <v>146.56043438305861</v>
      </c>
      <c r="O61" s="128">
        <v>140.79520626118699</v>
      </c>
      <c r="P61" s="128">
        <v>134.47449826386062</v>
      </c>
      <c r="Q61" s="128">
        <v>126.62520879217077</v>
      </c>
    </row>
    <row r="62" spans="1:17" ht="12" customHeight="1" x14ac:dyDescent="0.25">
      <c r="A62" s="88" t="s">
        <v>184</v>
      </c>
      <c r="B62" s="128"/>
      <c r="C62" s="128">
        <v>44.313280210365832</v>
      </c>
      <c r="D62" s="128">
        <v>42.775125900859294</v>
      </c>
      <c r="E62" s="128">
        <v>41.636395303255497</v>
      </c>
      <c r="F62" s="128">
        <v>40.554284735599019</v>
      </c>
      <c r="G62" s="128">
        <v>39.515119610247545</v>
      </c>
      <c r="H62" s="128">
        <v>38.345751189633134</v>
      </c>
      <c r="I62" s="128">
        <v>37.132004901087903</v>
      </c>
      <c r="J62" s="128">
        <v>35.762958770599241</v>
      </c>
      <c r="K62" s="128">
        <v>34.162697664751825</v>
      </c>
      <c r="L62" s="128">
        <v>32.502062268041279</v>
      </c>
      <c r="M62" s="128">
        <v>30.785939405317301</v>
      </c>
      <c r="N62" s="128">
        <v>29.233495823576074</v>
      </c>
      <c r="O62" s="128">
        <v>27.758543210533897</v>
      </c>
      <c r="P62" s="128">
        <v>26.143764388408222</v>
      </c>
      <c r="Q62" s="128">
        <v>24.323835454507623</v>
      </c>
    </row>
    <row r="63" spans="1:17" ht="12" customHeight="1" x14ac:dyDescent="0.25">
      <c r="A63" s="88" t="s">
        <v>189</v>
      </c>
      <c r="B63" s="128"/>
      <c r="C63" s="128">
        <v>701.34668962767807</v>
      </c>
      <c r="D63" s="128">
        <v>680.20062555526988</v>
      </c>
      <c r="E63" s="128">
        <v>665.25570347123312</v>
      </c>
      <c r="F63" s="128">
        <v>648.6283969879438</v>
      </c>
      <c r="G63" s="128">
        <v>637.79039053169697</v>
      </c>
      <c r="H63" s="128">
        <v>626.73512683743832</v>
      </c>
      <c r="I63" s="128">
        <v>614.74769730456444</v>
      </c>
      <c r="J63" s="128">
        <v>602.29271029030235</v>
      </c>
      <c r="K63" s="128">
        <v>586.83918498078322</v>
      </c>
      <c r="L63" s="128">
        <v>576.49763607813748</v>
      </c>
      <c r="M63" s="128">
        <v>556.15982742609526</v>
      </c>
      <c r="N63" s="128">
        <v>535.62726605169394</v>
      </c>
      <c r="O63" s="128">
        <v>508.69289702510412</v>
      </c>
      <c r="P63" s="128">
        <v>479.42455635438762</v>
      </c>
      <c r="Q63" s="128">
        <v>447.8776937582756</v>
      </c>
    </row>
    <row r="64" spans="1:17" ht="12" customHeight="1" x14ac:dyDescent="0.25">
      <c r="A64" s="51" t="s">
        <v>127</v>
      </c>
      <c r="B64" s="50"/>
      <c r="C64" s="50">
        <v>53.939608351541459</v>
      </c>
      <c r="D64" s="50">
        <v>53.401712444645568</v>
      </c>
      <c r="E64" s="50">
        <v>52.909524503197296</v>
      </c>
      <c r="F64" s="50">
        <v>52.273371128326168</v>
      </c>
      <c r="G64" s="50">
        <v>51.353197821866921</v>
      </c>
      <c r="H64" s="50">
        <v>50.454598167349666</v>
      </c>
      <c r="I64" s="50">
        <v>49.413521361469776</v>
      </c>
      <c r="J64" s="50">
        <v>48.578434738241107</v>
      </c>
      <c r="K64" s="50">
        <v>47.414317182813981</v>
      </c>
      <c r="L64" s="50">
        <v>46.375245452192459</v>
      </c>
      <c r="M64" s="50">
        <v>45.303511496088305</v>
      </c>
      <c r="N64" s="50">
        <v>44.171627825378827</v>
      </c>
      <c r="O64" s="50">
        <v>43.025131031720363</v>
      </c>
      <c r="P64" s="50">
        <v>41.963131508644295</v>
      </c>
      <c r="Q64" s="50">
        <v>40.703665754415638</v>
      </c>
    </row>
    <row r="65" spans="1:17" ht="12" customHeight="1" x14ac:dyDescent="0.25">
      <c r="A65" s="49" t="s">
        <v>126</v>
      </c>
      <c r="B65" s="48"/>
      <c r="C65" s="48">
        <v>378.91138831125397</v>
      </c>
      <c r="D65" s="48">
        <v>371.87440477356176</v>
      </c>
      <c r="E65" s="48">
        <v>362.54971635750752</v>
      </c>
      <c r="F65" s="48">
        <v>351.77530780178017</v>
      </c>
      <c r="G65" s="48">
        <v>338.07377696311693</v>
      </c>
      <c r="H65" s="48">
        <v>321.60404785982558</v>
      </c>
      <c r="I65" s="48">
        <v>309.17101618479006</v>
      </c>
      <c r="J65" s="48">
        <v>289.26651147262407</v>
      </c>
      <c r="K65" s="48">
        <v>274.37408892667281</v>
      </c>
      <c r="L65" s="48">
        <v>257.13713588005675</v>
      </c>
      <c r="M65" s="48">
        <v>237.25858678306099</v>
      </c>
      <c r="N65" s="48">
        <v>214.19901744938647</v>
      </c>
      <c r="O65" s="48">
        <v>188.55996595586402</v>
      </c>
      <c r="P65" s="48">
        <v>164.09242004041161</v>
      </c>
      <c r="Q65" s="48">
        <v>141.15713809508836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66.189134347660513</v>
      </c>
      <c r="C68" s="125">
        <f>1000000*C20/SER_summary!C$8</f>
        <v>68.163923762424403</v>
      </c>
      <c r="D68" s="125">
        <f>1000000*D20/SER_summary!D$8</f>
        <v>71.50582564363846</v>
      </c>
      <c r="E68" s="125">
        <f>1000000*E20/SER_summary!E$8</f>
        <v>76.626889332864181</v>
      </c>
      <c r="F68" s="125">
        <f>1000000*F20/SER_summary!F$8</f>
        <v>82.010575114809811</v>
      </c>
      <c r="G68" s="125">
        <f>1000000*G20/SER_summary!G$8</f>
        <v>88.479976052215179</v>
      </c>
      <c r="H68" s="125">
        <f>1000000*H20/SER_summary!H$8</f>
        <v>94.657398731002957</v>
      </c>
      <c r="I68" s="125">
        <f>1000000*I20/SER_summary!I$8</f>
        <v>102.53718428801494</v>
      </c>
      <c r="J68" s="125">
        <f>1000000*J20/SER_summary!J$8</f>
        <v>109.93483274336752</v>
      </c>
      <c r="K68" s="125">
        <f>1000000*K20/SER_summary!K$8</f>
        <v>117.55591399811951</v>
      </c>
      <c r="L68" s="125">
        <f>1000000*L20/SER_summary!L$8</f>
        <v>127.02895044811099</v>
      </c>
      <c r="M68" s="125">
        <f>1000000*M20/SER_summary!M$8</f>
        <v>136.13723599084904</v>
      </c>
      <c r="N68" s="125">
        <f>1000000*N20/SER_summary!N$8</f>
        <v>144.24204752245132</v>
      </c>
      <c r="O68" s="125">
        <f>1000000*O20/SER_summary!O$8</f>
        <v>152.91224290368339</v>
      </c>
      <c r="P68" s="125">
        <f>1000000*P20/SER_summary!P$8</f>
        <v>161.79958880384859</v>
      </c>
      <c r="Q68" s="125">
        <f>1000000*Q20/SER_summary!Q$8</f>
        <v>171.47314652402494</v>
      </c>
    </row>
    <row r="69" spans="1:17" ht="12" customHeight="1" x14ac:dyDescent="0.25">
      <c r="A69" s="88" t="s">
        <v>123</v>
      </c>
      <c r="B69" s="125">
        <f>1000*B21/SER_summary!B$3</f>
        <v>3.3357472433321607E-2</v>
      </c>
      <c r="C69" s="125">
        <f>1000*C21/SER_summary!C$3</f>
        <v>3.4819553520865527E-2</v>
      </c>
      <c r="D69" s="125">
        <f>1000*D21/SER_summary!D$3</f>
        <v>3.8797686930594814E-2</v>
      </c>
      <c r="E69" s="125">
        <f>1000*E21/SER_summary!E$3</f>
        <v>4.309381350311349E-2</v>
      </c>
      <c r="F69" s="125">
        <f>1000*F21/SER_summary!F$3</f>
        <v>4.8218273594385297E-2</v>
      </c>
      <c r="G69" s="125">
        <f>1000*G21/SER_summary!G$3</f>
        <v>5.5630122910492276E-2</v>
      </c>
      <c r="H69" s="125">
        <f>1000*H21/SER_summary!H$3</f>
        <v>6.5201138748572932E-2</v>
      </c>
      <c r="I69" s="125">
        <f>1000*I21/SER_summary!I$3</f>
        <v>7.2283147658833882E-2</v>
      </c>
      <c r="J69" s="125">
        <f>1000*J21/SER_summary!J$3</f>
        <v>8.0433370783696417E-2</v>
      </c>
      <c r="K69" s="125">
        <f>1000*K21/SER_summary!K$3</f>
        <v>8.5399968596962667E-2</v>
      </c>
      <c r="L69" s="125">
        <f>1000*L21/SER_summary!L$3</f>
        <v>8.9399508831946556E-2</v>
      </c>
      <c r="M69" s="125">
        <f>1000*M21/SER_summary!M$3</f>
        <v>9.2568981341078313E-2</v>
      </c>
      <c r="N69" s="125">
        <f>1000*N21/SER_summary!N$3</f>
        <v>9.5851525008306349E-2</v>
      </c>
      <c r="O69" s="125">
        <f>1000*O21/SER_summary!O$3</f>
        <v>9.9001991452077359E-2</v>
      </c>
      <c r="P69" s="125">
        <f>1000*P21/SER_summary!P$3</f>
        <v>0.10355768009499453</v>
      </c>
      <c r="Q69" s="125">
        <f>1000*Q21/SER_summary!Q$3</f>
        <v>0.10835866039784732</v>
      </c>
    </row>
    <row r="70" spans="1:17" ht="12" customHeight="1" x14ac:dyDescent="0.25">
      <c r="A70" s="88" t="s">
        <v>185</v>
      </c>
      <c r="B70" s="125">
        <f>1000000*B22/SER_summary!B$8</f>
        <v>60.751978561825972</v>
      </c>
      <c r="C70" s="125">
        <f>1000000*C22/SER_summary!C$8</f>
        <v>62.102512889867661</v>
      </c>
      <c r="D70" s="125">
        <f>1000000*D22/SER_summary!D$8</f>
        <v>64.270324203829986</v>
      </c>
      <c r="E70" s="125">
        <f>1000000*E22/SER_summary!E$8</f>
        <v>67.290924462887062</v>
      </c>
      <c r="F70" s="125">
        <f>1000000*F22/SER_summary!F$8</f>
        <v>70.956030369969909</v>
      </c>
      <c r="G70" s="125">
        <f>1000000*G22/SER_summary!G$8</f>
        <v>75.249780656174167</v>
      </c>
      <c r="H70" s="125">
        <f>1000000*H22/SER_summary!H$8</f>
        <v>80.734888080025272</v>
      </c>
      <c r="I70" s="125">
        <f>1000000*I22/SER_summary!I$8</f>
        <v>87.767216629568907</v>
      </c>
      <c r="J70" s="125">
        <f>1000000*J22/SER_summary!J$8</f>
        <v>94.666296778395377</v>
      </c>
      <c r="K70" s="125">
        <f>1000000*K22/SER_summary!K$8</f>
        <v>101.77065552814824</v>
      </c>
      <c r="L70" s="125">
        <f>1000000*L22/SER_summary!L$8</f>
        <v>107.64740941561735</v>
      </c>
      <c r="M70" s="125">
        <f>1000000*M22/SER_summary!M$8</f>
        <v>115.89071950173222</v>
      </c>
      <c r="N70" s="125">
        <f>1000000*N22/SER_summary!N$8</f>
        <v>123.72250535296585</v>
      </c>
      <c r="O70" s="125">
        <f>1000000*O22/SER_summary!O$8</f>
        <v>132.8351029470779</v>
      </c>
      <c r="P70" s="125">
        <f>1000000*P22/SER_summary!P$8</f>
        <v>142.06339751185533</v>
      </c>
      <c r="Q70" s="125">
        <f>1000000*Q22/SER_summary!Q$8</f>
        <v>151.80431243233696</v>
      </c>
    </row>
    <row r="71" spans="1:17" ht="12" customHeight="1" x14ac:dyDescent="0.25">
      <c r="A71" s="88" t="s">
        <v>190</v>
      </c>
      <c r="B71" s="125">
        <f>1000*B23/SER_summary!B$3</f>
        <v>1.5072836772958174E-3</v>
      </c>
      <c r="C71" s="125">
        <f>1000*C23/SER_summary!C$3</f>
        <v>1.6169242758986499E-3</v>
      </c>
      <c r="D71" s="125">
        <f>1000*D23/SER_summary!D$3</f>
        <v>1.7500050793024869E-3</v>
      </c>
      <c r="E71" s="125">
        <f>1000*E23/SER_summary!E$3</f>
        <v>1.9425104701621422E-3</v>
      </c>
      <c r="F71" s="125">
        <f>1000*F23/SER_summary!F$3</f>
        <v>2.1296348062807852E-3</v>
      </c>
      <c r="G71" s="125">
        <f>1000*G23/SER_summary!G$3</f>
        <v>2.3933671010316713E-3</v>
      </c>
      <c r="H71" s="125">
        <f>1000*H23/SER_summary!H$3</f>
        <v>2.6323231466569385E-3</v>
      </c>
      <c r="I71" s="125">
        <f>1000*I23/SER_summary!I$3</f>
        <v>2.9267098206917901E-3</v>
      </c>
      <c r="J71" s="125">
        <f>1000*J23/SER_summary!J$3</f>
        <v>3.264506049755359E-3</v>
      </c>
      <c r="K71" s="125">
        <f>1000*K23/SER_summary!K$3</f>
        <v>3.4688167926336362E-3</v>
      </c>
      <c r="L71" s="125">
        <f>1000*L23/SER_summary!L$3</f>
        <v>3.6406541394568017E-3</v>
      </c>
      <c r="M71" s="125">
        <f>1000*M23/SER_summary!M$3</f>
        <v>3.7346793677851629E-3</v>
      </c>
      <c r="N71" s="125">
        <f>1000*N23/SER_summary!N$3</f>
        <v>3.827050221768514E-3</v>
      </c>
      <c r="O71" s="125">
        <f>1000*O23/SER_summary!O$3</f>
        <v>3.961215931731963E-3</v>
      </c>
      <c r="P71" s="125">
        <f>1000*P23/SER_summary!P$3</f>
        <v>4.1153802665028442E-3</v>
      </c>
      <c r="Q71" s="125">
        <f>1000*Q23/SER_summary!Q$3</f>
        <v>4.3318804530706571E-3</v>
      </c>
    </row>
    <row r="72" spans="1:17" ht="12" customHeight="1" x14ac:dyDescent="0.25">
      <c r="A72" s="51" t="s">
        <v>122</v>
      </c>
      <c r="B72" s="124">
        <f>1000000*B24/SER_summary!B$8</f>
        <v>27.114916275333133</v>
      </c>
      <c r="C72" s="124">
        <f>1000000*C24/SER_summary!C$8</f>
        <v>28.384654563945318</v>
      </c>
      <c r="D72" s="124">
        <f>1000000*D24/SER_summary!D$8</f>
        <v>30.05479185811058</v>
      </c>
      <c r="E72" s="124">
        <f>1000000*E24/SER_summary!E$8</f>
        <v>32.392000314045042</v>
      </c>
      <c r="F72" s="124">
        <f>1000000*F24/SER_summary!F$8</f>
        <v>35.18310172701284</v>
      </c>
      <c r="G72" s="124">
        <f>1000000*G24/SER_summary!G$8</f>
        <v>38.231280175724429</v>
      </c>
      <c r="H72" s="124">
        <f>1000000*H24/SER_summary!H$8</f>
        <v>42.251916369645201</v>
      </c>
      <c r="I72" s="124">
        <f>1000000*I24/SER_summary!I$8</f>
        <v>46.027809117070241</v>
      </c>
      <c r="J72" s="124">
        <f>1000000*J24/SER_summary!J$8</f>
        <v>49.676377521151657</v>
      </c>
      <c r="K72" s="124">
        <f>1000000*K24/SER_summary!K$8</f>
        <v>52.376046505342522</v>
      </c>
      <c r="L72" s="124">
        <f>1000000*L24/SER_summary!L$8</f>
        <v>55.149299630686698</v>
      </c>
      <c r="M72" s="124">
        <f>1000000*M24/SER_summary!M$8</f>
        <v>57.59961750793579</v>
      </c>
      <c r="N72" s="124">
        <f>1000000*N24/SER_summary!N$8</f>
        <v>60.543034847502099</v>
      </c>
      <c r="O72" s="124">
        <f>1000000*O24/SER_summary!O$8</f>
        <v>62.678905886632634</v>
      </c>
      <c r="P72" s="124">
        <f>1000000*P24/SER_summary!P$8</f>
        <v>65.343530013950087</v>
      </c>
      <c r="Q72" s="124">
        <f>1000000*Q24/SER_summary!Q$8</f>
        <v>67.459269350118674</v>
      </c>
    </row>
    <row r="73" spans="1:17" ht="12" customHeight="1" x14ac:dyDescent="0.25">
      <c r="A73" s="49" t="s">
        <v>121</v>
      </c>
      <c r="B73" s="123">
        <f>1000*B25/SER_summary!B$3</f>
        <v>6.6806185659167112E-3</v>
      </c>
      <c r="C73" s="123">
        <f>1000*C25/SER_summary!C$3</f>
        <v>7.1471115322965361E-3</v>
      </c>
      <c r="D73" s="123">
        <f>1000*D25/SER_summary!D$3</f>
        <v>7.9871623741018267E-3</v>
      </c>
      <c r="E73" s="123">
        <f>1000*E25/SER_summary!E$3</f>
        <v>9.4311389455817539E-3</v>
      </c>
      <c r="F73" s="123">
        <f>1000*F25/SER_summary!F$3</f>
        <v>1.306473878554832E-2</v>
      </c>
      <c r="G73" s="123">
        <f>1000*G25/SER_summary!G$3</f>
        <v>1.6581296798475201E-2</v>
      </c>
      <c r="H73" s="123">
        <f>1000*H25/SER_summary!H$3</f>
        <v>2.0670810145546815E-2</v>
      </c>
      <c r="I73" s="123">
        <f>1000*I25/SER_summary!I$3</f>
        <v>2.4330118009358418E-2</v>
      </c>
      <c r="J73" s="123">
        <f>1000*J25/SER_summary!J$3</f>
        <v>2.896150257624483E-2</v>
      </c>
      <c r="K73" s="123">
        <f>1000*K25/SER_summary!K$3</f>
        <v>3.5015888726071337E-2</v>
      </c>
      <c r="L73" s="123">
        <f>1000*L25/SER_summary!L$3</f>
        <v>4.027501241211754E-2</v>
      </c>
      <c r="M73" s="123">
        <f>1000*M25/SER_summary!M$3</f>
        <v>4.6078540039531941E-2</v>
      </c>
      <c r="N73" s="123">
        <f>1000*N25/SER_summary!N$3</f>
        <v>5.1758590501030835E-2</v>
      </c>
      <c r="O73" s="123">
        <f>1000*O25/SER_summary!O$3</f>
        <v>5.9112730927111022E-2</v>
      </c>
      <c r="P73" s="123">
        <f>1000*P25/SER_summary!P$3</f>
        <v>7.13714783267895E-2</v>
      </c>
      <c r="Q73" s="123">
        <f>1000*Q25/SER_summary!Q$3</f>
        <v>8.6023372163595471E-2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20.169129045318737</v>
      </c>
      <c r="C3" s="154">
        <v>22.192314866651468</v>
      </c>
      <c r="D3" s="154">
        <v>23.846380141966581</v>
      </c>
      <c r="E3" s="154">
        <v>26.859789796764634</v>
      </c>
      <c r="F3" s="154">
        <v>30.098963320218008</v>
      </c>
      <c r="G3" s="154">
        <v>34.28137881856258</v>
      </c>
      <c r="H3" s="154">
        <v>38.138055165286751</v>
      </c>
      <c r="I3" s="154">
        <v>41.723027321102101</v>
      </c>
      <c r="J3" s="154">
        <v>45.341514042556156</v>
      </c>
      <c r="K3" s="154">
        <v>48.785930841675125</v>
      </c>
      <c r="L3" s="154">
        <v>53.810428600374465</v>
      </c>
      <c r="M3" s="154">
        <v>58.878183719054697</v>
      </c>
      <c r="N3" s="154">
        <v>62.971066723547061</v>
      </c>
      <c r="O3" s="154">
        <v>68.569566677499267</v>
      </c>
      <c r="P3" s="154">
        <v>74.148080599272504</v>
      </c>
      <c r="Q3" s="154">
        <v>80.837503678934354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26.772232459008634</v>
      </c>
      <c r="C5" s="143">
        <v>29.457782290872185</v>
      </c>
      <c r="D5" s="143">
        <v>31.653366440966575</v>
      </c>
      <c r="E5" s="143">
        <v>35.6533261611509</v>
      </c>
      <c r="F5" s="143">
        <v>39.952961824649599</v>
      </c>
      <c r="G5" s="143">
        <v>45.504644285019886</v>
      </c>
      <c r="H5" s="143">
        <v>50.623944947019709</v>
      </c>
      <c r="I5" s="143">
        <v>55.382589095654275</v>
      </c>
      <c r="J5" s="143">
        <v>60.185720031002667</v>
      </c>
      <c r="K5" s="143">
        <v>64.75779287681209</v>
      </c>
      <c r="L5" s="143">
        <v>71.427244080352651</v>
      </c>
      <c r="M5" s="143">
        <v>78.15411452566461</v>
      </c>
      <c r="N5" s="143">
        <v>83.586952749743915</v>
      </c>
      <c r="O5" s="143">
        <v>91.018326799271648</v>
      </c>
      <c r="P5" s="143">
        <v>98.42317165667481</v>
      </c>
      <c r="Q5" s="143">
        <v>107.30262248982478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66.189134347660513</v>
      </c>
      <c r="C6" s="152">
        <f>1000000*C8/SER_summary!C$8</f>
        <v>68.163923762424403</v>
      </c>
      <c r="D6" s="152">
        <f>1000000*D8/SER_summary!D$8</f>
        <v>71.50582564363846</v>
      </c>
      <c r="E6" s="152">
        <f>1000000*E8/SER_summary!E$8</f>
        <v>76.626889332864181</v>
      </c>
      <c r="F6" s="152">
        <f>1000000*F8/SER_summary!F$8</f>
        <v>82.010575114809811</v>
      </c>
      <c r="G6" s="152">
        <f>1000000*G8/SER_summary!G$8</f>
        <v>88.479976052215179</v>
      </c>
      <c r="H6" s="152">
        <f>1000000*H8/SER_summary!H$8</f>
        <v>94.657398731002957</v>
      </c>
      <c r="I6" s="152">
        <f>1000000*I8/SER_summary!I$8</f>
        <v>102.53718428801494</v>
      </c>
      <c r="J6" s="152">
        <f>1000000*J8/SER_summary!J$8</f>
        <v>109.93483274336752</v>
      </c>
      <c r="K6" s="152">
        <f>1000000*K8/SER_summary!K$8</f>
        <v>117.55591399811951</v>
      </c>
      <c r="L6" s="152">
        <f>1000000*L8/SER_summary!L$8</f>
        <v>127.02895044811099</v>
      </c>
      <c r="M6" s="152">
        <f>1000000*M8/SER_summary!M$8</f>
        <v>136.13723599084904</v>
      </c>
      <c r="N6" s="152">
        <f>1000000*N8/SER_summary!N$8</f>
        <v>144.24204752245132</v>
      </c>
      <c r="O6" s="152">
        <f>1000000*O8/SER_summary!O$8</f>
        <v>152.91224290368339</v>
      </c>
      <c r="P6" s="152">
        <f>1000000*P8/SER_summary!P$8</f>
        <v>161.79958880384859</v>
      </c>
      <c r="Q6" s="152">
        <f>1000000*Q8/SER_summary!Q$8</f>
        <v>171.47314652402494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9.9166351295733239</v>
      </c>
      <c r="C8" s="62">
        <v>11.108629715549295</v>
      </c>
      <c r="D8" s="62">
        <v>12.122101060432499</v>
      </c>
      <c r="E8" s="62">
        <v>13.934320043859488</v>
      </c>
      <c r="F8" s="62">
        <v>15.927018738274681</v>
      </c>
      <c r="G8" s="62">
        <v>18.53354486002922</v>
      </c>
      <c r="H8" s="62">
        <v>21.015274132206379</v>
      </c>
      <c r="I8" s="62">
        <v>23.392266961170471</v>
      </c>
      <c r="J8" s="62">
        <v>25.8469006761073</v>
      </c>
      <c r="K8" s="62">
        <v>28.246594751254925</v>
      </c>
      <c r="L8" s="62">
        <v>31.754664347005601</v>
      </c>
      <c r="M8" s="62">
        <v>35.379330941023305</v>
      </c>
      <c r="N8" s="62">
        <v>38.446114003041828</v>
      </c>
      <c r="O8" s="62">
        <v>42.675756911035776</v>
      </c>
      <c r="P8" s="62">
        <v>47.042276049063382</v>
      </c>
      <c r="Q8" s="62">
        <v>52.412634226483192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1.8117842815743048</v>
      </c>
      <c r="D9" s="150">
        <v>1.6332610404815373</v>
      </c>
      <c r="E9" s="150">
        <v>2.432008679025321</v>
      </c>
      <c r="F9" s="150">
        <v>2.6124883900135267</v>
      </c>
      <c r="G9" s="150">
        <v>3.2263158173528717</v>
      </c>
      <c r="H9" s="150">
        <v>3.1015189677754882</v>
      </c>
      <c r="I9" s="150">
        <v>2.9967825245624322</v>
      </c>
      <c r="J9" s="150">
        <v>3.0744234105351551</v>
      </c>
      <c r="K9" s="150">
        <v>3.0194837707459543</v>
      </c>
      <c r="L9" s="150">
        <v>4.127859291349016</v>
      </c>
      <c r="M9" s="150">
        <v>4.2444562896160409</v>
      </c>
      <c r="N9" s="150">
        <v>3.6865727576168452</v>
      </c>
      <c r="O9" s="150">
        <v>4.8494326035922874</v>
      </c>
      <c r="P9" s="150">
        <v>4.9863088336259338</v>
      </c>
      <c r="Q9" s="150">
        <v>5.9901478730181488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0.61978969559833352</v>
      </c>
      <c r="D10" s="149">
        <f t="shared" ref="D10:Q10" si="0">C8+D9-D8</f>
        <v>0.61978969559833352</v>
      </c>
      <c r="E10" s="149">
        <f t="shared" si="0"/>
        <v>0.61978969559833175</v>
      </c>
      <c r="F10" s="149">
        <f t="shared" si="0"/>
        <v>0.61978969559833352</v>
      </c>
      <c r="G10" s="149">
        <f t="shared" si="0"/>
        <v>0.61978969559833175</v>
      </c>
      <c r="H10" s="149">
        <f t="shared" si="0"/>
        <v>0.61978969559832819</v>
      </c>
      <c r="I10" s="149">
        <f t="shared" si="0"/>
        <v>0.6197896955983424</v>
      </c>
      <c r="J10" s="149">
        <f t="shared" si="0"/>
        <v>0.61978969559832464</v>
      </c>
      <c r="K10" s="149">
        <f t="shared" si="0"/>
        <v>0.61978969559832819</v>
      </c>
      <c r="L10" s="149">
        <f t="shared" si="0"/>
        <v>0.6197896955983424</v>
      </c>
      <c r="M10" s="149">
        <f t="shared" si="0"/>
        <v>0.6197896955983353</v>
      </c>
      <c r="N10" s="149">
        <f t="shared" si="0"/>
        <v>0.61978969559832109</v>
      </c>
      <c r="O10" s="149">
        <f t="shared" si="0"/>
        <v>0.6197896955983424</v>
      </c>
      <c r="P10" s="149">
        <f t="shared" si="0"/>
        <v>0.61978969559832819</v>
      </c>
      <c r="Q10" s="149">
        <f t="shared" si="0"/>
        <v>0.6197896955983424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8760.0000000000018</v>
      </c>
      <c r="E12" s="146">
        <v>8760</v>
      </c>
      <c r="F12" s="146">
        <v>8759.9999999999982</v>
      </c>
      <c r="G12" s="146">
        <v>8759.9999999999982</v>
      </c>
      <c r="H12" s="146">
        <v>8759.9999999999982</v>
      </c>
      <c r="I12" s="146">
        <v>8760</v>
      </c>
      <c r="J12" s="146">
        <v>8759.9999999999982</v>
      </c>
      <c r="K12" s="146">
        <v>8759.9999999999964</v>
      </c>
      <c r="L12" s="146">
        <v>8759.9999999999982</v>
      </c>
      <c r="M12" s="146">
        <v>8760.0000000000018</v>
      </c>
      <c r="N12" s="146">
        <v>8760</v>
      </c>
      <c r="O12" s="146">
        <v>8760</v>
      </c>
      <c r="P12" s="146">
        <v>8759.9999999999982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2.6997295059458888</v>
      </c>
      <c r="C14" s="143">
        <f>IF(C5=0,0,C5/C8)</f>
        <v>2.6517926193577845</v>
      </c>
      <c r="D14" s="143">
        <f t="shared" ref="D14:Q14" si="1">IF(D5=0,0,D5/D8)</f>
        <v>2.6112112317134262</v>
      </c>
      <c r="E14" s="143">
        <f t="shared" si="1"/>
        <v>2.5586699637247419</v>
      </c>
      <c r="F14" s="143">
        <f t="shared" si="1"/>
        <v>2.5085022175956557</v>
      </c>
      <c r="G14" s="143">
        <f t="shared" si="1"/>
        <v>2.4552585395122377</v>
      </c>
      <c r="H14" s="143">
        <f t="shared" si="1"/>
        <v>2.408911947973944</v>
      </c>
      <c r="I14" s="143">
        <f t="shared" si="1"/>
        <v>2.3675597233729206</v>
      </c>
      <c r="J14" s="143">
        <f t="shared" si="1"/>
        <v>2.3285468840230403</v>
      </c>
      <c r="K14" s="143">
        <f t="shared" si="1"/>
        <v>2.2925876002782624</v>
      </c>
      <c r="L14" s="143">
        <f t="shared" si="1"/>
        <v>2.2493465306330056</v>
      </c>
      <c r="M14" s="143">
        <f t="shared" si="1"/>
        <v>2.2090331401672372</v>
      </c>
      <c r="N14" s="143">
        <f t="shared" si="1"/>
        <v>2.1741326767935658</v>
      </c>
      <c r="O14" s="143">
        <f t="shared" si="1"/>
        <v>2.132787638401199</v>
      </c>
      <c r="P14" s="143">
        <f t="shared" si="1"/>
        <v>2.0922280961495789</v>
      </c>
      <c r="Q14" s="143">
        <f t="shared" si="1"/>
        <v>2.0472663523484314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2.4058131008643659</v>
      </c>
      <c r="D15" s="141">
        <v>2.3687877093068805</v>
      </c>
      <c r="E15" s="141">
        <v>2.3327319091418768</v>
      </c>
      <c r="F15" s="141">
        <v>2.2862877458206858</v>
      </c>
      <c r="G15" s="141">
        <v>2.2393799609445137</v>
      </c>
      <c r="H15" s="141">
        <v>2.1900769465742451</v>
      </c>
      <c r="I15" s="141">
        <v>2.1462714176304023</v>
      </c>
      <c r="J15" s="141">
        <v>2.1065398610496131</v>
      </c>
      <c r="K15" s="141">
        <v>2.0683460646501617</v>
      </c>
      <c r="L15" s="141">
        <v>2.0210756092662696</v>
      </c>
      <c r="M15" s="141">
        <v>1.9790838686572789</v>
      </c>
      <c r="N15" s="141">
        <v>1.9275634091543041</v>
      </c>
      <c r="O15" s="141">
        <v>1.8774647102985522</v>
      </c>
      <c r="P15" s="141">
        <v>1.8206071242261581</v>
      </c>
      <c r="Q15" s="141">
        <v>1.7616786071962156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40.389973313085051</v>
      </c>
      <c r="C3" s="154">
        <v>41.382833664018769</v>
      </c>
      <c r="D3" s="154">
        <v>43.748895366058541</v>
      </c>
      <c r="E3" s="154">
        <v>46.851748340256421</v>
      </c>
      <c r="F3" s="154">
        <v>50.688496084991279</v>
      </c>
      <c r="G3" s="154">
        <v>57.318275872007398</v>
      </c>
      <c r="H3" s="154">
        <v>65.646056399897262</v>
      </c>
      <c r="I3" s="154">
        <v>71.525435836751853</v>
      </c>
      <c r="J3" s="154">
        <v>76.602078760021939</v>
      </c>
      <c r="K3" s="154">
        <v>79.314617084045651</v>
      </c>
      <c r="L3" s="154">
        <v>80.902671600100959</v>
      </c>
      <c r="M3" s="154">
        <v>81.911438265204112</v>
      </c>
      <c r="N3" s="154">
        <v>82.548149016271196</v>
      </c>
      <c r="O3" s="154">
        <v>82.955235182764184</v>
      </c>
      <c r="P3" s="154">
        <v>83.541101489986048</v>
      </c>
      <c r="Q3" s="154">
        <v>84.445532604710763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154.77895317608025</v>
      </c>
      <c r="C5" s="143">
        <v>158.04560195936583</v>
      </c>
      <c r="D5" s="143">
        <v>166.75439462359347</v>
      </c>
      <c r="E5" s="143">
        <v>177.93727819557449</v>
      </c>
      <c r="F5" s="143">
        <v>191.74658338308737</v>
      </c>
      <c r="G5" s="143">
        <v>215.41485946081181</v>
      </c>
      <c r="H5" s="143">
        <v>245.45382583925169</v>
      </c>
      <c r="I5" s="143">
        <v>265.11867829317981</v>
      </c>
      <c r="J5" s="143">
        <v>282.37342011554881</v>
      </c>
      <c r="K5" s="143">
        <v>290.68805737823857</v>
      </c>
      <c r="L5" s="143">
        <v>294.84500691805522</v>
      </c>
      <c r="M5" s="143">
        <v>296.39576624592934</v>
      </c>
      <c r="N5" s="143">
        <v>296.74489518806098</v>
      </c>
      <c r="O5" s="143">
        <v>295.51776433309976</v>
      </c>
      <c r="P5" s="143">
        <v>295.10678407434682</v>
      </c>
      <c r="Q5" s="143">
        <v>294.26778644013615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3.3357472433321607E-2</v>
      </c>
      <c r="C6" s="152">
        <f>1000*C8/SER_summary!C$3</f>
        <v>3.4819553520865527E-2</v>
      </c>
      <c r="D6" s="152">
        <f>1000*D8/SER_summary!D$3</f>
        <v>3.8797686930594814E-2</v>
      </c>
      <c r="E6" s="152">
        <f>1000*E8/SER_summary!E$3</f>
        <v>4.309381350311349E-2</v>
      </c>
      <c r="F6" s="152">
        <f>1000*F8/SER_summary!F$3</f>
        <v>4.8218273594385297E-2</v>
      </c>
      <c r="G6" s="152">
        <f>1000*G8/SER_summary!G$3</f>
        <v>5.5630122910492276E-2</v>
      </c>
      <c r="H6" s="152">
        <f>1000*H8/SER_summary!H$3</f>
        <v>6.5201138748572932E-2</v>
      </c>
      <c r="I6" s="152">
        <f>1000*I8/SER_summary!I$3</f>
        <v>7.2283147658833882E-2</v>
      </c>
      <c r="J6" s="152">
        <f>1000*J8/SER_summary!J$3</f>
        <v>8.0433370783696417E-2</v>
      </c>
      <c r="K6" s="152">
        <f>1000*K8/SER_summary!K$3</f>
        <v>8.5399968596962667E-2</v>
      </c>
      <c r="L6" s="152">
        <f>1000*L8/SER_summary!L$3</f>
        <v>8.9399508831946556E-2</v>
      </c>
      <c r="M6" s="152">
        <f>1000*M8/SER_summary!M$3</f>
        <v>9.2568981341078313E-2</v>
      </c>
      <c r="N6" s="152">
        <f>1000*N8/SER_summary!N$3</f>
        <v>9.5851525008306349E-2</v>
      </c>
      <c r="O6" s="152">
        <f>1000*O8/SER_summary!O$3</f>
        <v>9.9001991452077359E-2</v>
      </c>
      <c r="P6" s="152">
        <f>1000*P8/SER_summary!P$3</f>
        <v>0.10355768009499453</v>
      </c>
      <c r="Q6" s="152">
        <f>1000*Q8/SER_summary!Q$3</f>
        <v>0.10835866039784732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749.05822186436683</v>
      </c>
      <c r="C8" s="62">
        <v>781.01849800897287</v>
      </c>
      <c r="D8" s="62">
        <v>847.08863803846407</v>
      </c>
      <c r="E8" s="62">
        <v>932.01183938290853</v>
      </c>
      <c r="F8" s="62">
        <v>1037.7123130196164</v>
      </c>
      <c r="G8" s="62">
        <v>1189.5029811356562</v>
      </c>
      <c r="H8" s="62">
        <v>1385.9816495966347</v>
      </c>
      <c r="I8" s="62">
        <v>1527.3792684544323</v>
      </c>
      <c r="J8" s="62">
        <v>1659.7796054721362</v>
      </c>
      <c r="K8" s="62">
        <v>1745.6001241128099</v>
      </c>
      <c r="L8" s="62">
        <v>1814.3346921000555</v>
      </c>
      <c r="M8" s="62">
        <v>1869.8063156783398</v>
      </c>
      <c r="N8" s="62">
        <v>1926.2318631608243</v>
      </c>
      <c r="O8" s="62">
        <v>1982.0271950179563</v>
      </c>
      <c r="P8" s="62">
        <v>2065.6972512933653</v>
      </c>
      <c r="Q8" s="62">
        <v>2153.1566901585038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211.0054495944303</v>
      </c>
      <c r="D9" s="150">
        <v>250.48666868281023</v>
      </c>
      <c r="E9" s="150">
        <v>274.87222585736299</v>
      </c>
      <c r="F9" s="150">
        <v>301.34796888501415</v>
      </c>
      <c r="G9" s="150">
        <v>362.79611771046962</v>
      </c>
      <c r="H9" s="150">
        <v>446.96533714378921</v>
      </c>
      <c r="I9" s="150">
        <v>416.26984471516039</v>
      </c>
      <c r="J9" s="150">
        <v>433.74830590271768</v>
      </c>
      <c r="K9" s="150">
        <v>448.6166363511432</v>
      </c>
      <c r="L9" s="150">
        <v>515.69990513103539</v>
      </c>
      <c r="M9" s="150">
        <v>471.741468293445</v>
      </c>
      <c r="N9" s="150">
        <v>490.17385338520182</v>
      </c>
      <c r="O9" s="150">
        <v>504.41196820827503</v>
      </c>
      <c r="P9" s="150">
        <v>599.3699614064443</v>
      </c>
      <c r="Q9" s="150">
        <v>559.2009071585835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179.04517344982423</v>
      </c>
      <c r="D10" s="149">
        <f t="shared" ref="D10:Q10" si="0">C8+D9-D8</f>
        <v>184.41652865331912</v>
      </c>
      <c r="E10" s="149">
        <f t="shared" si="0"/>
        <v>189.94902451291853</v>
      </c>
      <c r="F10" s="149">
        <f t="shared" si="0"/>
        <v>195.64749524830631</v>
      </c>
      <c r="G10" s="149">
        <f t="shared" si="0"/>
        <v>211.00544959442982</v>
      </c>
      <c r="H10" s="149">
        <f t="shared" si="0"/>
        <v>250.48666868281066</v>
      </c>
      <c r="I10" s="149">
        <f t="shared" si="0"/>
        <v>274.87222585736276</v>
      </c>
      <c r="J10" s="149">
        <f t="shared" si="0"/>
        <v>301.34796888501387</v>
      </c>
      <c r="K10" s="149">
        <f t="shared" si="0"/>
        <v>362.79611771046962</v>
      </c>
      <c r="L10" s="149">
        <f t="shared" si="0"/>
        <v>446.96533714379007</v>
      </c>
      <c r="M10" s="149">
        <f t="shared" si="0"/>
        <v>416.26984471516084</v>
      </c>
      <c r="N10" s="149">
        <f t="shared" si="0"/>
        <v>433.74830590271745</v>
      </c>
      <c r="O10" s="149">
        <f t="shared" si="0"/>
        <v>448.61663635114292</v>
      </c>
      <c r="P10" s="149">
        <f t="shared" si="0"/>
        <v>515.69990513103539</v>
      </c>
      <c r="Q10" s="149">
        <f t="shared" si="0"/>
        <v>471.741468293445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3034.3327877624752</v>
      </c>
      <c r="C12" s="146">
        <v>3044.6639091102675</v>
      </c>
      <c r="D12" s="146">
        <v>3050.6427539743427</v>
      </c>
      <c r="E12" s="146">
        <v>3061.6843020355927</v>
      </c>
      <c r="F12" s="146">
        <v>3073.8545994834531</v>
      </c>
      <c r="G12" s="146">
        <v>3093.990737571708</v>
      </c>
      <c r="H12" s="146">
        <v>3109.8567504423909</v>
      </c>
      <c r="I12" s="146">
        <v>3137.0521297677683</v>
      </c>
      <c r="J12" s="146">
        <v>3154.4110833175387</v>
      </c>
      <c r="K12" s="146">
        <v>3172.6896442440861</v>
      </c>
      <c r="L12" s="146">
        <v>3190.58731694076</v>
      </c>
      <c r="M12" s="146">
        <v>3213.4689254934619</v>
      </c>
      <c r="N12" s="146">
        <v>3234.6376076842344</v>
      </c>
      <c r="O12" s="146">
        <v>3264.0872203264635</v>
      </c>
      <c r="P12" s="146">
        <v>3291.7174707023146</v>
      </c>
      <c r="Q12" s="146">
        <v>3336.840942081682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206.63140548787183</v>
      </c>
      <c r="C14" s="143">
        <f>IF(C5=0,0,C5/C8*1000)</f>
        <v>202.35833384518645</v>
      </c>
      <c r="D14" s="143">
        <f t="shared" ref="D14:Q14" si="1">IF(D5=0,0,D5/D8*1000)</f>
        <v>196.85589811443273</v>
      </c>
      <c r="E14" s="143">
        <f t="shared" si="1"/>
        <v>190.91740112806721</v>
      </c>
      <c r="F14" s="143">
        <f t="shared" si="1"/>
        <v>184.77817115335961</v>
      </c>
      <c r="G14" s="143">
        <f t="shared" si="1"/>
        <v>181.09652760613378</v>
      </c>
      <c r="H14" s="143">
        <f t="shared" si="1"/>
        <v>177.09745717822935</v>
      </c>
      <c r="I14" s="143">
        <f t="shared" si="1"/>
        <v>173.57750217564205</v>
      </c>
      <c r="J14" s="143">
        <f t="shared" si="1"/>
        <v>170.12705734218591</v>
      </c>
      <c r="K14" s="143">
        <f t="shared" si="1"/>
        <v>166.52614385323724</v>
      </c>
      <c r="L14" s="143">
        <f t="shared" si="1"/>
        <v>162.50860891425611</v>
      </c>
      <c r="M14" s="143">
        <f t="shared" si="1"/>
        <v>158.51682805895385</v>
      </c>
      <c r="N14" s="143">
        <f t="shared" si="1"/>
        <v>154.05460830718553</v>
      </c>
      <c r="O14" s="143">
        <f t="shared" si="1"/>
        <v>149.09874348642452</v>
      </c>
      <c r="P14" s="143">
        <f t="shared" si="1"/>
        <v>142.86061710619785</v>
      </c>
      <c r="Q14" s="143">
        <f t="shared" si="1"/>
        <v>136.66807798297009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190.81499883738212</v>
      </c>
      <c r="D15" s="141">
        <v>186.89633033660161</v>
      </c>
      <c r="E15" s="141">
        <v>183.47549418945638</v>
      </c>
      <c r="F15" s="141">
        <v>179.9787213151821</v>
      </c>
      <c r="G15" s="141">
        <v>176.21820514569953</v>
      </c>
      <c r="H15" s="141">
        <v>171.94623199331741</v>
      </c>
      <c r="I15" s="141">
        <v>168.39358128386357</v>
      </c>
      <c r="J15" s="141">
        <v>164.82130987101837</v>
      </c>
      <c r="K15" s="141">
        <v>161.04154885354723</v>
      </c>
      <c r="L15" s="141">
        <v>157.0893348772864</v>
      </c>
      <c r="M15" s="141">
        <v>151.87965034985939</v>
      </c>
      <c r="N15" s="141">
        <v>146.56043438305861</v>
      </c>
      <c r="O15" s="141">
        <v>140.79520626118699</v>
      </c>
      <c r="P15" s="141">
        <v>134.47449826386062</v>
      </c>
      <c r="Q15" s="141">
        <v>126.62520879217077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73.852403474414587</v>
      </c>
      <c r="C3" s="154">
        <v>81.506982274571087</v>
      </c>
      <c r="D3" s="154">
        <v>86.415707915059386</v>
      </c>
      <c r="E3" s="154">
        <v>94.828782381304279</v>
      </c>
      <c r="F3" s="154">
        <v>104.14461057318772</v>
      </c>
      <c r="G3" s="154">
        <v>116.09011163789701</v>
      </c>
      <c r="H3" s="154">
        <v>129.63093422359776</v>
      </c>
      <c r="I3" s="154">
        <v>141.27806937925564</v>
      </c>
      <c r="J3" s="154">
        <v>152.896611639828</v>
      </c>
      <c r="K3" s="154">
        <v>162.06336258684422</v>
      </c>
      <c r="L3" s="154">
        <v>171.34547079857902</v>
      </c>
      <c r="M3" s="154">
        <v>183.31014478972688</v>
      </c>
      <c r="N3" s="154">
        <v>191.68192797372834</v>
      </c>
      <c r="O3" s="154">
        <v>204.90518599863248</v>
      </c>
      <c r="P3" s="154">
        <v>217.48893348351041</v>
      </c>
      <c r="Q3" s="154">
        <v>230.62993340040035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423.1719924246367</v>
      </c>
      <c r="C5" s="143">
        <v>463.98096858705583</v>
      </c>
      <c r="D5" s="143">
        <v>489.05466024881679</v>
      </c>
      <c r="E5" s="143">
        <v>533.41156157305863</v>
      </c>
      <c r="F5" s="143">
        <v>580.70393983485167</v>
      </c>
      <c r="G5" s="143">
        <v>644.58942901839998</v>
      </c>
      <c r="H5" s="143">
        <v>714.45267002254116</v>
      </c>
      <c r="I5" s="143">
        <v>775.67975088213427</v>
      </c>
      <c r="J5" s="143">
        <v>835.84203175283517</v>
      </c>
      <c r="K5" s="143">
        <v>884.16797045663009</v>
      </c>
      <c r="L5" s="143">
        <v>934.15402945508572</v>
      </c>
      <c r="M5" s="143">
        <v>996.08094362587133</v>
      </c>
      <c r="N5" s="143">
        <v>1038.1674267993255</v>
      </c>
      <c r="O5" s="143">
        <v>1105.8245525060008</v>
      </c>
      <c r="P5" s="143">
        <v>1168.3720502207382</v>
      </c>
      <c r="Q5" s="143">
        <v>1234.101397720023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60.751978561825972</v>
      </c>
      <c r="C6" s="152">
        <f>1000000*C8/SER_summary!C$8</f>
        <v>62.102512889867661</v>
      </c>
      <c r="D6" s="152">
        <f>1000000*D8/SER_summary!D$8</f>
        <v>64.270324203829986</v>
      </c>
      <c r="E6" s="152">
        <f>1000000*E8/SER_summary!E$8</f>
        <v>67.290924462887062</v>
      </c>
      <c r="F6" s="152">
        <f>1000000*F8/SER_summary!F$8</f>
        <v>70.956030369969909</v>
      </c>
      <c r="G6" s="152">
        <f>1000000*G8/SER_summary!G$8</f>
        <v>75.249780656174167</v>
      </c>
      <c r="H6" s="152">
        <f>1000000*H8/SER_summary!H$8</f>
        <v>80.734888080025272</v>
      </c>
      <c r="I6" s="152">
        <f>1000000*I8/SER_summary!I$8</f>
        <v>87.767216629568907</v>
      </c>
      <c r="J6" s="152">
        <f>1000000*J8/SER_summary!J$8</f>
        <v>94.666296778395377</v>
      </c>
      <c r="K6" s="152">
        <f>1000000*K8/SER_summary!K$8</f>
        <v>101.77065552814824</v>
      </c>
      <c r="L6" s="152">
        <f>1000000*L8/SER_summary!L$8</f>
        <v>107.64740941561735</v>
      </c>
      <c r="M6" s="152">
        <f>1000000*M8/SER_summary!M$8</f>
        <v>115.89071950173222</v>
      </c>
      <c r="N6" s="152">
        <f>1000000*N8/SER_summary!N$8</f>
        <v>123.72250535296585</v>
      </c>
      <c r="O6" s="152">
        <f>1000000*O8/SER_summary!O$8</f>
        <v>132.8351029470779</v>
      </c>
      <c r="P6" s="152">
        <f>1000000*P8/SER_summary!P$8</f>
        <v>142.06339751185533</v>
      </c>
      <c r="Q6" s="152">
        <f>1000000*Q8/SER_summary!Q$8</f>
        <v>151.80431243233696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9.10202574387624</v>
      </c>
      <c r="C8" s="62">
        <v>10.120805581895835</v>
      </c>
      <c r="D8" s="62">
        <v>10.895494991811205</v>
      </c>
      <c r="E8" s="62">
        <v>12.236608919878151</v>
      </c>
      <c r="F8" s="62">
        <v>13.780149983267423</v>
      </c>
      <c r="G8" s="62">
        <v>15.762269020908564</v>
      </c>
      <c r="H8" s="62">
        <v>17.92428090968685</v>
      </c>
      <c r="I8" s="62">
        <v>20.02272810681939</v>
      </c>
      <c r="J8" s="62">
        <v>22.257098220342737</v>
      </c>
      <c r="K8" s="62">
        <v>24.453677969099452</v>
      </c>
      <c r="L8" s="62">
        <v>26.909671706796754</v>
      </c>
      <c r="M8" s="62">
        <v>30.117668310238749</v>
      </c>
      <c r="N8" s="62">
        <v>32.976858185555805</v>
      </c>
      <c r="O8" s="62">
        <v>37.072496321910641</v>
      </c>
      <c r="P8" s="62">
        <v>41.304094847375524</v>
      </c>
      <c r="Q8" s="62">
        <v>46.400640933034246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3.0091076297517407</v>
      </c>
      <c r="D9" s="150">
        <v>2.9441467029034114</v>
      </c>
      <c r="E9" s="150">
        <v>3.7058223774239099</v>
      </c>
      <c r="F9" s="150">
        <v>4.1210732731883617</v>
      </c>
      <c r="G9" s="150">
        <v>4.9912266673928887</v>
      </c>
      <c r="H9" s="150">
        <v>5.1061585916816981</v>
      </c>
      <c r="I9" s="150">
        <v>5.8042695745564501</v>
      </c>
      <c r="J9" s="150">
        <v>6.3554433867117028</v>
      </c>
      <c r="K9" s="150">
        <v>7.1878064161496065</v>
      </c>
      <c r="L9" s="150">
        <v>7.5621523293790025</v>
      </c>
      <c r="M9" s="150">
        <v>9.0122661779984394</v>
      </c>
      <c r="N9" s="150">
        <v>9.2146332620287534</v>
      </c>
      <c r="O9" s="150">
        <v>11.283444552504445</v>
      </c>
      <c r="P9" s="150">
        <v>11.793750854843886</v>
      </c>
      <c r="Q9" s="150">
        <v>14.108812263657171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1.9903277917321454</v>
      </c>
      <c r="D10" s="149">
        <f t="shared" ref="D10:Q10" si="0">C8+D9-D8</f>
        <v>2.1694572929880422</v>
      </c>
      <c r="E10" s="149">
        <f t="shared" si="0"/>
        <v>2.3647084493569643</v>
      </c>
      <c r="F10" s="149">
        <f t="shared" si="0"/>
        <v>2.5775322097990898</v>
      </c>
      <c r="G10" s="149">
        <f t="shared" si="0"/>
        <v>3.0091076297517478</v>
      </c>
      <c r="H10" s="149">
        <f t="shared" si="0"/>
        <v>2.9441467029034101</v>
      </c>
      <c r="I10" s="149">
        <f t="shared" si="0"/>
        <v>3.7058223774239103</v>
      </c>
      <c r="J10" s="149">
        <f t="shared" si="0"/>
        <v>4.1210732731883546</v>
      </c>
      <c r="K10" s="149">
        <f t="shared" si="0"/>
        <v>4.9912266673928904</v>
      </c>
      <c r="L10" s="149">
        <f t="shared" si="0"/>
        <v>5.1061585916817016</v>
      </c>
      <c r="M10" s="149">
        <f t="shared" si="0"/>
        <v>5.804269574556443</v>
      </c>
      <c r="N10" s="149">
        <f t="shared" si="0"/>
        <v>6.3554433867116984</v>
      </c>
      <c r="O10" s="149">
        <f t="shared" si="0"/>
        <v>7.1878064161496056</v>
      </c>
      <c r="P10" s="149">
        <f t="shared" si="0"/>
        <v>7.5621523293790034</v>
      </c>
      <c r="Q10" s="149">
        <f t="shared" si="0"/>
        <v>9.0122661779984483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2029.3140684692357</v>
      </c>
      <c r="C12" s="146">
        <v>2042.6605227581106</v>
      </c>
      <c r="D12" s="146">
        <v>2054.6452056188909</v>
      </c>
      <c r="E12" s="146">
        <v>2067.184777540107</v>
      </c>
      <c r="F12" s="146">
        <v>2085.3721850391985</v>
      </c>
      <c r="G12" s="146">
        <v>2094.1780275561755</v>
      </c>
      <c r="H12" s="146">
        <v>2109.777886914304</v>
      </c>
      <c r="I12" s="146">
        <v>2117.8434098966404</v>
      </c>
      <c r="J12" s="146">
        <v>2127.0377770772743</v>
      </c>
      <c r="K12" s="146">
        <v>2131.3345059592662</v>
      </c>
      <c r="L12" s="146">
        <v>2132.8272774186098</v>
      </c>
      <c r="M12" s="146">
        <v>2139.8996990640653</v>
      </c>
      <c r="N12" s="146">
        <v>2146.9173180216953</v>
      </c>
      <c r="O12" s="146">
        <v>2154.6080130388809</v>
      </c>
      <c r="P12" s="146">
        <v>2164.4998153967958</v>
      </c>
      <c r="Q12" s="146">
        <v>2173.0332828299429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46.492067187278934</v>
      </c>
      <c r="C14" s="143">
        <f>IF(C5=0,0,C5/C8)</f>
        <v>45.844272457622154</v>
      </c>
      <c r="D14" s="143">
        <f t="shared" ref="D14:Q14" si="1">IF(D5=0,0,D5/D8)</f>
        <v>44.885951543860891</v>
      </c>
      <c r="E14" s="143">
        <f t="shared" si="1"/>
        <v>43.591452915238726</v>
      </c>
      <c r="F14" s="143">
        <f t="shared" si="1"/>
        <v>42.140610990444422</v>
      </c>
      <c r="G14" s="143">
        <f t="shared" si="1"/>
        <v>40.894456766557887</v>
      </c>
      <c r="H14" s="143">
        <f t="shared" si="1"/>
        <v>39.859488568739643</v>
      </c>
      <c r="I14" s="143">
        <f t="shared" si="1"/>
        <v>38.739963242968443</v>
      </c>
      <c r="J14" s="143">
        <f t="shared" si="1"/>
        <v>37.553953506341855</v>
      </c>
      <c r="K14" s="143">
        <f t="shared" si="1"/>
        <v>36.156850170918936</v>
      </c>
      <c r="L14" s="143">
        <f t="shared" si="1"/>
        <v>34.71443426116344</v>
      </c>
      <c r="M14" s="143">
        <f t="shared" si="1"/>
        <v>33.072976744592324</v>
      </c>
      <c r="N14" s="143">
        <f t="shared" si="1"/>
        <v>31.481696071763842</v>
      </c>
      <c r="O14" s="143">
        <f t="shared" si="1"/>
        <v>29.828704894966428</v>
      </c>
      <c r="P14" s="143">
        <f t="shared" si="1"/>
        <v>28.287075519704239</v>
      </c>
      <c r="Q14" s="143">
        <f t="shared" si="1"/>
        <v>26.596645496795773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44.313280210365832</v>
      </c>
      <c r="D15" s="141">
        <v>42.775125900859294</v>
      </c>
      <c r="E15" s="141">
        <v>41.636395303255497</v>
      </c>
      <c r="F15" s="141">
        <v>40.554284735599019</v>
      </c>
      <c r="G15" s="141">
        <v>39.515119610247545</v>
      </c>
      <c r="H15" s="141">
        <v>38.345751189633134</v>
      </c>
      <c r="I15" s="141">
        <v>37.132004901087903</v>
      </c>
      <c r="J15" s="141">
        <v>35.762958770599241</v>
      </c>
      <c r="K15" s="141">
        <v>34.162697664751825</v>
      </c>
      <c r="L15" s="141">
        <v>32.502062268041279</v>
      </c>
      <c r="M15" s="141">
        <v>30.785939405317301</v>
      </c>
      <c r="N15" s="141">
        <v>29.233495823576074</v>
      </c>
      <c r="O15" s="141">
        <v>27.758543210533897</v>
      </c>
      <c r="P15" s="141">
        <v>26.143764388408222</v>
      </c>
      <c r="Q15" s="141">
        <v>24.323835454507623</v>
      </c>
    </row>
    <row r="16" spans="1:17" ht="12.95" customHeight="1" x14ac:dyDescent="0.25">
      <c r="A16" s="142" t="s">
        <v>141</v>
      </c>
      <c r="B16" s="141">
        <v>324.01055232973863</v>
      </c>
      <c r="C16" s="141">
        <v>331.21340207929421</v>
      </c>
      <c r="D16" s="141">
        <v>342.77506242042654</v>
      </c>
      <c r="E16" s="141">
        <v>358.88493046873094</v>
      </c>
      <c r="F16" s="141">
        <v>378.43216197317287</v>
      </c>
      <c r="G16" s="141">
        <v>401.33216349959554</v>
      </c>
      <c r="H16" s="141">
        <v>430.58606976013482</v>
      </c>
      <c r="I16" s="141">
        <v>468.0918220243675</v>
      </c>
      <c r="J16" s="141">
        <v>504.88691615144205</v>
      </c>
      <c r="K16" s="141">
        <v>542.77682948345739</v>
      </c>
      <c r="L16" s="141">
        <v>574.11951688329248</v>
      </c>
      <c r="M16" s="141">
        <v>618.08383734257188</v>
      </c>
      <c r="N16" s="141">
        <v>659.85336188248459</v>
      </c>
      <c r="O16" s="141">
        <v>708.45388238441546</v>
      </c>
      <c r="P16" s="141">
        <v>757.67145339656179</v>
      </c>
      <c r="Q16" s="141">
        <v>809.62299963913051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22455485</v>
      </c>
      <c r="C3" s="75">
        <v>22430457</v>
      </c>
      <c r="D3" s="75">
        <v>21833483</v>
      </c>
      <c r="E3" s="75">
        <v>21627509</v>
      </c>
      <c r="F3" s="75">
        <v>21521142</v>
      </c>
      <c r="G3" s="75">
        <v>21382354</v>
      </c>
      <c r="H3" s="75">
        <v>21257016</v>
      </c>
      <c r="I3" s="75">
        <v>21130503</v>
      </c>
      <c r="J3" s="75">
        <v>20635460</v>
      </c>
      <c r="K3" s="75">
        <v>20440290</v>
      </c>
      <c r="L3" s="75">
        <v>20294683</v>
      </c>
      <c r="M3" s="75">
        <v>20199059</v>
      </c>
      <c r="N3" s="75">
        <v>20095996</v>
      </c>
      <c r="O3" s="75">
        <v>20020074</v>
      </c>
      <c r="P3" s="75">
        <v>19947311</v>
      </c>
      <c r="Q3" s="75">
        <v>19870647</v>
      </c>
    </row>
    <row r="4" spans="1:17" ht="12" customHeight="1" x14ac:dyDescent="0.25">
      <c r="A4" s="77" t="s">
        <v>96</v>
      </c>
      <c r="B4" s="74">
        <v>82975.979823865608</v>
      </c>
      <c r="C4" s="74">
        <v>87616.251083084615</v>
      </c>
      <c r="D4" s="74">
        <v>92159.432056341218</v>
      </c>
      <c r="E4" s="74">
        <v>97249.577423385024</v>
      </c>
      <c r="F4" s="74">
        <v>105378.41084606144</v>
      </c>
      <c r="G4" s="74">
        <v>109774.77354204869</v>
      </c>
      <c r="H4" s="74">
        <v>118618.0713743356</v>
      </c>
      <c r="I4" s="74">
        <v>126759.72910138482</v>
      </c>
      <c r="J4" s="74">
        <v>137482.66939579431</v>
      </c>
      <c r="K4" s="74">
        <v>127765.96421977461</v>
      </c>
      <c r="L4" s="74">
        <v>126746.4</v>
      </c>
      <c r="M4" s="74">
        <v>128085.14931396289</v>
      </c>
      <c r="N4" s="74">
        <v>128905.60281154356</v>
      </c>
      <c r="O4" s="74">
        <v>133458.07621497099</v>
      </c>
      <c r="P4" s="74">
        <v>137564.04391582799</v>
      </c>
      <c r="Q4" s="74">
        <v>143031.23578062688</v>
      </c>
    </row>
    <row r="5" spans="1:17" ht="12" customHeight="1" x14ac:dyDescent="0.25">
      <c r="A5" s="77" t="s">
        <v>95</v>
      </c>
      <c r="B5" s="74">
        <v>40951.719416928405</v>
      </c>
      <c r="C5" s="74">
        <v>39702.496664760838</v>
      </c>
      <c r="D5" s="74">
        <v>42209.807688720619</v>
      </c>
      <c r="E5" s="74">
        <v>45954.779863825723</v>
      </c>
      <c r="F5" s="74">
        <v>48488.362164654442</v>
      </c>
      <c r="G5" s="74">
        <v>53667.812016591597</v>
      </c>
      <c r="H5" s="74">
        <v>57898.754326094044</v>
      </c>
      <c r="I5" s="74">
        <v>65975.436603719994</v>
      </c>
      <c r="J5" s="74">
        <v>68882.37506146892</v>
      </c>
      <c r="K5" s="74">
        <v>65682.70206290159</v>
      </c>
      <c r="L5" s="74">
        <v>62384.000000000007</v>
      </c>
      <c r="M5" s="74">
        <v>61352.683780630112</v>
      </c>
      <c r="N5" s="74">
        <v>68328.944802028462</v>
      </c>
      <c r="O5" s="74">
        <v>70642.802984208422</v>
      </c>
      <c r="P5" s="74">
        <v>74636.149693138315</v>
      </c>
      <c r="Q5" s="74">
        <v>80136.726682008943</v>
      </c>
    </row>
    <row r="6" spans="1:17" ht="12" customHeight="1" x14ac:dyDescent="0.25">
      <c r="A6" s="80" t="s">
        <v>94</v>
      </c>
      <c r="B6" s="84">
        <v>3174800</v>
      </c>
      <c r="C6" s="84">
        <v>3184800</v>
      </c>
      <c r="D6" s="84">
        <v>3273700</v>
      </c>
      <c r="E6" s="84">
        <v>3209800</v>
      </c>
      <c r="F6" s="84">
        <v>3406300</v>
      </c>
      <c r="G6" s="84">
        <v>3354500</v>
      </c>
      <c r="H6" s="84">
        <v>3560200</v>
      </c>
      <c r="I6" s="84">
        <v>3650200</v>
      </c>
      <c r="J6" s="84">
        <v>3737300</v>
      </c>
      <c r="K6" s="84">
        <v>3797600</v>
      </c>
      <c r="L6" s="84">
        <v>3810899.9999999995</v>
      </c>
      <c r="M6" s="84">
        <v>3917000</v>
      </c>
      <c r="N6" s="84">
        <v>3747000</v>
      </c>
      <c r="O6" s="84">
        <v>3741300</v>
      </c>
      <c r="P6" s="84">
        <v>3800900.0000000005</v>
      </c>
      <c r="Q6" s="84">
        <v>3774491.6081810389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149822.70469781169</v>
      </c>
      <c r="C8" s="75">
        <f t="shared" ref="C8:Q8" si="0">1000*C9/C26</f>
        <v>162969.34070677671</v>
      </c>
      <c r="D8" s="75">
        <f t="shared" si="0"/>
        <v>169526.06240567123</v>
      </c>
      <c r="E8" s="75">
        <f t="shared" si="0"/>
        <v>181846.3487840326</v>
      </c>
      <c r="F8" s="75">
        <f t="shared" si="0"/>
        <v>194206.88997702827</v>
      </c>
      <c r="G8" s="75">
        <f t="shared" si="0"/>
        <v>209465.97961432446</v>
      </c>
      <c r="H8" s="75">
        <f t="shared" si="0"/>
        <v>222014.06772150489</v>
      </c>
      <c r="I8" s="75">
        <f t="shared" si="0"/>
        <v>228134.47749320223</v>
      </c>
      <c r="J8" s="75">
        <f t="shared" si="0"/>
        <v>235111.11111111112</v>
      </c>
      <c r="K8" s="75">
        <f t="shared" si="0"/>
        <v>240282.20946592931</v>
      </c>
      <c r="L8" s="75">
        <f t="shared" si="0"/>
        <v>249979.74268847323</v>
      </c>
      <c r="M8" s="75">
        <f t="shared" si="0"/>
        <v>259879.89754251702</v>
      </c>
      <c r="N8" s="75">
        <f t="shared" si="0"/>
        <v>266538.88143856026</v>
      </c>
      <c r="O8" s="75">
        <f t="shared" si="0"/>
        <v>279086.5930723183</v>
      </c>
      <c r="P8" s="75">
        <f t="shared" si="0"/>
        <v>290744.1013715631</v>
      </c>
      <c r="Q8" s="75">
        <f t="shared" si="0"/>
        <v>305660.88795215351</v>
      </c>
    </row>
    <row r="9" spans="1:17" ht="12" customHeight="1" x14ac:dyDescent="0.25">
      <c r="A9" s="83" t="s">
        <v>92</v>
      </c>
      <c r="B9" s="82">
        <v>67420.21711401525</v>
      </c>
      <c r="C9" s="82">
        <v>73336.20331804952</v>
      </c>
      <c r="D9" s="82">
        <v>76286.728082552057</v>
      </c>
      <c r="E9" s="82">
        <v>81830.856952814662</v>
      </c>
      <c r="F9" s="82">
        <v>87393.100489662727</v>
      </c>
      <c r="G9" s="82">
        <v>94259.690826446007</v>
      </c>
      <c r="H9" s="82">
        <v>99906.330474677205</v>
      </c>
      <c r="I9" s="82">
        <v>102660.51487194101</v>
      </c>
      <c r="J9" s="82">
        <v>105800</v>
      </c>
      <c r="K9" s="82">
        <v>108126.99425966818</v>
      </c>
      <c r="L9" s="82">
        <v>112490.88420981295</v>
      </c>
      <c r="M9" s="82">
        <v>116945.95389413266</v>
      </c>
      <c r="N9" s="82">
        <v>119942.49664735212</v>
      </c>
      <c r="O9" s="82">
        <v>125588.96688254323</v>
      </c>
      <c r="P9" s="82">
        <v>130834.84561720339</v>
      </c>
      <c r="Q9" s="82">
        <v>137547.39957846908</v>
      </c>
    </row>
    <row r="10" spans="1:17" ht="12" customHeight="1" x14ac:dyDescent="0.25">
      <c r="A10" s="77" t="s">
        <v>21</v>
      </c>
      <c r="B10" s="81"/>
      <c r="C10" s="81">
        <f>1000*C11/C27</f>
        <v>14587.238938751687</v>
      </c>
      <c r="D10" s="81">
        <f t="shared" ref="D10:Q10" si="1">1000*D11/D27</f>
        <v>7997.3246286811855</v>
      </c>
      <c r="E10" s="81">
        <f t="shared" si="1"/>
        <v>9316.4448637035384</v>
      </c>
      <c r="F10" s="81">
        <f t="shared" si="1"/>
        <v>13801.144122782347</v>
      </c>
      <c r="G10" s="81">
        <f t="shared" si="1"/>
        <v>16699.692567082824</v>
      </c>
      <c r="H10" s="81">
        <f t="shared" si="1"/>
        <v>22877.579925855971</v>
      </c>
      <c r="I10" s="81">
        <f t="shared" si="1"/>
        <v>19783.234923706204</v>
      </c>
      <c r="J10" s="81">
        <f t="shared" si="1"/>
        <v>19528.347658806637</v>
      </c>
      <c r="K10" s="81">
        <f t="shared" si="1"/>
        <v>17722.812395715948</v>
      </c>
      <c r="L10" s="81">
        <f t="shared" si="1"/>
        <v>24471.469485663933</v>
      </c>
      <c r="M10" s="81">
        <f t="shared" si="1"/>
        <v>33562.980006052676</v>
      </c>
      <c r="N10" s="81">
        <f t="shared" si="1"/>
        <v>14766.253492496562</v>
      </c>
      <c r="O10" s="81">
        <f t="shared" si="1"/>
        <v>22877.203452433576</v>
      </c>
      <c r="P10" s="81">
        <f t="shared" si="1"/>
        <v>28653.666784586992</v>
      </c>
      <c r="Q10" s="81">
        <f t="shared" si="1"/>
        <v>38579.611732599318</v>
      </c>
    </row>
    <row r="11" spans="1:17" ht="12" customHeight="1" x14ac:dyDescent="0.25">
      <c r="A11" s="80" t="s">
        <v>91</v>
      </c>
      <c r="B11" s="79"/>
      <c r="C11" s="79">
        <v>6564.2575224382599</v>
      </c>
      <c r="D11" s="79">
        <v>3598.7960829065332</v>
      </c>
      <c r="E11" s="79">
        <v>4192.4001886665919</v>
      </c>
      <c r="F11" s="79">
        <v>6210.5148552520559</v>
      </c>
      <c r="G11" s="79">
        <v>7514.861655187271</v>
      </c>
      <c r="H11" s="79">
        <v>10294.910966635187</v>
      </c>
      <c r="I11" s="79">
        <v>8902.4557156677911</v>
      </c>
      <c r="J11" s="79">
        <v>8787.7564464629868</v>
      </c>
      <c r="K11" s="79">
        <v>7975.265578072177</v>
      </c>
      <c r="L11" s="79">
        <v>11012.161268548767</v>
      </c>
      <c r="M11" s="79">
        <v>15103.341002723704</v>
      </c>
      <c r="N11" s="79">
        <v>6644.8140716234529</v>
      </c>
      <c r="O11" s="79">
        <v>10294.74155359511</v>
      </c>
      <c r="P11" s="79">
        <v>12894.150053064148</v>
      </c>
      <c r="Q11" s="79">
        <v>17360.825279669694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2927.24</v>
      </c>
      <c r="C13" s="234">
        <v>3056.9</v>
      </c>
      <c r="D13" s="234">
        <v>2984.01</v>
      </c>
      <c r="E13" s="234">
        <v>3383.8</v>
      </c>
      <c r="F13" s="234">
        <v>3096.82</v>
      </c>
      <c r="G13" s="234">
        <v>3247.65</v>
      </c>
      <c r="H13" s="234">
        <v>3171.53</v>
      </c>
      <c r="I13" s="234">
        <v>2836.6</v>
      </c>
      <c r="J13" s="234">
        <v>2867.59</v>
      </c>
      <c r="K13" s="234">
        <v>2846.32</v>
      </c>
      <c r="L13" s="234">
        <v>3052.4</v>
      </c>
      <c r="M13" s="234">
        <v>3170.13</v>
      </c>
      <c r="N13" s="234">
        <v>3087.45</v>
      </c>
      <c r="O13" s="234">
        <v>2863.2</v>
      </c>
      <c r="P13" s="234">
        <v>2728.42</v>
      </c>
      <c r="Q13" s="234">
        <v>2786.09</v>
      </c>
    </row>
    <row r="14" spans="1:17" ht="12" customHeight="1" x14ac:dyDescent="0.25">
      <c r="A14" s="77" t="s">
        <v>89</v>
      </c>
      <c r="B14" s="235">
        <v>3141.6772222222221</v>
      </c>
      <c r="C14" s="235">
        <v>3141.6772222222221</v>
      </c>
      <c r="D14" s="235">
        <v>3141.6772222222221</v>
      </c>
      <c r="E14" s="235">
        <v>3141.6772222222221</v>
      </c>
      <c r="F14" s="235">
        <v>3141.6772222222221</v>
      </c>
      <c r="G14" s="235">
        <v>3141.6772222222221</v>
      </c>
      <c r="H14" s="235">
        <v>3141.6772222222221</v>
      </c>
      <c r="I14" s="235">
        <v>3141.6772222222221</v>
      </c>
      <c r="J14" s="235">
        <v>3141.6772222222221</v>
      </c>
      <c r="K14" s="235">
        <v>3141.6772222222221</v>
      </c>
      <c r="L14" s="235">
        <v>3141.6772222222221</v>
      </c>
      <c r="M14" s="235">
        <v>3141.6772222222221</v>
      </c>
      <c r="N14" s="235">
        <v>3141.6772222222221</v>
      </c>
      <c r="O14" s="235">
        <v>3141.6772222222221</v>
      </c>
      <c r="P14" s="235">
        <v>3141.6772222222221</v>
      </c>
      <c r="Q14" s="235">
        <v>3141.6772222222221</v>
      </c>
    </row>
    <row r="15" spans="1:17" ht="12" customHeight="1" x14ac:dyDescent="0.25">
      <c r="A15" s="76" t="s">
        <v>88</v>
      </c>
      <c r="B15" s="236">
        <f>IF(B13=0,0,B13/B14)</f>
        <v>0.93174434957689789</v>
      </c>
      <c r="C15" s="236">
        <f t="shared" ref="C15:Q15" si="2">IF(C13=0,0,C13/C14)</f>
        <v>0.97301529844550483</v>
      </c>
      <c r="D15" s="236">
        <f t="shared" si="2"/>
        <v>0.94981431538956818</v>
      </c>
      <c r="E15" s="236">
        <f t="shared" si="2"/>
        <v>1.0770679992410284</v>
      </c>
      <c r="F15" s="236">
        <f t="shared" si="2"/>
        <v>0.98572188705289943</v>
      </c>
      <c r="G15" s="236">
        <f t="shared" si="2"/>
        <v>1.0337312748197665</v>
      </c>
      <c r="H15" s="236">
        <f t="shared" si="2"/>
        <v>1.0095021785072695</v>
      </c>
      <c r="I15" s="236">
        <f t="shared" si="2"/>
        <v>0.90289351812964735</v>
      </c>
      <c r="J15" s="236">
        <f t="shared" si="2"/>
        <v>0.91275767596890489</v>
      </c>
      <c r="K15" s="236">
        <f t="shared" si="2"/>
        <v>0.9059874069388627</v>
      </c>
      <c r="L15" s="236">
        <f t="shared" si="2"/>
        <v>0.97158294251531252</v>
      </c>
      <c r="M15" s="236">
        <f t="shared" si="2"/>
        <v>1.0090565566623209</v>
      </c>
      <c r="N15" s="236">
        <f t="shared" si="2"/>
        <v>0.98273940370492119</v>
      </c>
      <c r="O15" s="236">
        <f t="shared" si="2"/>
        <v>0.91136033318367271</v>
      </c>
      <c r="P15" s="236">
        <f t="shared" si="2"/>
        <v>0.86845968156782505</v>
      </c>
      <c r="Q15" s="236">
        <f t="shared" si="2"/>
        <v>0.88681611856653364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3695.1319387608683</v>
      </c>
      <c r="C19" s="75">
        <f t="shared" si="3"/>
        <v>3906.1286661740601</v>
      </c>
      <c r="D19" s="75">
        <f t="shared" si="3"/>
        <v>4221.0137547152335</v>
      </c>
      <c r="E19" s="75">
        <f t="shared" si="3"/>
        <v>4496.5685795523204</v>
      </c>
      <c r="F19" s="75">
        <f t="shared" si="3"/>
        <v>4896.5064607659497</v>
      </c>
      <c r="G19" s="75">
        <f t="shared" si="3"/>
        <v>5133.8956198203759</v>
      </c>
      <c r="H19" s="75">
        <f t="shared" si="3"/>
        <v>5580.1845082271002</v>
      </c>
      <c r="I19" s="75">
        <f t="shared" si="3"/>
        <v>5998.8978540352218</v>
      </c>
      <c r="J19" s="75">
        <f t="shared" si="3"/>
        <v>6662.4475245908889</v>
      </c>
      <c r="K19" s="75">
        <f t="shared" si="3"/>
        <v>6250.6923443735195</v>
      </c>
      <c r="L19" s="75">
        <f t="shared" si="3"/>
        <v>6245.3008011999991</v>
      </c>
      <c r="M19" s="75">
        <f t="shared" si="3"/>
        <v>6341.1443728127579</v>
      </c>
      <c r="N19" s="75">
        <f t="shared" si="3"/>
        <v>6414.4918625353812</v>
      </c>
      <c r="O19" s="75">
        <f t="shared" si="3"/>
        <v>6666.2129328278706</v>
      </c>
      <c r="P19" s="75">
        <f t="shared" si="3"/>
        <v>6896.370338630004</v>
      </c>
      <c r="Q19" s="75">
        <f t="shared" si="3"/>
        <v>7198.116688431277</v>
      </c>
    </row>
    <row r="20" spans="1:17" ht="12" customHeight="1" x14ac:dyDescent="0.25">
      <c r="A20" s="69" t="s">
        <v>85</v>
      </c>
      <c r="B20" s="74">
        <f t="shared" ref="B20:Q20" si="4">B5*1000000/B6</f>
        <v>12898.991878835959</v>
      </c>
      <c r="C20" s="74">
        <f t="shared" si="4"/>
        <v>12466.244870874416</v>
      </c>
      <c r="D20" s="74">
        <f t="shared" si="4"/>
        <v>12893.608971109332</v>
      </c>
      <c r="E20" s="74">
        <f t="shared" si="4"/>
        <v>14317.022825043841</v>
      </c>
      <c r="F20" s="74">
        <f t="shared" si="4"/>
        <v>14234.906545123578</v>
      </c>
      <c r="G20" s="74">
        <f t="shared" si="4"/>
        <v>15998.751532744551</v>
      </c>
      <c r="H20" s="74">
        <f t="shared" si="4"/>
        <v>16262.781396015405</v>
      </c>
      <c r="I20" s="74">
        <f t="shared" si="4"/>
        <v>18074.471701199931</v>
      </c>
      <c r="J20" s="74">
        <f t="shared" si="4"/>
        <v>18431.053183172055</v>
      </c>
      <c r="K20" s="74">
        <f t="shared" si="4"/>
        <v>17295.845287260792</v>
      </c>
      <c r="L20" s="74">
        <f t="shared" si="4"/>
        <v>16369.886378545754</v>
      </c>
      <c r="M20" s="74">
        <f t="shared" si="4"/>
        <v>15663.18197105696</v>
      </c>
      <c r="N20" s="74">
        <f t="shared" si="4"/>
        <v>18235.64045957525</v>
      </c>
      <c r="O20" s="74">
        <f t="shared" si="4"/>
        <v>18881.886773102509</v>
      </c>
      <c r="P20" s="74">
        <f t="shared" si="4"/>
        <v>19636.441288415459</v>
      </c>
      <c r="Q20" s="74">
        <f t="shared" si="4"/>
        <v>21231.131235877234</v>
      </c>
    </row>
    <row r="21" spans="1:17" ht="12" customHeight="1" x14ac:dyDescent="0.25">
      <c r="A21" s="69" t="s">
        <v>84</v>
      </c>
      <c r="B21" s="74">
        <f t="shared" ref="B21:Q21" si="5">B5*1000000/B3</f>
        <v>1823.6844769519967</v>
      </c>
      <c r="C21" s="74">
        <f t="shared" si="5"/>
        <v>1770.0262043150008</v>
      </c>
      <c r="D21" s="74">
        <f t="shared" si="5"/>
        <v>1933.2603821717598</v>
      </c>
      <c r="E21" s="74">
        <f t="shared" si="5"/>
        <v>2124.8299960862678</v>
      </c>
      <c r="F21" s="74">
        <f t="shared" si="5"/>
        <v>2253.0571177242564</v>
      </c>
      <c r="G21" s="74">
        <f t="shared" si="5"/>
        <v>2509.9113042741506</v>
      </c>
      <c r="H21" s="74">
        <f t="shared" si="5"/>
        <v>2723.7479769547167</v>
      </c>
      <c r="I21" s="74">
        <f t="shared" si="5"/>
        <v>3122.2842449003697</v>
      </c>
      <c r="J21" s="74">
        <f t="shared" si="5"/>
        <v>3338.0586166467292</v>
      </c>
      <c r="K21" s="74">
        <f t="shared" si="5"/>
        <v>3213.3938443584502</v>
      </c>
      <c r="L21" s="74">
        <f t="shared" si="5"/>
        <v>3073.9085700427058</v>
      </c>
      <c r="M21" s="74">
        <f t="shared" si="5"/>
        <v>3037.4030681642207</v>
      </c>
      <c r="N21" s="74">
        <f t="shared" si="5"/>
        <v>3400.1273090434765</v>
      </c>
      <c r="O21" s="74">
        <f t="shared" si="5"/>
        <v>3528.5984949010885</v>
      </c>
      <c r="P21" s="74">
        <f t="shared" si="5"/>
        <v>3741.6647132607659</v>
      </c>
      <c r="Q21" s="74">
        <f t="shared" si="5"/>
        <v>4032.9198481563758</v>
      </c>
    </row>
    <row r="22" spans="1:17" ht="12" customHeight="1" x14ac:dyDescent="0.25">
      <c r="A22" s="67" t="s">
        <v>83</v>
      </c>
      <c r="B22" s="73">
        <v>0.12496386399666781</v>
      </c>
      <c r="C22" s="73">
        <v>0.11809499544476119</v>
      </c>
      <c r="D22" s="73">
        <v>0.12640401627495104</v>
      </c>
      <c r="E22" s="73">
        <v>0.13673884752881241</v>
      </c>
      <c r="F22" s="73">
        <v>0.14168428176278858</v>
      </c>
      <c r="G22" s="73">
        <v>0.15450582115531764</v>
      </c>
      <c r="H22" s="73">
        <v>0.16329990209888087</v>
      </c>
      <c r="I22" s="73">
        <v>0.18167113030603568</v>
      </c>
      <c r="J22" s="73">
        <v>0.1922141921406402</v>
      </c>
      <c r="K22" s="73">
        <v>0.18977802983106476</v>
      </c>
      <c r="L22" s="73">
        <v>0.1790877016913297</v>
      </c>
      <c r="M22" s="73">
        <v>0.17416245379342088</v>
      </c>
      <c r="N22" s="73">
        <v>0.19527674909176285</v>
      </c>
      <c r="O22" s="73">
        <v>0.20199347891692032</v>
      </c>
      <c r="P22" s="73">
        <v>0.21068229905674626</v>
      </c>
      <c r="Q22" s="73">
        <v>0.22262454175453539</v>
      </c>
    </row>
    <row r="23" spans="1:17" ht="12" customHeight="1" x14ac:dyDescent="0.25">
      <c r="A23" s="72" t="s">
        <v>82</v>
      </c>
      <c r="B23" s="71">
        <f t="shared" ref="B23:Q23" si="6">B6/B8</f>
        <v>21.19037969848085</v>
      </c>
      <c r="C23" s="71">
        <f t="shared" si="6"/>
        <v>19.542326097583381</v>
      </c>
      <c r="D23" s="71">
        <f t="shared" si="6"/>
        <v>19.310895053800788</v>
      </c>
      <c r="E23" s="71">
        <f t="shared" si="6"/>
        <v>17.651165511231003</v>
      </c>
      <c r="F23" s="71">
        <f t="shared" si="6"/>
        <v>17.539542497194169</v>
      </c>
      <c r="G23" s="71">
        <f t="shared" si="6"/>
        <v>16.014533749950296</v>
      </c>
      <c r="H23" s="71">
        <f t="shared" si="6"/>
        <v>16.035920770867211</v>
      </c>
      <c r="I23" s="71">
        <f t="shared" si="6"/>
        <v>16.000211980711097</v>
      </c>
      <c r="J23" s="71">
        <f t="shared" si="6"/>
        <v>15.895888468809073</v>
      </c>
      <c r="K23" s="71">
        <f t="shared" si="6"/>
        <v>15.804748959321014</v>
      </c>
      <c r="L23" s="71">
        <f t="shared" si="6"/>
        <v>15.244835277509562</v>
      </c>
      <c r="M23" s="71">
        <f t="shared" si="6"/>
        <v>15.072347022759498</v>
      </c>
      <c r="N23" s="71">
        <f t="shared" si="6"/>
        <v>14.057986511298987</v>
      </c>
      <c r="O23" s="71">
        <f t="shared" si="6"/>
        <v>13.405516756695425</v>
      </c>
      <c r="P23" s="71">
        <f t="shared" si="6"/>
        <v>13.073008126629379</v>
      </c>
      <c r="Q23" s="71">
        <f t="shared" si="6"/>
        <v>12.348624756896855</v>
      </c>
    </row>
    <row r="24" spans="1:17" ht="12" customHeight="1" x14ac:dyDescent="0.25">
      <c r="A24" s="69" t="s">
        <v>81</v>
      </c>
      <c r="B24" s="70">
        <f t="shared" ref="B24:Q24" si="7">B9*1000/B3</f>
        <v>3.0023941640100515</v>
      </c>
      <c r="C24" s="70">
        <f t="shared" si="7"/>
        <v>3.2694921605052238</v>
      </c>
      <c r="D24" s="70">
        <f t="shared" si="7"/>
        <v>3.4940246630623277</v>
      </c>
      <c r="E24" s="70">
        <f t="shared" si="7"/>
        <v>3.7836468801291296</v>
      </c>
      <c r="F24" s="70">
        <f t="shared" si="7"/>
        <v>4.0608021865039836</v>
      </c>
      <c r="G24" s="70">
        <f t="shared" si="7"/>
        <v>4.4082934379650629</v>
      </c>
      <c r="H24" s="70">
        <f t="shared" si="7"/>
        <v>4.6999226267072105</v>
      </c>
      <c r="I24" s="70">
        <f t="shared" si="7"/>
        <v>4.8584037432493208</v>
      </c>
      <c r="J24" s="70">
        <f t="shared" si="7"/>
        <v>5.1270967548094397</v>
      </c>
      <c r="K24" s="70">
        <f t="shared" si="7"/>
        <v>5.2898953126236554</v>
      </c>
      <c r="L24" s="70">
        <f t="shared" si="7"/>
        <v>5.5428746637635555</v>
      </c>
      <c r="M24" s="70">
        <f t="shared" si="7"/>
        <v>5.7896733651865988</v>
      </c>
      <c r="N24" s="70">
        <f t="shared" si="7"/>
        <v>5.9684773348557654</v>
      </c>
      <c r="O24" s="70">
        <f t="shared" si="7"/>
        <v>6.2731519814833474</v>
      </c>
      <c r="P24" s="70">
        <f t="shared" si="7"/>
        <v>6.5590216955660532</v>
      </c>
      <c r="Q24" s="70">
        <f t="shared" si="7"/>
        <v>6.9221399574190547</v>
      </c>
    </row>
    <row r="25" spans="1:17" ht="12" customHeight="1" x14ac:dyDescent="0.25">
      <c r="A25" s="69" t="s">
        <v>80</v>
      </c>
      <c r="B25" s="70">
        <f t="shared" ref="B25:Q25" si="8">B9*1000/B6</f>
        <v>21.236051755705951</v>
      </c>
      <c r="C25" s="70">
        <f t="shared" si="8"/>
        <v>23.026941509058503</v>
      </c>
      <c r="D25" s="70">
        <f t="shared" si="8"/>
        <v>23.302907438846585</v>
      </c>
      <c r="E25" s="70">
        <f t="shared" si="8"/>
        <v>25.49406721690282</v>
      </c>
      <c r="F25" s="70">
        <f t="shared" si="8"/>
        <v>25.656313445575176</v>
      </c>
      <c r="G25" s="70">
        <f t="shared" si="8"/>
        <v>28.099475578013418</v>
      </c>
      <c r="H25" s="70">
        <f t="shared" si="8"/>
        <v>28.061999459209371</v>
      </c>
      <c r="I25" s="70">
        <f t="shared" si="8"/>
        <v>28.124627382593008</v>
      </c>
      <c r="J25" s="70">
        <f t="shared" si="8"/>
        <v>28.309207181655207</v>
      </c>
      <c r="K25" s="70">
        <f t="shared" si="8"/>
        <v>28.472454776613699</v>
      </c>
      <c r="L25" s="70">
        <f t="shared" si="8"/>
        <v>29.51819365761709</v>
      </c>
      <c r="M25" s="70">
        <f t="shared" si="8"/>
        <v>29.856000483567183</v>
      </c>
      <c r="N25" s="70">
        <f t="shared" si="8"/>
        <v>32.010273991820689</v>
      </c>
      <c r="O25" s="70">
        <f t="shared" si="8"/>
        <v>33.568269554043574</v>
      </c>
      <c r="P25" s="70">
        <f t="shared" si="8"/>
        <v>34.42206993533199</v>
      </c>
      <c r="Q25" s="70">
        <f t="shared" si="8"/>
        <v>36.441304911194223</v>
      </c>
    </row>
    <row r="26" spans="1:17" ht="12" customHeight="1" x14ac:dyDescent="0.25">
      <c r="A26" s="69" t="s">
        <v>79</v>
      </c>
      <c r="B26" s="68">
        <v>449.99999999999994</v>
      </c>
      <c r="C26" s="68">
        <v>450</v>
      </c>
      <c r="D26" s="68">
        <v>450.00000000000006</v>
      </c>
      <c r="E26" s="68">
        <v>450</v>
      </c>
      <c r="F26" s="68">
        <v>450</v>
      </c>
      <c r="G26" s="68">
        <v>450</v>
      </c>
      <c r="H26" s="68">
        <v>450</v>
      </c>
      <c r="I26" s="68">
        <v>450</v>
      </c>
      <c r="J26" s="68">
        <v>450</v>
      </c>
      <c r="K26" s="68">
        <v>450</v>
      </c>
      <c r="L26" s="68">
        <v>450</v>
      </c>
      <c r="M26" s="68">
        <v>450</v>
      </c>
      <c r="N26" s="68">
        <v>450</v>
      </c>
      <c r="O26" s="68">
        <v>450</v>
      </c>
      <c r="P26" s="68">
        <v>449.99999999999994</v>
      </c>
      <c r="Q26" s="68">
        <v>449.99999999999994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449.99999999999994</v>
      </c>
      <c r="E27" s="65">
        <v>449.99999999999994</v>
      </c>
      <c r="F27" s="65">
        <v>449.99999999999994</v>
      </c>
      <c r="G27" s="65">
        <v>450</v>
      </c>
      <c r="H27" s="65">
        <v>449.99999999999994</v>
      </c>
      <c r="I27" s="65">
        <v>450</v>
      </c>
      <c r="J27" s="65">
        <v>450</v>
      </c>
      <c r="K27" s="65">
        <v>450.00000000000006</v>
      </c>
      <c r="L27" s="65">
        <v>449.99999999999994</v>
      </c>
      <c r="M27" s="65">
        <v>450</v>
      </c>
      <c r="N27" s="65">
        <v>450</v>
      </c>
      <c r="O27" s="65">
        <v>450</v>
      </c>
      <c r="P27" s="65">
        <v>450</v>
      </c>
      <c r="Q27" s="65">
        <v>450.00000000000006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1188.9670528701693</v>
      </c>
      <c r="C39" s="55">
        <f t="shared" ref="C39:Q39" si="10">SUM(C40:C41,C44:C45,C51:C52)</f>
        <v>1589.2215000487856</v>
      </c>
      <c r="D39" s="55">
        <f t="shared" si="10"/>
        <v>840.00685200577016</v>
      </c>
      <c r="E39" s="55">
        <f t="shared" si="10"/>
        <v>1421.184395528393</v>
      </c>
      <c r="F39" s="55">
        <f t="shared" si="10"/>
        <v>1686.0392359101443</v>
      </c>
      <c r="G39" s="55">
        <f t="shared" si="10"/>
        <v>2087.0071414578774</v>
      </c>
      <c r="H39" s="55">
        <f t="shared" si="10"/>
        <v>2703.4410860930948</v>
      </c>
      <c r="I39" s="55">
        <f t="shared" si="10"/>
        <v>2390.7766016261498</v>
      </c>
      <c r="J39" s="55">
        <f t="shared" si="10"/>
        <v>2032.4567698832129</v>
      </c>
      <c r="K39" s="55">
        <f t="shared" si="10"/>
        <v>1945.0611317606672</v>
      </c>
      <c r="L39" s="55">
        <f t="shared" si="10"/>
        <v>2073.9705832365639</v>
      </c>
      <c r="M39" s="55">
        <f t="shared" si="10"/>
        <v>1990.7532869047113</v>
      </c>
      <c r="N39" s="55">
        <f t="shared" si="10"/>
        <v>1985.4549430588888</v>
      </c>
      <c r="O39" s="55">
        <f t="shared" si="10"/>
        <v>1956.9599682849048</v>
      </c>
      <c r="P39" s="55">
        <f t="shared" si="10"/>
        <v>1932.1950353213342</v>
      </c>
      <c r="Q39" s="55">
        <f t="shared" si="10"/>
        <v>1995.3859140476891</v>
      </c>
    </row>
    <row r="40" spans="1:17" ht="12" customHeight="1" x14ac:dyDescent="0.25">
      <c r="A40" s="54" t="s">
        <v>38</v>
      </c>
      <c r="B40" s="53">
        <v>3.5992378739105346</v>
      </c>
      <c r="C40" s="53">
        <v>7.3674999999999979</v>
      </c>
      <c r="D40" s="53">
        <v>4.4000500000000002</v>
      </c>
      <c r="E40" s="53">
        <v>2.7846999999999995</v>
      </c>
      <c r="F40" s="53">
        <v>1.1486500000000002</v>
      </c>
      <c r="G40" s="53">
        <v>0.38181701335239959</v>
      </c>
      <c r="H40" s="53">
        <v>2.901419999999999</v>
      </c>
      <c r="I40" s="53">
        <v>1.3998999999999999</v>
      </c>
      <c r="J40" s="53">
        <v>0.39932000000000001</v>
      </c>
      <c r="K40" s="53">
        <v>0.19994000000000003</v>
      </c>
      <c r="L40" s="53">
        <v>0.54933304248503767</v>
      </c>
      <c r="M40" s="53">
        <v>0.7459797247944242</v>
      </c>
      <c r="N40" s="53">
        <v>0.40603761825924839</v>
      </c>
      <c r="O40" s="53">
        <v>0.59759100235455043</v>
      </c>
      <c r="P40" s="53">
        <v>0.4060536703419243</v>
      </c>
      <c r="Q40" s="53">
        <v>0.45364654522695236</v>
      </c>
    </row>
    <row r="41" spans="1:17" ht="12" customHeight="1" x14ac:dyDescent="0.25">
      <c r="A41" s="51" t="s">
        <v>37</v>
      </c>
      <c r="B41" s="50">
        <f>SUM(B42:B43)</f>
        <v>150.92506741434906</v>
      </c>
      <c r="C41" s="50">
        <f t="shared" ref="C41:Q41" si="11">SUM(C42:C43)</f>
        <v>157.83986004878585</v>
      </c>
      <c r="D41" s="50">
        <f t="shared" si="11"/>
        <v>246.49464200577032</v>
      </c>
      <c r="E41" s="50">
        <f t="shared" si="11"/>
        <v>266.1147955283933</v>
      </c>
      <c r="F41" s="50">
        <f t="shared" si="11"/>
        <v>486.56142591014418</v>
      </c>
      <c r="G41" s="50">
        <f t="shared" si="11"/>
        <v>476.35095463023032</v>
      </c>
      <c r="H41" s="50">
        <f t="shared" si="11"/>
        <v>266.26804609309556</v>
      </c>
      <c r="I41" s="50">
        <f t="shared" si="11"/>
        <v>448.89598162614971</v>
      </c>
      <c r="J41" s="50">
        <f t="shared" si="11"/>
        <v>288.41382988321328</v>
      </c>
      <c r="K41" s="50">
        <f t="shared" si="11"/>
        <v>129.68427278318617</v>
      </c>
      <c r="L41" s="50">
        <f t="shared" si="11"/>
        <v>144.04128578057413</v>
      </c>
      <c r="M41" s="50">
        <f t="shared" si="11"/>
        <v>256.78743909301278</v>
      </c>
      <c r="N41" s="50">
        <f t="shared" si="11"/>
        <v>230.0851649647459</v>
      </c>
      <c r="O41" s="50">
        <f t="shared" si="11"/>
        <v>195.1888695405562</v>
      </c>
      <c r="P41" s="50">
        <f t="shared" si="11"/>
        <v>190.13105134541894</v>
      </c>
      <c r="Q41" s="50">
        <f t="shared" si="11"/>
        <v>208.13900638162352</v>
      </c>
    </row>
    <row r="42" spans="1:17" ht="12" customHeight="1" x14ac:dyDescent="0.25">
      <c r="A42" s="52" t="s">
        <v>66</v>
      </c>
      <c r="B42" s="50">
        <v>21.973785549186179</v>
      </c>
      <c r="C42" s="50">
        <v>12.08914</v>
      </c>
      <c r="D42" s="50">
        <v>7.7</v>
      </c>
      <c r="E42" s="50">
        <v>32.977959999999989</v>
      </c>
      <c r="F42" s="50">
        <v>71.431709999999967</v>
      </c>
      <c r="G42" s="50">
        <v>90.831768142341147</v>
      </c>
      <c r="H42" s="50">
        <v>36.769589999999987</v>
      </c>
      <c r="I42" s="50">
        <v>109.23639999999997</v>
      </c>
      <c r="J42" s="50">
        <v>25.299569999999992</v>
      </c>
      <c r="K42" s="50">
        <v>13.803389999999998</v>
      </c>
      <c r="L42" s="50">
        <v>21.853694077473378</v>
      </c>
      <c r="M42" s="50">
        <v>13.805185663448706</v>
      </c>
      <c r="N42" s="50">
        <v>17.238691045103877</v>
      </c>
      <c r="O42" s="50">
        <v>19.544581068108624</v>
      </c>
      <c r="P42" s="50">
        <v>25.292115285459342</v>
      </c>
      <c r="Q42" s="50">
        <v>32.198176473613252</v>
      </c>
    </row>
    <row r="43" spans="1:17" ht="12" customHeight="1" x14ac:dyDescent="0.25">
      <c r="A43" s="52" t="s">
        <v>65</v>
      </c>
      <c r="B43" s="50">
        <v>128.95128186516288</v>
      </c>
      <c r="C43" s="50">
        <v>145.75072004878587</v>
      </c>
      <c r="D43" s="50">
        <v>238.79464200577033</v>
      </c>
      <c r="E43" s="50">
        <v>233.13683552839333</v>
      </c>
      <c r="F43" s="50">
        <v>415.12971591014423</v>
      </c>
      <c r="G43" s="50">
        <v>385.51918648788916</v>
      </c>
      <c r="H43" s="50">
        <v>229.49845609309557</v>
      </c>
      <c r="I43" s="50">
        <v>339.6595816261497</v>
      </c>
      <c r="J43" s="50">
        <v>263.11425988321326</v>
      </c>
      <c r="K43" s="50">
        <v>115.88088278318618</v>
      </c>
      <c r="L43" s="50">
        <v>122.18759170310074</v>
      </c>
      <c r="M43" s="50">
        <v>242.98225342956408</v>
      </c>
      <c r="N43" s="50">
        <v>212.84647391964202</v>
      </c>
      <c r="O43" s="50">
        <v>175.64428847244758</v>
      </c>
      <c r="P43" s="50">
        <v>164.83893605995959</v>
      </c>
      <c r="Q43" s="50">
        <v>175.94082990801027</v>
      </c>
    </row>
    <row r="44" spans="1:17" ht="12" customHeight="1" x14ac:dyDescent="0.25">
      <c r="A44" s="51" t="s">
        <v>41</v>
      </c>
      <c r="B44" s="50">
        <v>234.61836977022978</v>
      </c>
      <c r="C44" s="50">
        <v>517.83623999999986</v>
      </c>
      <c r="D44" s="50">
        <v>91.70335</v>
      </c>
      <c r="E44" s="50">
        <v>462.23978999999991</v>
      </c>
      <c r="F44" s="50">
        <v>674.76187000000004</v>
      </c>
      <c r="G44" s="50">
        <v>781.63827124432078</v>
      </c>
      <c r="H44" s="50">
        <v>1596.1291499999995</v>
      </c>
      <c r="I44" s="50">
        <v>1080.7750599999999</v>
      </c>
      <c r="J44" s="50">
        <v>807.94932999999992</v>
      </c>
      <c r="K44" s="50">
        <v>929.05952999999965</v>
      </c>
      <c r="L44" s="50">
        <v>935.6132187273289</v>
      </c>
      <c r="M44" s="50">
        <v>755.95806750622614</v>
      </c>
      <c r="N44" s="50">
        <v>764.02702064625078</v>
      </c>
      <c r="O44" s="50">
        <v>784.61155013839777</v>
      </c>
      <c r="P44" s="50">
        <v>775.79724143377064</v>
      </c>
      <c r="Q44" s="50">
        <v>750.59478536317874</v>
      </c>
    </row>
    <row r="45" spans="1:17" ht="12" customHeight="1" x14ac:dyDescent="0.25">
      <c r="A45" s="51" t="s">
        <v>64</v>
      </c>
      <c r="B45" s="50">
        <f>SUM(B46:B50)</f>
        <v>21.257300546884633</v>
      </c>
      <c r="C45" s="50">
        <f t="shared" ref="C45:Q45" si="12">SUM(C46:C50)</f>
        <v>133.68512999999993</v>
      </c>
      <c r="D45" s="50">
        <f t="shared" si="12"/>
        <v>160.38062999999994</v>
      </c>
      <c r="E45" s="50">
        <f t="shared" si="12"/>
        <v>157.69398999999993</v>
      </c>
      <c r="F45" s="50">
        <f t="shared" si="12"/>
        <v>127.44040999999996</v>
      </c>
      <c r="G45" s="50">
        <f t="shared" si="12"/>
        <v>196.80116090378669</v>
      </c>
      <c r="H45" s="50">
        <f t="shared" si="12"/>
        <v>179.34710999999996</v>
      </c>
      <c r="I45" s="50">
        <f t="shared" si="12"/>
        <v>151.14865999999998</v>
      </c>
      <c r="J45" s="50">
        <f t="shared" si="12"/>
        <v>147.43087999999992</v>
      </c>
      <c r="K45" s="50">
        <f t="shared" si="12"/>
        <v>131.09527</v>
      </c>
      <c r="L45" s="50">
        <f t="shared" si="12"/>
        <v>127.90123884466216</v>
      </c>
      <c r="M45" s="50">
        <f t="shared" si="12"/>
        <v>71.534498302244842</v>
      </c>
      <c r="N45" s="50">
        <f t="shared" si="12"/>
        <v>72.609496169447368</v>
      </c>
      <c r="O45" s="50">
        <f t="shared" si="12"/>
        <v>65.443733476875565</v>
      </c>
      <c r="P45" s="50">
        <f t="shared" si="12"/>
        <v>70.029542036938878</v>
      </c>
      <c r="Q45" s="50">
        <f t="shared" si="12"/>
        <v>126.49290535974123</v>
      </c>
    </row>
    <row r="46" spans="1:17" ht="12" customHeight="1" x14ac:dyDescent="0.25">
      <c r="A46" s="52" t="s">
        <v>34</v>
      </c>
      <c r="B46" s="50">
        <v>16.766998147628712</v>
      </c>
      <c r="C46" s="50">
        <v>130.99253999999993</v>
      </c>
      <c r="D46" s="50">
        <v>152.13417999999993</v>
      </c>
      <c r="E46" s="50">
        <v>147.63738999999993</v>
      </c>
      <c r="F46" s="50">
        <v>121.59300999999995</v>
      </c>
      <c r="G46" s="50">
        <v>185.79042899513402</v>
      </c>
      <c r="H46" s="50">
        <v>172.74711999999997</v>
      </c>
      <c r="I46" s="50">
        <v>143.79921999999999</v>
      </c>
      <c r="J46" s="50">
        <v>132.76724999999993</v>
      </c>
      <c r="K46" s="50">
        <v>117.78956000000001</v>
      </c>
      <c r="L46" s="50">
        <v>123.60201389099245</v>
      </c>
      <c r="M46" s="50">
        <v>63.007629471585744</v>
      </c>
      <c r="N46" s="50">
        <v>63.533268057691586</v>
      </c>
      <c r="O46" s="50">
        <v>51.925055392684094</v>
      </c>
      <c r="P46" s="50">
        <v>54.480684129601464</v>
      </c>
      <c r="Q46" s="50">
        <v>111.13511420659329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9.9999999999999978E-2</v>
      </c>
      <c r="L49" s="50">
        <v>7.1653728579205545E-2</v>
      </c>
      <c r="M49" s="50">
        <v>4.7769179325500004E-2</v>
      </c>
      <c r="N49" s="50">
        <v>9.5538358650628638E-2</v>
      </c>
      <c r="O49" s="50">
        <v>4.7769319963306793E-2</v>
      </c>
      <c r="P49" s="50">
        <v>4.776934031398513E-2</v>
      </c>
      <c r="Q49" s="50">
        <v>2.3884589662749992E-2</v>
      </c>
    </row>
    <row r="50" spans="1:17" ht="12" customHeight="1" x14ac:dyDescent="0.25">
      <c r="A50" s="52" t="s">
        <v>61</v>
      </c>
      <c r="B50" s="50">
        <v>4.4903023992559215</v>
      </c>
      <c r="C50" s="50">
        <v>2.6925900000000005</v>
      </c>
      <c r="D50" s="50">
        <v>8.2464500000000012</v>
      </c>
      <c r="E50" s="50">
        <v>10.056600000000001</v>
      </c>
      <c r="F50" s="50">
        <v>5.8474000000000004</v>
      </c>
      <c r="G50" s="50">
        <v>11.010731908652669</v>
      </c>
      <c r="H50" s="50">
        <v>6.5999900000000009</v>
      </c>
      <c r="I50" s="50">
        <v>7.3494399999999978</v>
      </c>
      <c r="J50" s="50">
        <v>14.663629999999996</v>
      </c>
      <c r="K50" s="50">
        <v>13.205709999999998</v>
      </c>
      <c r="L50" s="50">
        <v>4.2275712250904993</v>
      </c>
      <c r="M50" s="50">
        <v>8.4790996513335966</v>
      </c>
      <c r="N50" s="50">
        <v>8.9806897531051568</v>
      </c>
      <c r="O50" s="50">
        <v>13.47090876422817</v>
      </c>
      <c r="P50" s="50">
        <v>15.501088567023436</v>
      </c>
      <c r="Q50" s="50">
        <v>15.333906563485193</v>
      </c>
    </row>
    <row r="51" spans="1:17" ht="12" customHeight="1" x14ac:dyDescent="0.25">
      <c r="A51" s="51" t="s">
        <v>42</v>
      </c>
      <c r="B51" s="50">
        <v>442.53403903749421</v>
      </c>
      <c r="C51" s="50">
        <v>295.10948000000002</v>
      </c>
      <c r="D51" s="50">
        <v>101.33313999999999</v>
      </c>
      <c r="E51" s="50">
        <v>124.02109999999998</v>
      </c>
      <c r="F51" s="50">
        <v>87.805019999999999</v>
      </c>
      <c r="G51" s="50">
        <v>287.90068312583537</v>
      </c>
      <c r="H51" s="50">
        <v>237.48765999999992</v>
      </c>
      <c r="I51" s="50">
        <v>216.67422999999999</v>
      </c>
      <c r="J51" s="50">
        <v>235.17130000000006</v>
      </c>
      <c r="K51" s="50">
        <v>193.90382</v>
      </c>
      <c r="L51" s="50">
        <v>214.07760491608244</v>
      </c>
      <c r="M51" s="50">
        <v>225.13913266810673</v>
      </c>
      <c r="N51" s="50">
        <v>234.2876075642198</v>
      </c>
      <c r="O51" s="50">
        <v>223.15387575576182</v>
      </c>
      <c r="P51" s="50">
        <v>185.34408304292378</v>
      </c>
      <c r="Q51" s="50">
        <v>183.79191745485801</v>
      </c>
    </row>
    <row r="52" spans="1:17" ht="12" customHeight="1" x14ac:dyDescent="0.25">
      <c r="A52" s="49" t="s">
        <v>30</v>
      </c>
      <c r="B52" s="48">
        <v>336.03303822730106</v>
      </c>
      <c r="C52" s="48">
        <v>477.38329000000004</v>
      </c>
      <c r="D52" s="48">
        <v>235.69503999999998</v>
      </c>
      <c r="E52" s="48">
        <v>408.33001999999999</v>
      </c>
      <c r="F52" s="48">
        <v>308.32186000000002</v>
      </c>
      <c r="G52" s="48">
        <v>343.9342545403519</v>
      </c>
      <c r="H52" s="48">
        <v>421.3076999999999</v>
      </c>
      <c r="I52" s="48">
        <v>491.88276999999988</v>
      </c>
      <c r="J52" s="48">
        <v>553.09210999999993</v>
      </c>
      <c r="K52" s="48">
        <v>561.11829897748146</v>
      </c>
      <c r="L52" s="48">
        <v>651.78790192543136</v>
      </c>
      <c r="M52" s="48">
        <v>680.58816961032664</v>
      </c>
      <c r="N52" s="48">
        <v>684.03961609596581</v>
      </c>
      <c r="O52" s="48">
        <v>687.96434837095887</v>
      </c>
      <c r="P52" s="48">
        <v>710.48706379193993</v>
      </c>
      <c r="Q52" s="48">
        <v>725.9136529430607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1188.967052870169</v>
      </c>
      <c r="C54" s="26">
        <f t="shared" ref="C54:Q54" si="14">SUM(C55,C60)</f>
        <v>1589.2215000487856</v>
      </c>
      <c r="D54" s="26">
        <f t="shared" si="14"/>
        <v>840.00685200577027</v>
      </c>
      <c r="E54" s="26">
        <f t="shared" si="14"/>
        <v>1421.184395528393</v>
      </c>
      <c r="F54" s="26">
        <f t="shared" si="14"/>
        <v>1686.0392359101443</v>
      </c>
      <c r="G54" s="26">
        <f t="shared" si="14"/>
        <v>2087.0071414578774</v>
      </c>
      <c r="H54" s="26">
        <f t="shared" si="14"/>
        <v>2703.4410860930952</v>
      </c>
      <c r="I54" s="26">
        <f t="shared" si="14"/>
        <v>2390.7766016261494</v>
      </c>
      <c r="J54" s="26">
        <f t="shared" si="14"/>
        <v>2032.4567698832134</v>
      </c>
      <c r="K54" s="26">
        <f t="shared" si="14"/>
        <v>1945.0611317606672</v>
      </c>
      <c r="L54" s="26">
        <f t="shared" si="14"/>
        <v>2073.9705832365639</v>
      </c>
      <c r="M54" s="26">
        <f t="shared" si="14"/>
        <v>1990.7532869047116</v>
      </c>
      <c r="N54" s="26">
        <f t="shared" si="14"/>
        <v>1985.4549430588886</v>
      </c>
      <c r="O54" s="26">
        <f t="shared" si="14"/>
        <v>1956.9599682849046</v>
      </c>
      <c r="P54" s="26">
        <f t="shared" si="14"/>
        <v>1932.1950353213338</v>
      </c>
      <c r="Q54" s="26">
        <f t="shared" si="14"/>
        <v>1995.3859140476891</v>
      </c>
    </row>
    <row r="55" spans="1:17" ht="12" customHeight="1" x14ac:dyDescent="0.25">
      <c r="A55" s="25" t="s">
        <v>48</v>
      </c>
      <c r="B55" s="24">
        <f t="shared" ref="B55" si="15">SUM(B56:B59)</f>
        <v>1008.5079648467122</v>
      </c>
      <c r="C55" s="24">
        <f t="shared" ref="C55:Q55" si="16">SUM(C56:C59)</f>
        <v>1394.1124951057188</v>
      </c>
      <c r="D55" s="24">
        <f t="shared" si="16"/>
        <v>632.49559002553849</v>
      </c>
      <c r="E55" s="24">
        <f t="shared" si="16"/>
        <v>1192.7409874412738</v>
      </c>
      <c r="F55" s="24">
        <f t="shared" si="16"/>
        <v>1431.953026896455</v>
      </c>
      <c r="G55" s="24">
        <f t="shared" si="16"/>
        <v>1799.7038281158761</v>
      </c>
      <c r="H55" s="24">
        <f t="shared" si="16"/>
        <v>2379.1644679183778</v>
      </c>
      <c r="I55" s="24">
        <f t="shared" si="16"/>
        <v>2035.3770802391257</v>
      </c>
      <c r="J55" s="24">
        <f t="shared" si="16"/>
        <v>1646.9512381082689</v>
      </c>
      <c r="K55" s="24">
        <f t="shared" si="16"/>
        <v>1535.983149711873</v>
      </c>
      <c r="L55" s="24">
        <f t="shared" si="16"/>
        <v>1640.8515894672653</v>
      </c>
      <c r="M55" s="24">
        <f t="shared" si="16"/>
        <v>1532.360314322794</v>
      </c>
      <c r="N55" s="24">
        <f t="shared" si="16"/>
        <v>1507.6678265621179</v>
      </c>
      <c r="O55" s="24">
        <f t="shared" si="16"/>
        <v>1453.0217935587441</v>
      </c>
      <c r="P55" s="24">
        <f t="shared" si="16"/>
        <v>1401.816308673282</v>
      </c>
      <c r="Q55" s="24">
        <f t="shared" si="16"/>
        <v>1435.999103989514</v>
      </c>
    </row>
    <row r="56" spans="1:17" ht="12" customHeight="1" x14ac:dyDescent="0.25">
      <c r="A56" s="23" t="s">
        <v>44</v>
      </c>
      <c r="B56" s="22">
        <v>786.07125294601065</v>
      </c>
      <c r="C56" s="22">
        <v>1144.6046388333846</v>
      </c>
      <c r="D56" s="22">
        <v>506.73065582755794</v>
      </c>
      <c r="E56" s="22">
        <v>898.88487039503934</v>
      </c>
      <c r="F56" s="22">
        <v>1071.8864528984757</v>
      </c>
      <c r="G56" s="22">
        <v>1409.4556803825942</v>
      </c>
      <c r="H56" s="22">
        <v>1967.4460798571247</v>
      </c>
      <c r="I56" s="22">
        <v>1609.1083067968993</v>
      </c>
      <c r="J56" s="22">
        <v>1237.0596312792886</v>
      </c>
      <c r="K56" s="22">
        <v>1118.0963531183481</v>
      </c>
      <c r="L56" s="22">
        <v>1216.363246365964</v>
      </c>
      <c r="M56" s="22">
        <v>1089.6092497581637</v>
      </c>
      <c r="N56" s="22">
        <v>1056.0707171887082</v>
      </c>
      <c r="O56" s="22">
        <v>986.44630115846485</v>
      </c>
      <c r="P56" s="22">
        <v>919.17541627911066</v>
      </c>
      <c r="Q56" s="22">
        <v>926.6225186424316</v>
      </c>
    </row>
    <row r="57" spans="1:17" ht="12" customHeight="1" x14ac:dyDescent="0.25">
      <c r="A57" s="23" t="s">
        <v>43</v>
      </c>
      <c r="B57" s="30">
        <v>6.305109985720847E-2</v>
      </c>
      <c r="C57" s="30">
        <v>0.84679596457133577</v>
      </c>
      <c r="D57" s="30">
        <v>1.8767551009115839</v>
      </c>
      <c r="E57" s="30">
        <v>2.5452272806914382</v>
      </c>
      <c r="F57" s="30">
        <v>3.972368082078209</v>
      </c>
      <c r="G57" s="30">
        <v>4.8468572357540616</v>
      </c>
      <c r="H57" s="30">
        <v>6.4293161930018874</v>
      </c>
      <c r="I57" s="30">
        <v>8.143139092670717</v>
      </c>
      <c r="J57" s="30">
        <v>9.9014269446181125</v>
      </c>
      <c r="K57" s="30">
        <v>11.524785228645701</v>
      </c>
      <c r="L57" s="30">
        <v>12.926451097035804</v>
      </c>
      <c r="M57" s="30">
        <v>12.967319847250634</v>
      </c>
      <c r="N57" s="30">
        <v>13.04870310924297</v>
      </c>
      <c r="O57" s="30">
        <v>13.28041604165524</v>
      </c>
      <c r="P57" s="30">
        <v>13.46746561162592</v>
      </c>
      <c r="Q57" s="30">
        <v>13.631677634562656</v>
      </c>
    </row>
    <row r="58" spans="1:17" ht="12" customHeight="1" x14ac:dyDescent="0.25">
      <c r="A58" s="23" t="s">
        <v>47</v>
      </c>
      <c r="B58" s="22">
        <v>82.800865298637547</v>
      </c>
      <c r="C58" s="22">
        <v>102.03756844445842</v>
      </c>
      <c r="D58" s="22">
        <v>63.824465912062827</v>
      </c>
      <c r="E58" s="22">
        <v>134.57725181849202</v>
      </c>
      <c r="F58" s="22">
        <v>160.42740517135988</v>
      </c>
      <c r="G58" s="22">
        <v>166.51902164317923</v>
      </c>
      <c r="H58" s="22">
        <v>176.0731511640731</v>
      </c>
      <c r="I58" s="22">
        <v>174.75626485917343</v>
      </c>
      <c r="J58" s="22">
        <v>178.87148517563401</v>
      </c>
      <c r="K58" s="22">
        <v>189.96887194656378</v>
      </c>
      <c r="L58" s="22">
        <v>191.33840650134405</v>
      </c>
      <c r="M58" s="22">
        <v>199.61977053475491</v>
      </c>
      <c r="N58" s="22">
        <v>204.95366095104498</v>
      </c>
      <c r="O58" s="22">
        <v>214.94863685865812</v>
      </c>
      <c r="P58" s="22">
        <v>223.83885752155365</v>
      </c>
      <c r="Q58" s="22">
        <v>235.98676338314718</v>
      </c>
    </row>
    <row r="59" spans="1:17" ht="12" customHeight="1" x14ac:dyDescent="0.25">
      <c r="A59" s="21" t="s">
        <v>46</v>
      </c>
      <c r="B59" s="20">
        <v>139.57279550220676</v>
      </c>
      <c r="C59" s="20">
        <v>146.62349186330439</v>
      </c>
      <c r="D59" s="20">
        <v>60.063713185006094</v>
      </c>
      <c r="E59" s="20">
        <v>156.73363794705091</v>
      </c>
      <c r="F59" s="20">
        <v>195.66680074454121</v>
      </c>
      <c r="G59" s="20">
        <v>218.88226885434867</v>
      </c>
      <c r="H59" s="20">
        <v>229.21592070417802</v>
      </c>
      <c r="I59" s="20">
        <v>243.36936949038221</v>
      </c>
      <c r="J59" s="20">
        <v>221.11869470872807</v>
      </c>
      <c r="K59" s="20">
        <v>216.39313941831546</v>
      </c>
      <c r="L59" s="20">
        <v>220.22348550292153</v>
      </c>
      <c r="M59" s="20">
        <v>230.16397418262486</v>
      </c>
      <c r="N59" s="20">
        <v>233.59474531312182</v>
      </c>
      <c r="O59" s="20">
        <v>238.34643949996573</v>
      </c>
      <c r="P59" s="20">
        <v>245.33456926099194</v>
      </c>
      <c r="Q59" s="20">
        <v>259.75814432937256</v>
      </c>
    </row>
    <row r="60" spans="1:17" ht="12" customHeight="1" x14ac:dyDescent="0.25">
      <c r="A60" s="19" t="s">
        <v>45</v>
      </c>
      <c r="B60" s="18">
        <v>180.45908802345684</v>
      </c>
      <c r="C60" s="18">
        <v>195.10900494306682</v>
      </c>
      <c r="D60" s="18">
        <v>207.51126198023175</v>
      </c>
      <c r="E60" s="18">
        <v>228.44340808711914</v>
      </c>
      <c r="F60" s="18">
        <v>254.08620901368943</v>
      </c>
      <c r="G60" s="18">
        <v>287.30331334200122</v>
      </c>
      <c r="H60" s="18">
        <v>324.27661817471761</v>
      </c>
      <c r="I60" s="18">
        <v>355.39952138702347</v>
      </c>
      <c r="J60" s="18">
        <v>385.50553177494442</v>
      </c>
      <c r="K60" s="18">
        <v>409.07798204879424</v>
      </c>
      <c r="L60" s="18">
        <v>433.11899376929858</v>
      </c>
      <c r="M60" s="18">
        <v>458.39297258191749</v>
      </c>
      <c r="N60" s="18">
        <v>477.78711649677064</v>
      </c>
      <c r="O60" s="18">
        <v>503.93817472616047</v>
      </c>
      <c r="P60" s="18">
        <v>530.37872664805184</v>
      </c>
      <c r="Q60" s="18">
        <v>559.38681005817512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0.84822196074497758</v>
      </c>
      <c r="C63" s="41">
        <f t="shared" ref="C63:Q63" si="20">IF(C55=0,0,C55/C$54)</f>
        <v>0.87722982294344909</v>
      </c>
      <c r="D63" s="41">
        <f t="shared" si="20"/>
        <v>0.75296479845999364</v>
      </c>
      <c r="E63" s="41">
        <f t="shared" si="20"/>
        <v>0.83925843204731743</v>
      </c>
      <c r="F63" s="41">
        <f t="shared" si="20"/>
        <v>0.84929994296572198</v>
      </c>
      <c r="G63" s="41">
        <f t="shared" si="20"/>
        <v>0.86233716807441985</v>
      </c>
      <c r="H63" s="41">
        <f t="shared" si="20"/>
        <v>0.88005042172257986</v>
      </c>
      <c r="I63" s="41">
        <f t="shared" si="20"/>
        <v>0.85134557484572615</v>
      </c>
      <c r="J63" s="41">
        <f t="shared" si="20"/>
        <v>0.81032534738876838</v>
      </c>
      <c r="K63" s="41">
        <f t="shared" si="20"/>
        <v>0.78968374033648125</v>
      </c>
      <c r="L63" s="41">
        <f t="shared" si="20"/>
        <v>0.79116435051195921</v>
      </c>
      <c r="M63" s="41">
        <f t="shared" si="20"/>
        <v>0.76973893470514276</v>
      </c>
      <c r="N63" s="41">
        <f t="shared" si="20"/>
        <v>0.75935635398471013</v>
      </c>
      <c r="O63" s="41">
        <f t="shared" si="20"/>
        <v>0.74248927781194429</v>
      </c>
      <c r="P63" s="41">
        <f t="shared" si="20"/>
        <v>0.72550455986455475</v>
      </c>
      <c r="Q63" s="41">
        <f t="shared" si="20"/>
        <v>0.71965983816962742</v>
      </c>
    </row>
    <row r="64" spans="1:17" ht="12" customHeight="1" x14ac:dyDescent="0.25">
      <c r="A64" s="23" t="s">
        <v>44</v>
      </c>
      <c r="B64" s="45">
        <f t="shared" ref="B64" si="21">IF(B56=0,0,B56/B$54)</f>
        <v>0.6611379609287179</v>
      </c>
      <c r="C64" s="45">
        <f t="shared" ref="C64:Q64" si="22">IF(C56=0,0,C56/C$54)</f>
        <v>0.7202297721231733</v>
      </c>
      <c r="D64" s="45">
        <f t="shared" si="22"/>
        <v>0.60324585998029101</v>
      </c>
      <c r="E64" s="45">
        <f t="shared" si="22"/>
        <v>0.63248996627269893</v>
      </c>
      <c r="F64" s="45">
        <f t="shared" si="22"/>
        <v>0.6357422947632998</v>
      </c>
      <c r="G64" s="45">
        <f t="shared" si="22"/>
        <v>0.67534779943207091</v>
      </c>
      <c r="H64" s="45">
        <f t="shared" si="22"/>
        <v>0.72775622519682825</v>
      </c>
      <c r="I64" s="45">
        <f t="shared" si="22"/>
        <v>0.67304837503530113</v>
      </c>
      <c r="J64" s="45">
        <f t="shared" si="22"/>
        <v>0.60865237067274547</v>
      </c>
      <c r="K64" s="45">
        <f t="shared" si="22"/>
        <v>0.57483866952101836</v>
      </c>
      <c r="L64" s="45">
        <f t="shared" si="22"/>
        <v>0.58649011523960537</v>
      </c>
      <c r="M64" s="45">
        <f t="shared" si="22"/>
        <v>0.5473351504305809</v>
      </c>
      <c r="N64" s="45">
        <f t="shared" si="22"/>
        <v>0.53190364298152959</v>
      </c>
      <c r="O64" s="45">
        <f t="shared" si="22"/>
        <v>0.50407076135696038</v>
      </c>
      <c r="P64" s="45">
        <f t="shared" si="22"/>
        <v>0.47571564954686218</v>
      </c>
      <c r="Q64" s="45">
        <f t="shared" si="22"/>
        <v>0.46438260995977221</v>
      </c>
    </row>
    <row r="65" spans="1:17" ht="12" customHeight="1" x14ac:dyDescent="0.25">
      <c r="A65" s="23" t="s">
        <v>43</v>
      </c>
      <c r="B65" s="44">
        <f t="shared" ref="B65" si="23">IF(B57=0,0,B57/B$54)</f>
        <v>5.3030148905306487E-5</v>
      </c>
      <c r="C65" s="44">
        <f t="shared" ref="C65:Q65" si="24">IF(C57=0,0,C57/C$54)</f>
        <v>5.3283696737386262E-4</v>
      </c>
      <c r="D65" s="44">
        <f t="shared" si="24"/>
        <v>2.2342140381715505E-3</v>
      </c>
      <c r="E65" s="44">
        <f t="shared" si="24"/>
        <v>1.7909198051285448E-3</v>
      </c>
      <c r="F65" s="44">
        <f t="shared" si="24"/>
        <v>2.3560353741909671E-3</v>
      </c>
      <c r="G65" s="44">
        <f t="shared" si="24"/>
        <v>2.322396095093519E-3</v>
      </c>
      <c r="H65" s="44">
        <f t="shared" si="24"/>
        <v>2.3781972635080711E-3</v>
      </c>
      <c r="I65" s="44">
        <f t="shared" si="24"/>
        <v>3.4060644090008023E-3</v>
      </c>
      <c r="J65" s="44">
        <f t="shared" si="24"/>
        <v>4.8716543895726038E-3</v>
      </c>
      <c r="K65" s="44">
        <f t="shared" si="24"/>
        <v>5.9251532203584154E-3</v>
      </c>
      <c r="L65" s="44">
        <f t="shared" si="24"/>
        <v>6.2327070603206188E-3</v>
      </c>
      <c r="M65" s="44">
        <f t="shared" si="24"/>
        <v>6.5137754299090713E-3</v>
      </c>
      <c r="N65" s="44">
        <f t="shared" si="24"/>
        <v>6.5721476857790095E-3</v>
      </c>
      <c r="O65" s="44">
        <f t="shared" si="24"/>
        <v>6.7862481894784511E-3</v>
      </c>
      <c r="P65" s="44">
        <f t="shared" si="24"/>
        <v>6.9700342695406077E-3</v>
      </c>
      <c r="Q65" s="44">
        <f t="shared" si="24"/>
        <v>6.8315996111802078E-3</v>
      </c>
    </row>
    <row r="66" spans="1:17" ht="12" customHeight="1" x14ac:dyDescent="0.25">
      <c r="A66" s="23" t="s">
        <v>47</v>
      </c>
      <c r="B66" s="44">
        <f t="shared" ref="B66" si="25">IF(B58=0,0,B58/B$54)</f>
        <v>6.9641009058035774E-2</v>
      </c>
      <c r="C66" s="44">
        <f t="shared" ref="C66:Q66" si="26">IF(C58=0,0,C58/C$54)</f>
        <v>6.4206008062014069E-2</v>
      </c>
      <c r="D66" s="44">
        <f t="shared" si="26"/>
        <v>7.5980887250696377E-2</v>
      </c>
      <c r="E66" s="44">
        <f t="shared" si="26"/>
        <v>9.4693730273091345E-2</v>
      </c>
      <c r="F66" s="44">
        <f t="shared" si="26"/>
        <v>9.5150457803408847E-2</v>
      </c>
      <c r="G66" s="44">
        <f t="shared" si="26"/>
        <v>7.9788429246513012E-2</v>
      </c>
      <c r="H66" s="44">
        <f t="shared" si="26"/>
        <v>6.5129272492683368E-2</v>
      </c>
      <c r="I66" s="44">
        <f t="shared" si="26"/>
        <v>7.3096024421649586E-2</v>
      </c>
      <c r="J66" s="44">
        <f t="shared" si="26"/>
        <v>8.800752263277517E-2</v>
      </c>
      <c r="K66" s="44">
        <f t="shared" si="26"/>
        <v>9.76673014768457E-2</v>
      </c>
      <c r="L66" s="44">
        <f t="shared" si="26"/>
        <v>9.2257049375670613E-2</v>
      </c>
      <c r="M66" s="44">
        <f t="shared" si="26"/>
        <v>0.10027348534239031</v>
      </c>
      <c r="N66" s="44">
        <f t="shared" si="26"/>
        <v>0.1032275558141266</v>
      </c>
      <c r="O66" s="44">
        <f t="shared" si="26"/>
        <v>0.10983803467734746</v>
      </c>
      <c r="P66" s="44">
        <f t="shared" si="26"/>
        <v>0.11584692716298596</v>
      </c>
      <c r="Q66" s="44">
        <f t="shared" si="26"/>
        <v>0.11826622695979759</v>
      </c>
    </row>
    <row r="67" spans="1:17" ht="12" customHeight="1" x14ac:dyDescent="0.25">
      <c r="A67" s="23" t="s">
        <v>46</v>
      </c>
      <c r="B67" s="43">
        <f t="shared" ref="B67" si="27">IF(B59=0,0,B59/B$54)</f>
        <v>0.1173899606093186</v>
      </c>
      <c r="C67" s="43">
        <f t="shared" ref="C67:Q67" si="28">IF(C59=0,0,C59/C$54)</f>
        <v>9.2261205790887785E-2</v>
      </c>
      <c r="D67" s="43">
        <f t="shared" si="28"/>
        <v>7.1503837190834599E-2</v>
      </c>
      <c r="E67" s="43">
        <f t="shared" si="28"/>
        <v>0.11028381569639857</v>
      </c>
      <c r="F67" s="43">
        <f t="shared" si="28"/>
        <v>0.11605115502482237</v>
      </c>
      <c r="G67" s="43">
        <f t="shared" si="28"/>
        <v>0.10487854330074242</v>
      </c>
      <c r="H67" s="43">
        <f t="shared" si="28"/>
        <v>8.4786726769560075E-2</v>
      </c>
      <c r="I67" s="43">
        <f t="shared" si="28"/>
        <v>0.10179511097977459</v>
      </c>
      <c r="J67" s="43">
        <f t="shared" si="28"/>
        <v>0.10879379969367503</v>
      </c>
      <c r="K67" s="43">
        <f t="shared" si="28"/>
        <v>0.11125261611825878</v>
      </c>
      <c r="L67" s="43">
        <f t="shared" si="28"/>
        <v>0.1061844788363626</v>
      </c>
      <c r="M67" s="43">
        <f t="shared" si="28"/>
        <v>0.11561652350226248</v>
      </c>
      <c r="N67" s="43">
        <f t="shared" si="28"/>
        <v>0.11765300750327498</v>
      </c>
      <c r="O67" s="43">
        <f t="shared" si="28"/>
        <v>0.12179423358815789</v>
      </c>
      <c r="P67" s="43">
        <f t="shared" si="28"/>
        <v>0.12697194888516602</v>
      </c>
      <c r="Q67" s="43">
        <f t="shared" si="28"/>
        <v>0.13017940163887737</v>
      </c>
    </row>
    <row r="68" spans="1:17" ht="12" customHeight="1" x14ac:dyDescent="0.25">
      <c r="A68" s="42" t="s">
        <v>45</v>
      </c>
      <c r="B68" s="41">
        <f t="shared" ref="B68" si="29">IF(B60=0,0,B60/B$54)</f>
        <v>0.15177803925502242</v>
      </c>
      <c r="C68" s="41">
        <f t="shared" ref="C68:Q68" si="30">IF(C60=0,0,C60/C$54)</f>
        <v>0.1227701770565509</v>
      </c>
      <c r="D68" s="41">
        <f t="shared" si="30"/>
        <v>0.24703520154000636</v>
      </c>
      <c r="E68" s="41">
        <f t="shared" si="30"/>
        <v>0.16074156795268246</v>
      </c>
      <c r="F68" s="41">
        <f t="shared" si="30"/>
        <v>0.15070005703427811</v>
      </c>
      <c r="G68" s="41">
        <f t="shared" si="30"/>
        <v>0.13766283192558013</v>
      </c>
      <c r="H68" s="41">
        <f t="shared" si="30"/>
        <v>0.1199495782774202</v>
      </c>
      <c r="I68" s="41">
        <f t="shared" si="30"/>
        <v>0.14865442515427379</v>
      </c>
      <c r="J68" s="41">
        <f t="shared" si="30"/>
        <v>0.18967465261123162</v>
      </c>
      <c r="K68" s="41">
        <f t="shared" si="30"/>
        <v>0.2103162596635188</v>
      </c>
      <c r="L68" s="41">
        <f t="shared" si="30"/>
        <v>0.20883564948804079</v>
      </c>
      <c r="M68" s="41">
        <f t="shared" si="30"/>
        <v>0.23026106529485726</v>
      </c>
      <c r="N68" s="41">
        <f t="shared" si="30"/>
        <v>0.24064364601528984</v>
      </c>
      <c r="O68" s="41">
        <f t="shared" si="30"/>
        <v>0.25751072218805576</v>
      </c>
      <c r="P68" s="41">
        <f t="shared" si="30"/>
        <v>0.2744954401354453</v>
      </c>
      <c r="Q68" s="41">
        <f t="shared" si="30"/>
        <v>0.28034016183037258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1015.6386612327451</v>
      </c>
      <c r="C72" s="55">
        <f t="shared" ref="C72:Q72" si="31">SUM(C73:C74,C77:C78,C84:C85)</f>
        <v>1715.3835100426181</v>
      </c>
      <c r="D72" s="55">
        <f t="shared" si="31"/>
        <v>988.55165891551974</v>
      </c>
      <c r="E72" s="55">
        <f t="shared" si="31"/>
        <v>1898.7424595526077</v>
      </c>
      <c r="F72" s="55">
        <f t="shared" si="31"/>
        <v>3055.5369987269119</v>
      </c>
      <c r="G72" s="55">
        <f t="shared" si="31"/>
        <v>3266.6335049323097</v>
      </c>
      <c r="H72" s="55">
        <f t="shared" si="31"/>
        <v>4555.572983997934</v>
      </c>
      <c r="I72" s="55">
        <f t="shared" si="31"/>
        <v>3866.5528545180905</v>
      </c>
      <c r="J72" s="55">
        <f t="shared" si="31"/>
        <v>2772.1929734724072</v>
      </c>
      <c r="K72" s="55">
        <f t="shared" si="31"/>
        <v>2578.0110596694085</v>
      </c>
      <c r="L72" s="55">
        <f t="shared" si="31"/>
        <v>2633.2212126859304</v>
      </c>
      <c r="M72" s="55">
        <f t="shared" si="31"/>
        <v>2562.5317911373122</v>
      </c>
      <c r="N72" s="55">
        <f t="shared" si="31"/>
        <v>2497.9019720773204</v>
      </c>
      <c r="O72" s="55">
        <f t="shared" si="31"/>
        <v>2436.7966278435638</v>
      </c>
      <c r="P72" s="55">
        <f t="shared" si="31"/>
        <v>2426.3027180958411</v>
      </c>
      <c r="Q72" s="55">
        <f t="shared" si="31"/>
        <v>2418.3257458772587</v>
      </c>
    </row>
    <row r="73" spans="1:17" ht="12" customHeight="1" x14ac:dyDescent="0.25">
      <c r="A73" s="54" t="s">
        <v>38</v>
      </c>
      <c r="B73" s="53">
        <v>15.25490011466851</v>
      </c>
      <c r="C73" s="53">
        <v>31.440234837743994</v>
      </c>
      <c r="D73" s="53">
        <v>18.606350633400002</v>
      </c>
      <c r="E73" s="53">
        <v>11.7755717796</v>
      </c>
      <c r="F73" s="53">
        <v>4.7342804124600004</v>
      </c>
      <c r="G73" s="53">
        <v>1.6145773862188642</v>
      </c>
      <c r="H73" s="53">
        <v>12.269141908559996</v>
      </c>
      <c r="I73" s="53">
        <v>5.9197123332000006</v>
      </c>
      <c r="J73" s="53">
        <v>1.68859170576</v>
      </c>
      <c r="K73" s="53">
        <v>0.84547987992000007</v>
      </c>
      <c r="L73" s="53">
        <v>2.3229470580991194</v>
      </c>
      <c r="M73" s="53">
        <v>3.036900081762965</v>
      </c>
      <c r="N73" s="53">
        <v>1.7169982831290995</v>
      </c>
      <c r="O73" s="53">
        <v>2.5270139487446119</v>
      </c>
      <c r="P73" s="53">
        <v>1.7170661620574443</v>
      </c>
      <c r="Q73" s="53">
        <v>1.9183206291117663</v>
      </c>
    </row>
    <row r="74" spans="1:17" ht="12" customHeight="1" x14ac:dyDescent="0.25">
      <c r="A74" s="51" t="s">
        <v>37</v>
      </c>
      <c r="B74" s="50">
        <f>SUM(B75:B76)</f>
        <v>449.31335421728363</v>
      </c>
      <c r="C74" s="50">
        <f t="shared" ref="C74:Q74" si="32">SUM(C75:C76)</f>
        <v>467.65220744132233</v>
      </c>
      <c r="D74" s="50">
        <f t="shared" si="32"/>
        <v>754.55295665953963</v>
      </c>
      <c r="E74" s="50">
        <f t="shared" si="32"/>
        <v>799.46469469535566</v>
      </c>
      <c r="F74" s="50">
        <f t="shared" si="32"/>
        <v>1464.7280022776952</v>
      </c>
      <c r="G74" s="50">
        <f t="shared" si="32"/>
        <v>1429.1110205664409</v>
      </c>
      <c r="H74" s="50">
        <f t="shared" si="32"/>
        <v>794.32399444095449</v>
      </c>
      <c r="I74" s="50">
        <f t="shared" si="32"/>
        <v>1322.2612530686458</v>
      </c>
      <c r="J74" s="50">
        <f t="shared" si="32"/>
        <v>872.79719679916275</v>
      </c>
      <c r="K74" s="50">
        <f t="shared" si="32"/>
        <v>394.99538683504517</v>
      </c>
      <c r="L74" s="50">
        <f t="shared" si="32"/>
        <v>433.33480266981815</v>
      </c>
      <c r="M74" s="50">
        <f t="shared" si="32"/>
        <v>783.90451307887588</v>
      </c>
      <c r="N74" s="50">
        <f t="shared" si="32"/>
        <v>701.64228064078452</v>
      </c>
      <c r="O74" s="50">
        <f t="shared" si="32"/>
        <v>591.19468461763245</v>
      </c>
      <c r="P74" s="50">
        <f t="shared" si="32"/>
        <v>572.78892024552056</v>
      </c>
      <c r="Q74" s="50">
        <f t="shared" si="32"/>
        <v>625.28746568152064</v>
      </c>
    </row>
    <row r="75" spans="1:17" ht="12" customHeight="1" x14ac:dyDescent="0.25">
      <c r="A75" s="52" t="s">
        <v>66</v>
      </c>
      <c r="B75" s="50">
        <v>58.05190240785695</v>
      </c>
      <c r="C75" s="50">
        <v>31.937945963112007</v>
      </c>
      <c r="D75" s="50">
        <v>20.342405159999998</v>
      </c>
      <c r="E75" s="50">
        <v>87.123509567568007</v>
      </c>
      <c r="F75" s="50">
        <v>188.71334884306796</v>
      </c>
      <c r="G75" s="50">
        <v>239.96579596762137</v>
      </c>
      <c r="H75" s="50">
        <v>97.140506148971994</v>
      </c>
      <c r="I75" s="50">
        <v>288.58845545712001</v>
      </c>
      <c r="J75" s="50">
        <v>66.838195235555986</v>
      </c>
      <c r="K75" s="50">
        <v>36.46677298201201</v>
      </c>
      <c r="L75" s="50">
        <v>57.734636255409868</v>
      </c>
      <c r="M75" s="50">
        <v>36.471516892843773</v>
      </c>
      <c r="N75" s="50">
        <v>45.542394502281432</v>
      </c>
      <c r="O75" s="50">
        <v>51.634258022068998</v>
      </c>
      <c r="P75" s="50">
        <v>66.818500842888724</v>
      </c>
      <c r="Q75" s="50">
        <v>85.063422238885849</v>
      </c>
    </row>
    <row r="76" spans="1:17" ht="12" customHeight="1" x14ac:dyDescent="0.25">
      <c r="A76" s="52" t="s">
        <v>65</v>
      </c>
      <c r="B76" s="50">
        <v>391.26145180942666</v>
      </c>
      <c r="C76" s="50">
        <v>435.71426147821035</v>
      </c>
      <c r="D76" s="50">
        <v>734.21055149953963</v>
      </c>
      <c r="E76" s="50">
        <v>712.34118512778764</v>
      </c>
      <c r="F76" s="50">
        <v>1276.0146534346272</v>
      </c>
      <c r="G76" s="50">
        <v>1189.1452245988194</v>
      </c>
      <c r="H76" s="50">
        <v>697.18348829198248</v>
      </c>
      <c r="I76" s="50">
        <v>1033.6727976115258</v>
      </c>
      <c r="J76" s="50">
        <v>805.95900156360676</v>
      </c>
      <c r="K76" s="50">
        <v>358.52861385303316</v>
      </c>
      <c r="L76" s="50">
        <v>375.60016641440831</v>
      </c>
      <c r="M76" s="50">
        <v>747.43299618603214</v>
      </c>
      <c r="N76" s="50">
        <v>656.09988613850305</v>
      </c>
      <c r="O76" s="50">
        <v>539.5604265955634</v>
      </c>
      <c r="P76" s="50">
        <v>505.97041940263182</v>
      </c>
      <c r="Q76" s="50">
        <v>540.22404344263475</v>
      </c>
    </row>
    <row r="77" spans="1:17" ht="12" customHeight="1" x14ac:dyDescent="0.25">
      <c r="A77" s="51" t="s">
        <v>41</v>
      </c>
      <c r="B77" s="50">
        <v>551.07040690079293</v>
      </c>
      <c r="C77" s="50">
        <v>1216.2910677635518</v>
      </c>
      <c r="D77" s="50">
        <v>215.39235162258007</v>
      </c>
      <c r="E77" s="50">
        <v>1085.706415105092</v>
      </c>
      <c r="F77" s="50">
        <v>1584.8771714942764</v>
      </c>
      <c r="G77" s="50">
        <v>1835.9079069796503</v>
      </c>
      <c r="H77" s="50">
        <v>3748.9798476484193</v>
      </c>
      <c r="I77" s="50">
        <v>2538.3718891162448</v>
      </c>
      <c r="J77" s="50">
        <v>1897.7071849674842</v>
      </c>
      <c r="K77" s="50">
        <v>2182.1701929544433</v>
      </c>
      <c r="L77" s="50">
        <v>2197.5634629580131</v>
      </c>
      <c r="M77" s="50">
        <v>1775.5903779766732</v>
      </c>
      <c r="N77" s="50">
        <v>1794.5426931534066</v>
      </c>
      <c r="O77" s="50">
        <v>1842.8915289850081</v>
      </c>
      <c r="P77" s="50">
        <v>1822.1885265339854</v>
      </c>
      <c r="Q77" s="50">
        <v>1762.9931287681504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1.795777972559996</v>
      </c>
      <c r="F78" s="50">
        <f t="shared" si="33"/>
        <v>1.197544542480002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0.1834002921786784</v>
      </c>
      <c r="P78" s="50">
        <f t="shared" si="33"/>
        <v>29.608205154277609</v>
      </c>
      <c r="Q78" s="50">
        <f t="shared" si="33"/>
        <v>28.126830798475343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1.795777972559996</v>
      </c>
      <c r="F79" s="50">
        <v>1.197544542480002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0.1834002921786784</v>
      </c>
      <c r="P79" s="50">
        <v>29.608205154277609</v>
      </c>
      <c r="Q79" s="50">
        <v>28.126830798475343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1015.6386612327451</v>
      </c>
      <c r="C87" s="26">
        <f t="shared" si="34"/>
        <v>1715.3835100426181</v>
      </c>
      <c r="D87" s="26">
        <f t="shared" si="34"/>
        <v>988.55165891551985</v>
      </c>
      <c r="E87" s="26">
        <f t="shared" si="34"/>
        <v>1898.7424595526072</v>
      </c>
      <c r="F87" s="26">
        <f t="shared" si="34"/>
        <v>3055.5369987269114</v>
      </c>
      <c r="G87" s="26">
        <f t="shared" si="34"/>
        <v>3266.6335049323097</v>
      </c>
      <c r="H87" s="26">
        <f t="shared" si="34"/>
        <v>4555.5729839979349</v>
      </c>
      <c r="I87" s="26">
        <f t="shared" si="34"/>
        <v>3866.5528545180896</v>
      </c>
      <c r="J87" s="26">
        <f t="shared" si="34"/>
        <v>2772.1929734724063</v>
      </c>
      <c r="K87" s="26">
        <f t="shared" si="34"/>
        <v>2578.0110596694094</v>
      </c>
      <c r="L87" s="26">
        <f t="shared" si="34"/>
        <v>2633.2212126859308</v>
      </c>
      <c r="M87" s="26">
        <f t="shared" si="34"/>
        <v>2562.5317911373122</v>
      </c>
      <c r="N87" s="26">
        <f t="shared" si="34"/>
        <v>2497.9019720773208</v>
      </c>
      <c r="O87" s="26">
        <f t="shared" si="34"/>
        <v>2436.7966278435633</v>
      </c>
      <c r="P87" s="26">
        <f t="shared" si="34"/>
        <v>2426.3027180958416</v>
      </c>
      <c r="Q87" s="26">
        <f t="shared" si="34"/>
        <v>2418.3257458772587</v>
      </c>
    </row>
    <row r="88" spans="1:17" ht="12" customHeight="1" x14ac:dyDescent="0.25">
      <c r="A88" s="25" t="s">
        <v>48</v>
      </c>
      <c r="B88" s="24">
        <f t="shared" ref="B88:Q88" si="35">SUM(B89:B92)</f>
        <v>1015.6386612327451</v>
      </c>
      <c r="C88" s="24">
        <f t="shared" si="35"/>
        <v>1715.3835100426181</v>
      </c>
      <c r="D88" s="24">
        <f t="shared" si="35"/>
        <v>988.55165891551985</v>
      </c>
      <c r="E88" s="24">
        <f t="shared" si="35"/>
        <v>1898.7424595526072</v>
      </c>
      <c r="F88" s="24">
        <f t="shared" si="35"/>
        <v>3055.5369987269114</v>
      </c>
      <c r="G88" s="24">
        <f t="shared" si="35"/>
        <v>3266.6335049323097</v>
      </c>
      <c r="H88" s="24">
        <f t="shared" si="35"/>
        <v>4555.5729839979349</v>
      </c>
      <c r="I88" s="24">
        <f t="shared" si="35"/>
        <v>3866.5528545180896</v>
      </c>
      <c r="J88" s="24">
        <f t="shared" si="35"/>
        <v>2772.1929734724063</v>
      </c>
      <c r="K88" s="24">
        <f t="shared" si="35"/>
        <v>2578.0110596694094</v>
      </c>
      <c r="L88" s="24">
        <f t="shared" si="35"/>
        <v>2633.2212126859308</v>
      </c>
      <c r="M88" s="24">
        <f t="shared" si="35"/>
        <v>2562.5317911373122</v>
      </c>
      <c r="N88" s="24">
        <f t="shared" si="35"/>
        <v>2497.9019720773208</v>
      </c>
      <c r="O88" s="24">
        <f t="shared" si="35"/>
        <v>2436.7966278435633</v>
      </c>
      <c r="P88" s="24">
        <f t="shared" si="35"/>
        <v>2426.3027180958416</v>
      </c>
      <c r="Q88" s="24">
        <f t="shared" si="35"/>
        <v>2418.3257458772587</v>
      </c>
    </row>
    <row r="89" spans="1:17" ht="12" customHeight="1" x14ac:dyDescent="0.25">
      <c r="A89" s="23" t="s">
        <v>44</v>
      </c>
      <c r="B89" s="22">
        <v>824.29456547352697</v>
      </c>
      <c r="C89" s="22">
        <v>1519.3476145251311</v>
      </c>
      <c r="D89" s="22">
        <v>788.71715515135838</v>
      </c>
      <c r="E89" s="22">
        <v>1463.922327000929</v>
      </c>
      <c r="F89" s="22">
        <v>2306.9696446762459</v>
      </c>
      <c r="G89" s="22">
        <v>2458.0423457811576</v>
      </c>
      <c r="H89" s="22">
        <v>3743.1083201416723</v>
      </c>
      <c r="I89" s="22">
        <v>3024.0382061970286</v>
      </c>
      <c r="J89" s="22">
        <v>2167.8204300606171</v>
      </c>
      <c r="K89" s="22">
        <v>1928.4261084008692</v>
      </c>
      <c r="L89" s="22">
        <v>1970.0682022865485</v>
      </c>
      <c r="M89" s="22">
        <v>1949.5555649664614</v>
      </c>
      <c r="N89" s="22">
        <v>1874.7454033508957</v>
      </c>
      <c r="O89" s="22">
        <v>1764.9186954769434</v>
      </c>
      <c r="P89" s="22">
        <v>1708.5685955954968</v>
      </c>
      <c r="Q89" s="22">
        <v>1620.9058230724065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52.473397671163852</v>
      </c>
      <c r="C91" s="22">
        <v>57.029336574550555</v>
      </c>
      <c r="D91" s="22">
        <v>104.12385649862844</v>
      </c>
      <c r="E91" s="22">
        <v>177.36682253794692</v>
      </c>
      <c r="F91" s="22">
        <v>277.30865121407822</v>
      </c>
      <c r="G91" s="22">
        <v>279.76773813054939</v>
      </c>
      <c r="H91" s="22">
        <v>310.36912190335977</v>
      </c>
      <c r="I91" s="22">
        <v>252.85636642035354</v>
      </c>
      <c r="J91" s="22">
        <v>224.37294850465918</v>
      </c>
      <c r="K91" s="22">
        <v>303.91950990319128</v>
      </c>
      <c r="L91" s="22">
        <v>303.8860254615069</v>
      </c>
      <c r="M91" s="22">
        <v>281.97601212049278</v>
      </c>
      <c r="N91" s="22">
        <v>293.26175154813819</v>
      </c>
      <c r="O91" s="22">
        <v>332.08617793727734</v>
      </c>
      <c r="P91" s="22">
        <v>364.38127418320653</v>
      </c>
      <c r="Q91" s="22">
        <v>395.28281664165041</v>
      </c>
    </row>
    <row r="92" spans="1:17" ht="12" customHeight="1" x14ac:dyDescent="0.25">
      <c r="A92" s="21" t="s">
        <v>46</v>
      </c>
      <c r="B92" s="20">
        <v>138.8706980880543</v>
      </c>
      <c r="C92" s="20">
        <v>139.00655894293641</v>
      </c>
      <c r="D92" s="20">
        <v>95.710647265532955</v>
      </c>
      <c r="E92" s="20">
        <v>257.45331001373131</v>
      </c>
      <c r="F92" s="20">
        <v>471.25870283658759</v>
      </c>
      <c r="G92" s="20">
        <v>528.82342102060261</v>
      </c>
      <c r="H92" s="20">
        <v>502.09554195290298</v>
      </c>
      <c r="I92" s="20">
        <v>589.65828190070738</v>
      </c>
      <c r="J92" s="20">
        <v>379.99959490712979</v>
      </c>
      <c r="K92" s="20">
        <v>345.66544136534861</v>
      </c>
      <c r="L92" s="20">
        <v>359.26698493787524</v>
      </c>
      <c r="M92" s="20">
        <v>331.00021405035818</v>
      </c>
      <c r="N92" s="20">
        <v>329.89481717828664</v>
      </c>
      <c r="O92" s="20">
        <v>339.79175442934292</v>
      </c>
      <c r="P92" s="20">
        <v>353.35284831713795</v>
      </c>
      <c r="Q92" s="20">
        <v>402.13710616320162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0.81160219371033826</v>
      </c>
      <c r="C97" s="45">
        <f t="shared" si="38"/>
        <v>0.88571891103662492</v>
      </c>
      <c r="D97" s="45">
        <f t="shared" si="38"/>
        <v>0.79785122814584342</v>
      </c>
      <c r="E97" s="45">
        <f t="shared" si="38"/>
        <v>0.77099572911318737</v>
      </c>
      <c r="F97" s="45">
        <f t="shared" si="38"/>
        <v>0.7550128326501836</v>
      </c>
      <c r="G97" s="45">
        <f t="shared" si="38"/>
        <v>0.75246958131965047</v>
      </c>
      <c r="H97" s="45">
        <f t="shared" si="38"/>
        <v>0.82165478048312379</v>
      </c>
      <c r="I97" s="45">
        <f t="shared" si="38"/>
        <v>0.78210186695454642</v>
      </c>
      <c r="J97" s="45">
        <f t="shared" si="38"/>
        <v>0.78198756392677771</v>
      </c>
      <c r="K97" s="45">
        <f t="shared" si="38"/>
        <v>0.74802864059402463</v>
      </c>
      <c r="L97" s="45">
        <f t="shared" si="38"/>
        <v>0.74815902013680236</v>
      </c>
      <c r="M97" s="45">
        <f t="shared" si="38"/>
        <v>0.76079273307325579</v>
      </c>
      <c r="N97" s="45">
        <f t="shared" si="38"/>
        <v>0.75052801283142756</v>
      </c>
      <c r="O97" s="45">
        <f t="shared" si="38"/>
        <v>0.72427820824703104</v>
      </c>
      <c r="P97" s="45">
        <f t="shared" si="38"/>
        <v>0.70418607820559942</v>
      </c>
      <c r="Q97" s="45">
        <f t="shared" si="38"/>
        <v>0.67025950736194784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5.1665419675412473E-2</v>
      </c>
      <c r="C99" s="44">
        <f t="shared" si="40"/>
        <v>3.3245823013148636E-2</v>
      </c>
      <c r="D99" s="44">
        <f t="shared" si="40"/>
        <v>0.10532970690965854</v>
      </c>
      <c r="E99" s="44">
        <f t="shared" si="40"/>
        <v>9.3412785733847828E-2</v>
      </c>
      <c r="F99" s="44">
        <f t="shared" si="40"/>
        <v>9.0756109754069017E-2</v>
      </c>
      <c r="G99" s="44">
        <f t="shared" si="40"/>
        <v>8.5644054562021232E-2</v>
      </c>
      <c r="H99" s="44">
        <f t="shared" si="40"/>
        <v>6.8129546600081525E-2</v>
      </c>
      <c r="I99" s="44">
        <f t="shared" si="40"/>
        <v>6.5395812739217934E-2</v>
      </c>
      <c r="J99" s="44">
        <f t="shared" si="40"/>
        <v>8.0936987667064558E-2</v>
      </c>
      <c r="K99" s="44">
        <f t="shared" si="40"/>
        <v>0.11788914122896134</v>
      </c>
      <c r="L99" s="44">
        <f t="shared" si="40"/>
        <v>0.11540467014221641</v>
      </c>
      <c r="M99" s="44">
        <f t="shared" si="40"/>
        <v>0.11003805419925938</v>
      </c>
      <c r="N99" s="44">
        <f t="shared" si="40"/>
        <v>0.11740322671840242</v>
      </c>
      <c r="O99" s="44">
        <f t="shared" si="40"/>
        <v>0.13627980855799038</v>
      </c>
      <c r="P99" s="44">
        <f t="shared" si="40"/>
        <v>0.15017964224561903</v>
      </c>
      <c r="Q99" s="44">
        <f t="shared" si="40"/>
        <v>0.16345309035208563</v>
      </c>
    </row>
    <row r="100" spans="1:17" ht="12" customHeight="1" x14ac:dyDescent="0.25">
      <c r="A100" s="23" t="s">
        <v>46</v>
      </c>
      <c r="B100" s="43">
        <f t="shared" ref="B100:Q100" si="41">IF(B92=0,0,B92/B$87)</f>
        <v>0.13673238661424933</v>
      </c>
      <c r="C100" s="43">
        <f t="shared" si="41"/>
        <v>8.1035265950226393E-2</v>
      </c>
      <c r="D100" s="43">
        <f t="shared" si="41"/>
        <v>9.6819064944498004E-2</v>
      </c>
      <c r="E100" s="43">
        <f t="shared" si="41"/>
        <v>0.13559148515296485</v>
      </c>
      <c r="F100" s="43">
        <f t="shared" si="41"/>
        <v>0.15423105759574746</v>
      </c>
      <c r="G100" s="43">
        <f t="shared" si="41"/>
        <v>0.16188636411832821</v>
      </c>
      <c r="H100" s="43">
        <f t="shared" si="41"/>
        <v>0.11021567291679474</v>
      </c>
      <c r="I100" s="43">
        <f t="shared" si="41"/>
        <v>0.15250232030623562</v>
      </c>
      <c r="J100" s="43">
        <f t="shared" si="41"/>
        <v>0.13707544840615773</v>
      </c>
      <c r="K100" s="43">
        <f t="shared" si="41"/>
        <v>0.13408221817701393</v>
      </c>
      <c r="L100" s="43">
        <f t="shared" si="41"/>
        <v>0.13643630972098114</v>
      </c>
      <c r="M100" s="43">
        <f t="shared" si="41"/>
        <v>0.12916921272748483</v>
      </c>
      <c r="N100" s="43">
        <f t="shared" si="41"/>
        <v>0.13206876045016988</v>
      </c>
      <c r="O100" s="43">
        <f t="shared" si="41"/>
        <v>0.13944198319497869</v>
      </c>
      <c r="P100" s="43">
        <f t="shared" si="41"/>
        <v>0.14563427954878141</v>
      </c>
      <c r="Q100" s="43">
        <f t="shared" si="41"/>
        <v>0.16628740228596647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92277.057186179241</v>
      </c>
      <c r="C105" s="26">
        <f t="shared" ref="C105:Q105" si="43">SUM(C106,C111)</f>
        <v>113391.3881461798</v>
      </c>
      <c r="D105" s="26">
        <f t="shared" si="43"/>
        <v>57616.636618252873</v>
      </c>
      <c r="E105" s="26">
        <f t="shared" si="43"/>
        <v>90875.621416137117</v>
      </c>
      <c r="F105" s="26">
        <f t="shared" si="43"/>
        <v>100949.59759987399</v>
      </c>
      <c r="G105" s="26">
        <f t="shared" si="43"/>
        <v>115854.25444912413</v>
      </c>
      <c r="H105" s="26">
        <f t="shared" si="43"/>
        <v>141591.75492262677</v>
      </c>
      <c r="I105" s="26">
        <f t="shared" si="43"/>
        <v>121856.75848453819</v>
      </c>
      <c r="J105" s="26">
        <f t="shared" si="43"/>
        <v>100519.35930534202</v>
      </c>
      <c r="K105" s="26">
        <f t="shared" si="43"/>
        <v>94126.776819907565</v>
      </c>
      <c r="L105" s="26">
        <f t="shared" si="43"/>
        <v>96471.565075703475</v>
      </c>
      <c r="M105" s="26">
        <f t="shared" si="43"/>
        <v>89073.045867230263</v>
      </c>
      <c r="N105" s="26">
        <f t="shared" si="43"/>
        <v>86616.57638766442</v>
      </c>
      <c r="O105" s="26">
        <f t="shared" si="43"/>
        <v>81535.082778170734</v>
      </c>
      <c r="P105" s="26">
        <f t="shared" si="43"/>
        <v>77275.459848214465</v>
      </c>
      <c r="Q105" s="26">
        <f t="shared" si="43"/>
        <v>75908.180293201731</v>
      </c>
    </row>
    <row r="106" spans="1:17" ht="12" customHeight="1" x14ac:dyDescent="0.25">
      <c r="A106" s="25" t="s">
        <v>48</v>
      </c>
      <c r="B106" s="24">
        <f>SUM(B107:B110)</f>
        <v>78271.426378237375</v>
      </c>
      <c r="C106" s="24">
        <f t="shared" ref="C106:Q106" si="44">SUM(C107:C110)</f>
        <v>99470.307346785223</v>
      </c>
      <c r="D106" s="24">
        <f t="shared" si="44"/>
        <v>43383.29917920546</v>
      </c>
      <c r="E106" s="24">
        <f t="shared" si="44"/>
        <v>76268.131541032868</v>
      </c>
      <c r="F106" s="24">
        <f t="shared" si="44"/>
        <v>85736.487483985547</v>
      </c>
      <c r="G106" s="24">
        <f t="shared" si="44"/>
        <v>99905.429691030964</v>
      </c>
      <c r="H106" s="24">
        <f t="shared" si="44"/>
        <v>124607.88363209786</v>
      </c>
      <c r="I106" s="24">
        <f t="shared" si="44"/>
        <v>103742.21210085599</v>
      </c>
      <c r="J106" s="24">
        <f t="shared" si="44"/>
        <v>81453.384748397701</v>
      </c>
      <c r="K106" s="24">
        <f t="shared" si="44"/>
        <v>74330.385184961808</v>
      </c>
      <c r="L106" s="24">
        <f t="shared" si="44"/>
        <v>76324.863125991149</v>
      </c>
      <c r="M106" s="24">
        <f t="shared" si="44"/>
        <v>68562.991436784141</v>
      </c>
      <c r="N106" s="24">
        <f t="shared" si="44"/>
        <v>65772.847640374996</v>
      </c>
      <c r="O106" s="24">
        <f t="shared" si="44"/>
        <v>60538.924728301077</v>
      </c>
      <c r="P106" s="24">
        <f t="shared" si="44"/>
        <v>56063.698485509907</v>
      </c>
      <c r="Q106" s="24">
        <f t="shared" si="44"/>
        <v>54628.068745556448</v>
      </c>
    </row>
    <row r="107" spans="1:17" ht="12" customHeight="1" x14ac:dyDescent="0.25">
      <c r="A107" s="23" t="s">
        <v>44</v>
      </c>
      <c r="B107" s="22">
        <v>61007.865428573241</v>
      </c>
      <c r="C107" s="22">
        <v>81667.853645253388</v>
      </c>
      <c r="D107" s="22">
        <v>34756.997505949883</v>
      </c>
      <c r="E107" s="22">
        <v>57477.918724503128</v>
      </c>
      <c r="F107" s="22">
        <v>64177.928833575585</v>
      </c>
      <c r="G107" s="22">
        <v>78241.915797059191</v>
      </c>
      <c r="H107" s="22">
        <v>103044.28108148529</v>
      </c>
      <c r="I107" s="22">
        <v>82015.493285087592</v>
      </c>
      <c r="J107" s="22">
        <v>61181.34633970193</v>
      </c>
      <c r="K107" s="22">
        <v>54107.711153457494</v>
      </c>
      <c r="L107" s="22">
        <v>56579.619318594421</v>
      </c>
      <c r="M107" s="22">
        <v>48752.808959050511</v>
      </c>
      <c r="N107" s="22">
        <v>46071.672523186644</v>
      </c>
      <c r="O107" s="22">
        <v>41099.451253295316</v>
      </c>
      <c r="P107" s="22">
        <v>36761.145575725808</v>
      </c>
      <c r="Q107" s="22">
        <v>35250.438881853966</v>
      </c>
    </row>
    <row r="108" spans="1:17" ht="12" customHeight="1" x14ac:dyDescent="0.25">
      <c r="A108" s="23" t="s">
        <v>43</v>
      </c>
      <c r="B108" s="22">
        <v>4.8934660831265662</v>
      </c>
      <c r="C108" s="22">
        <v>60.41912338612299</v>
      </c>
      <c r="D108" s="22">
        <v>128.72789836472958</v>
      </c>
      <c r="E108" s="22">
        <v>162.75095019752371</v>
      </c>
      <c r="F108" s="22">
        <v>237.84082295564667</v>
      </c>
      <c r="G108" s="22">
        <v>269.05946813261687</v>
      </c>
      <c r="H108" s="22">
        <v>336.73312409229652</v>
      </c>
      <c r="I108" s="22">
        <v>415.05196807039215</v>
      </c>
      <c r="J108" s="22">
        <v>489.69557799689528</v>
      </c>
      <c r="K108" s="22">
        <v>557.71557479643309</v>
      </c>
      <c r="L108" s="22">
        <v>601.27900476751711</v>
      </c>
      <c r="M108" s="22">
        <v>580.20181763712822</v>
      </c>
      <c r="N108" s="22">
        <v>569.25693205628954</v>
      </c>
      <c r="O108" s="22">
        <v>553.31730788233688</v>
      </c>
      <c r="P108" s="22">
        <v>538.61260333656401</v>
      </c>
      <c r="Q108" s="22">
        <v>518.57429497643409</v>
      </c>
    </row>
    <row r="109" spans="1:17" ht="12" customHeight="1" x14ac:dyDescent="0.25">
      <c r="A109" s="23" t="s">
        <v>47</v>
      </c>
      <c r="B109" s="22">
        <v>6426.2673753515946</v>
      </c>
      <c r="C109" s="22">
        <v>7280.4083814765863</v>
      </c>
      <c r="D109" s="22">
        <v>4377.763170655815</v>
      </c>
      <c r="E109" s="22">
        <v>8605.3515827792507</v>
      </c>
      <c r="F109" s="22">
        <v>9605.4004266979136</v>
      </c>
      <c r="G109" s="22">
        <v>9243.8289840214566</v>
      </c>
      <c r="H109" s="22">
        <v>9221.7679890730014</v>
      </c>
      <c r="I109" s="22">
        <v>8907.2445941288606</v>
      </c>
      <c r="J109" s="22">
        <v>8846.4597890969471</v>
      </c>
      <c r="K109" s="22">
        <v>9193.1082887136836</v>
      </c>
      <c r="L109" s="22">
        <v>8900.181942537396</v>
      </c>
      <c r="M109" s="22">
        <v>8931.6647591697729</v>
      </c>
      <c r="N109" s="22">
        <v>8941.2174734861892</v>
      </c>
      <c r="O109" s="22">
        <v>8955.6532496091131</v>
      </c>
      <c r="P109" s="22">
        <v>8952.1245685223475</v>
      </c>
      <c r="Q109" s="22">
        <v>8977.3740786610306</v>
      </c>
    </row>
    <row r="110" spans="1:17" ht="12" customHeight="1" x14ac:dyDescent="0.25">
      <c r="A110" s="21" t="s">
        <v>46</v>
      </c>
      <c r="B110" s="20">
        <v>10832.40010822942</v>
      </c>
      <c r="C110" s="20">
        <v>10461.626196669129</v>
      </c>
      <c r="D110" s="20">
        <v>4119.8106042350328</v>
      </c>
      <c r="E110" s="20">
        <v>10022.110283552958</v>
      </c>
      <c r="F110" s="20">
        <v>11715.317400756414</v>
      </c>
      <c r="G110" s="20">
        <v>12150.625441817698</v>
      </c>
      <c r="H110" s="20">
        <v>12005.101437447271</v>
      </c>
      <c r="I110" s="20">
        <v>12404.422253569155</v>
      </c>
      <c r="J110" s="20">
        <v>10935.88304160193</v>
      </c>
      <c r="K110" s="20">
        <v>10471.850167994195</v>
      </c>
      <c r="L110" s="20">
        <v>10243.782860091813</v>
      </c>
      <c r="M110" s="20">
        <v>10298.315900926731</v>
      </c>
      <c r="N110" s="20">
        <v>10190.700711645872</v>
      </c>
      <c r="O110" s="20">
        <v>9930.5029175143172</v>
      </c>
      <c r="P110" s="20">
        <v>9811.8157379251843</v>
      </c>
      <c r="Q110" s="20">
        <v>9881.6814900650243</v>
      </c>
    </row>
    <row r="111" spans="1:17" ht="12" customHeight="1" x14ac:dyDescent="0.25">
      <c r="A111" s="19" t="s">
        <v>45</v>
      </c>
      <c r="B111" s="18">
        <v>14005.630807941861</v>
      </c>
      <c r="C111" s="18">
        <v>13921.080799394582</v>
      </c>
      <c r="D111" s="18">
        <v>14233.337439047409</v>
      </c>
      <c r="E111" s="18">
        <v>14607.489875104251</v>
      </c>
      <c r="F111" s="18">
        <v>15213.110115888436</v>
      </c>
      <c r="G111" s="18">
        <v>15948.824758093171</v>
      </c>
      <c r="H111" s="18">
        <v>16983.871290528918</v>
      </c>
      <c r="I111" s="18">
        <v>18114.546383682202</v>
      </c>
      <c r="J111" s="18">
        <v>19065.974556944322</v>
      </c>
      <c r="K111" s="18">
        <v>19796.391634945761</v>
      </c>
      <c r="L111" s="18">
        <v>20146.701949712326</v>
      </c>
      <c r="M111" s="18">
        <v>20510.054430446122</v>
      </c>
      <c r="N111" s="18">
        <v>20843.728747289428</v>
      </c>
      <c r="O111" s="18">
        <v>20996.158049869657</v>
      </c>
      <c r="P111" s="18">
        <v>21211.761362704561</v>
      </c>
      <c r="Q111" s="18">
        <v>21280.111547645276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50154.038050076415</v>
      </c>
      <c r="C113" s="31">
        <f t="shared" ref="C113:Q113" si="46">SUM(C114:C117)</f>
        <v>62259.21420033084</v>
      </c>
      <c r="D113" s="31">
        <f t="shared" si="46"/>
        <v>25221.70417462488</v>
      </c>
      <c r="E113" s="31">
        <f t="shared" si="46"/>
        <v>46858.146672587529</v>
      </c>
      <c r="F113" s="31">
        <f t="shared" si="46"/>
        <v>52375.016260009994</v>
      </c>
      <c r="G113" s="31">
        <f t="shared" si="46"/>
        <v>62963.116669195835</v>
      </c>
      <c r="H113" s="31">
        <f t="shared" si="46"/>
        <v>81488.75151332283</v>
      </c>
      <c r="I113" s="31">
        <f t="shared" si="46"/>
        <v>67984.004307875075</v>
      </c>
      <c r="J113" s="31">
        <f t="shared" si="46"/>
        <v>54550.695810006349</v>
      </c>
      <c r="K113" s="31">
        <f t="shared" si="46"/>
        <v>50400.436636104467</v>
      </c>
      <c r="L113" s="31">
        <f t="shared" si="46"/>
        <v>52722.218853654689</v>
      </c>
      <c r="M113" s="31">
        <f t="shared" si="46"/>
        <v>48071.232374235944</v>
      </c>
      <c r="N113" s="31">
        <f t="shared" si="46"/>
        <v>46422.661559607499</v>
      </c>
      <c r="O113" s="31">
        <f t="shared" si="46"/>
        <v>42989.185501944201</v>
      </c>
      <c r="P113" s="31">
        <f t="shared" si="46"/>
        <v>40008.180383787694</v>
      </c>
      <c r="Q113" s="31">
        <f t="shared" si="46"/>
        <v>38900.995646098781</v>
      </c>
    </row>
    <row r="114" spans="1:17" ht="12" customHeight="1" x14ac:dyDescent="0.25">
      <c r="A114" s="23" t="s">
        <v>44</v>
      </c>
      <c r="B114" s="22">
        <v>40043.235191532738</v>
      </c>
      <c r="C114" s="22">
        <v>51678.43529687851</v>
      </c>
      <c r="D114" s="22">
        <v>20354.680305793441</v>
      </c>
      <c r="E114" s="22">
        <v>36038.639783049563</v>
      </c>
      <c r="F114" s="22">
        <v>40401.603017642796</v>
      </c>
      <c r="G114" s="22">
        <v>50818.273615771126</v>
      </c>
      <c r="H114" s="22">
        <v>68914.604382822494</v>
      </c>
      <c r="I114" s="22">
        <v>55205.876897066977</v>
      </c>
      <c r="J114" s="22">
        <v>41537.081708364181</v>
      </c>
      <c r="K114" s="22">
        <v>37309.843645649686</v>
      </c>
      <c r="L114" s="22">
        <v>39785.360065368935</v>
      </c>
      <c r="M114" s="22">
        <v>34753.214097981443</v>
      </c>
      <c r="N114" s="22">
        <v>33107.142830471916</v>
      </c>
      <c r="O114" s="22">
        <v>29849.34185545841</v>
      </c>
      <c r="P114" s="22">
        <v>26859.622143471173</v>
      </c>
      <c r="Q114" s="22">
        <v>25740.209471501475</v>
      </c>
    </row>
    <row r="115" spans="1:17" ht="12" customHeight="1" x14ac:dyDescent="0.25">
      <c r="A115" s="23" t="s">
        <v>43</v>
      </c>
      <c r="B115" s="30">
        <v>8.088179319037323</v>
      </c>
      <c r="C115" s="30">
        <v>114.66937436499271</v>
      </c>
      <c r="D115" s="30">
        <v>246.58346793998155</v>
      </c>
      <c r="E115" s="30">
        <v>313.21093063805631</v>
      </c>
      <c r="F115" s="30">
        <v>461.56042060754061</v>
      </c>
      <c r="G115" s="30">
        <v>525.00113470809424</v>
      </c>
      <c r="H115" s="30">
        <v>663.34039262166391</v>
      </c>
      <c r="I115" s="30">
        <v>826.18503116155478</v>
      </c>
      <c r="J115" s="30">
        <v>985.68287338447442</v>
      </c>
      <c r="K115" s="30">
        <v>1134.8570934668958</v>
      </c>
      <c r="L115" s="30">
        <v>1237.5710013275304</v>
      </c>
      <c r="M115" s="30">
        <v>1225.9996483544267</v>
      </c>
      <c r="N115" s="30">
        <v>1245.3029174942933</v>
      </c>
      <c r="O115" s="30">
        <v>1251.1338817674196</v>
      </c>
      <c r="P115" s="30">
        <v>1308.6403199229858</v>
      </c>
      <c r="Q115" s="30">
        <v>1345.1276272168</v>
      </c>
    </row>
    <row r="116" spans="1:17" ht="12" customHeight="1" x14ac:dyDescent="0.25">
      <c r="A116" s="23" t="s">
        <v>47</v>
      </c>
      <c r="B116" s="22">
        <v>3962.4004319668074</v>
      </c>
      <c r="C116" s="22">
        <v>4420.2783927365535</v>
      </c>
      <c r="D116" s="22">
        <v>2386.5023038309114</v>
      </c>
      <c r="E116" s="22">
        <v>5070.7901453438089</v>
      </c>
      <c r="F116" s="22">
        <v>5686.0701329340854</v>
      </c>
      <c r="G116" s="22">
        <v>5568.9388755583905</v>
      </c>
      <c r="H116" s="22">
        <v>5600.7090911371943</v>
      </c>
      <c r="I116" s="22">
        <v>5629.4901953284671</v>
      </c>
      <c r="J116" s="22">
        <v>5741.6251474939527</v>
      </c>
      <c r="K116" s="22">
        <v>5815.1554812732475</v>
      </c>
      <c r="L116" s="22">
        <v>5701.3271717991965</v>
      </c>
      <c r="M116" s="22">
        <v>5864.5694936231275</v>
      </c>
      <c r="N116" s="22">
        <v>5877.5761313462353</v>
      </c>
      <c r="O116" s="22">
        <v>5849.036771354853</v>
      </c>
      <c r="P116" s="22">
        <v>5834.8406763200674</v>
      </c>
      <c r="Q116" s="22">
        <v>5835.7130389264285</v>
      </c>
    </row>
    <row r="117" spans="1:17" ht="12" customHeight="1" x14ac:dyDescent="0.25">
      <c r="A117" s="29" t="s">
        <v>46</v>
      </c>
      <c r="B117" s="18">
        <v>6140.314247257832</v>
      </c>
      <c r="C117" s="18">
        <v>6045.8311363507855</v>
      </c>
      <c r="D117" s="18">
        <v>2233.9380970605434</v>
      </c>
      <c r="E117" s="18">
        <v>5435.5058135560985</v>
      </c>
      <c r="F117" s="18">
        <v>5825.782688825564</v>
      </c>
      <c r="G117" s="18">
        <v>6050.9030431582178</v>
      </c>
      <c r="H117" s="18">
        <v>6310.0976467414775</v>
      </c>
      <c r="I117" s="18">
        <v>6322.4521843180819</v>
      </c>
      <c r="J117" s="18">
        <v>6286.3060807637403</v>
      </c>
      <c r="K117" s="18">
        <v>6140.5804157146322</v>
      </c>
      <c r="L117" s="18">
        <v>5997.9606151590297</v>
      </c>
      <c r="M117" s="18">
        <v>6227.4491342769479</v>
      </c>
      <c r="N117" s="18">
        <v>6192.6396802950539</v>
      </c>
      <c r="O117" s="18">
        <v>6039.6729933635252</v>
      </c>
      <c r="P117" s="18">
        <v>6005.0772440734636</v>
      </c>
      <c r="Q117" s="18">
        <v>5979.9455084540778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6778.9368993255093</v>
      </c>
      <c r="C119" s="26">
        <f t="shared" ref="C119:Q119" si="47">SUM(C120,C125)</f>
        <v>10525.805053902926</v>
      </c>
      <c r="D119" s="26">
        <f t="shared" si="47"/>
        <v>5831.2665609488577</v>
      </c>
      <c r="E119" s="26">
        <f t="shared" si="47"/>
        <v>10441.465953257186</v>
      </c>
      <c r="F119" s="26">
        <f t="shared" si="47"/>
        <v>15733.411925232596</v>
      </c>
      <c r="G119" s="26">
        <f t="shared" si="47"/>
        <v>15595.055153810375</v>
      </c>
      <c r="H119" s="26">
        <f t="shared" si="47"/>
        <v>20519.298757736644</v>
      </c>
      <c r="I119" s="26">
        <f t="shared" si="47"/>
        <v>16948.568655666269</v>
      </c>
      <c r="J119" s="26">
        <f t="shared" si="47"/>
        <v>11790.99090796392</v>
      </c>
      <c r="K119" s="26">
        <f t="shared" si="47"/>
        <v>10729.096695920622</v>
      </c>
      <c r="L119" s="26">
        <f t="shared" si="47"/>
        <v>10533.738391624285</v>
      </c>
      <c r="M119" s="26">
        <f t="shared" si="47"/>
        <v>9860.446365298707</v>
      </c>
      <c r="N119" s="26">
        <f t="shared" si="47"/>
        <v>9371.6232265839626</v>
      </c>
      <c r="O119" s="26">
        <f t="shared" si="47"/>
        <v>8731.3281552443805</v>
      </c>
      <c r="P119" s="26">
        <f t="shared" si="47"/>
        <v>8345.1485572706133</v>
      </c>
      <c r="Q119" s="26">
        <f t="shared" si="47"/>
        <v>7911.7932362213451</v>
      </c>
    </row>
    <row r="120" spans="1:17" ht="12" customHeight="1" x14ac:dyDescent="0.25">
      <c r="A120" s="25" t="s">
        <v>48</v>
      </c>
      <c r="B120" s="24">
        <f>SUM(B121:B124)</f>
        <v>6778.9368993255093</v>
      </c>
      <c r="C120" s="24">
        <f t="shared" ref="C120:Q120" si="48">SUM(C121:C124)</f>
        <v>10525.805053902926</v>
      </c>
      <c r="D120" s="24">
        <f t="shared" si="48"/>
        <v>5831.2665609488577</v>
      </c>
      <c r="E120" s="24">
        <f t="shared" si="48"/>
        <v>10441.465953257186</v>
      </c>
      <c r="F120" s="24">
        <f t="shared" si="48"/>
        <v>15733.411925232596</v>
      </c>
      <c r="G120" s="24">
        <f t="shared" si="48"/>
        <v>15595.055153810375</v>
      </c>
      <c r="H120" s="24">
        <f t="shared" si="48"/>
        <v>20519.298757736644</v>
      </c>
      <c r="I120" s="24">
        <f t="shared" si="48"/>
        <v>16948.568655666269</v>
      </c>
      <c r="J120" s="24">
        <f t="shared" si="48"/>
        <v>11790.99090796392</v>
      </c>
      <c r="K120" s="24">
        <f t="shared" si="48"/>
        <v>10729.096695920622</v>
      </c>
      <c r="L120" s="24">
        <f t="shared" si="48"/>
        <v>10533.738391624285</v>
      </c>
      <c r="M120" s="24">
        <f t="shared" si="48"/>
        <v>9860.446365298707</v>
      </c>
      <c r="N120" s="24">
        <f t="shared" si="48"/>
        <v>9371.6232265839626</v>
      </c>
      <c r="O120" s="24">
        <f t="shared" si="48"/>
        <v>8731.3281552443805</v>
      </c>
      <c r="P120" s="24">
        <f t="shared" si="48"/>
        <v>8345.1485572706133</v>
      </c>
      <c r="Q120" s="24">
        <f t="shared" si="48"/>
        <v>7911.7932362213451</v>
      </c>
    </row>
    <row r="121" spans="1:17" ht="12" customHeight="1" x14ac:dyDescent="0.25">
      <c r="A121" s="23" t="s">
        <v>44</v>
      </c>
      <c r="B121" s="22">
        <v>5501.8000585165419</v>
      </c>
      <c r="C121" s="22">
        <v>9322.9045901267036</v>
      </c>
      <c r="D121" s="22">
        <v>4652.4831872988343</v>
      </c>
      <c r="E121" s="22">
        <v>8050.3256556420447</v>
      </c>
      <c r="F121" s="22">
        <v>11878.92790492204</v>
      </c>
      <c r="G121" s="22">
        <v>11734.80462224455</v>
      </c>
      <c r="H121" s="22">
        <v>16859.779916455736</v>
      </c>
      <c r="I121" s="22">
        <v>13255.507187803898</v>
      </c>
      <c r="J121" s="22">
        <v>9220.4082564014898</v>
      </c>
      <c r="K121" s="22">
        <v>8025.6716162513449</v>
      </c>
      <c r="L121" s="22">
        <v>7880.9113934550423</v>
      </c>
      <c r="M121" s="22">
        <v>7501.7559395778544</v>
      </c>
      <c r="N121" s="22">
        <v>7033.6657572529139</v>
      </c>
      <c r="O121" s="22">
        <v>6323.9107118972533</v>
      </c>
      <c r="P121" s="22">
        <v>5876.5374345875107</v>
      </c>
      <c r="Q121" s="22">
        <v>5302.9546368593101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350.23661985679189</v>
      </c>
      <c r="C123" s="22">
        <v>349.93905189296208</v>
      </c>
      <c r="D123" s="22">
        <v>614.20559777683559</v>
      </c>
      <c r="E123" s="22">
        <v>975.36642183888034</v>
      </c>
      <c r="F123" s="22">
        <v>1427.9032594923881</v>
      </c>
      <c r="G123" s="22">
        <v>1335.6237544906662</v>
      </c>
      <c r="H123" s="22">
        <v>1397.9705209162139</v>
      </c>
      <c r="I123" s="22">
        <v>1108.3654220037299</v>
      </c>
      <c r="J123" s="22">
        <v>954.32728570034612</v>
      </c>
      <c r="K123" s="22">
        <v>1264.8439956445688</v>
      </c>
      <c r="L123" s="22">
        <v>1215.6426044498019</v>
      </c>
      <c r="M123" s="22">
        <v>1085.0243315736291</v>
      </c>
      <c r="N123" s="22">
        <v>1100.2588063900832</v>
      </c>
      <c r="O123" s="22">
        <v>1189.9037294536952</v>
      </c>
      <c r="P123" s="22">
        <v>1253.2714248174448</v>
      </c>
      <c r="Q123" s="22">
        <v>1293.2070546871073</v>
      </c>
    </row>
    <row r="124" spans="1:17" ht="12" customHeight="1" x14ac:dyDescent="0.25">
      <c r="A124" s="21" t="s">
        <v>46</v>
      </c>
      <c r="B124" s="20">
        <v>926.90022095217603</v>
      </c>
      <c r="C124" s="20">
        <v>852.96141188326078</v>
      </c>
      <c r="D124" s="20">
        <v>564.57777587318697</v>
      </c>
      <c r="E124" s="20">
        <v>1415.7738757762593</v>
      </c>
      <c r="F124" s="20">
        <v>2426.5807608181681</v>
      </c>
      <c r="G124" s="20">
        <v>2524.6267770751574</v>
      </c>
      <c r="H124" s="20">
        <v>2261.5483203646945</v>
      </c>
      <c r="I124" s="20">
        <v>2584.6960458586427</v>
      </c>
      <c r="J124" s="20">
        <v>1616.255365862083</v>
      </c>
      <c r="K124" s="20">
        <v>1438.5810840247082</v>
      </c>
      <c r="L124" s="20">
        <v>1437.1843937194408</v>
      </c>
      <c r="M124" s="20">
        <v>1273.666094147223</v>
      </c>
      <c r="N124" s="20">
        <v>1237.6986629409657</v>
      </c>
      <c r="O124" s="20">
        <v>1217.513713893431</v>
      </c>
      <c r="P124" s="20">
        <v>1215.3396978656585</v>
      </c>
      <c r="Q124" s="20">
        <v>1315.6315446749275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0.64077071762705562</v>
      </c>
      <c r="C127" s="39">
        <f t="shared" si="49"/>
        <v>0.6259075281960812</v>
      </c>
      <c r="D127" s="39">
        <f t="shared" si="49"/>
        <v>0.58136897496984696</v>
      </c>
      <c r="E127" s="39">
        <f t="shared" si="49"/>
        <v>0.61438697560562983</v>
      </c>
      <c r="F127" s="39">
        <f t="shared" si="49"/>
        <v>0.61088362489532777</v>
      </c>
      <c r="G127" s="39">
        <f t="shared" si="49"/>
        <v>0.63022717447806909</v>
      </c>
      <c r="H127" s="39">
        <f t="shared" si="49"/>
        <v>0.65396144399592437</v>
      </c>
      <c r="I127" s="39">
        <f t="shared" si="49"/>
        <v>0.65531670215189219</v>
      </c>
      <c r="J127" s="39">
        <f t="shared" si="49"/>
        <v>0.66971674631457767</v>
      </c>
      <c r="K127" s="39">
        <f t="shared" si="49"/>
        <v>0.67805967251063382</v>
      </c>
      <c r="L127" s="39">
        <f t="shared" si="49"/>
        <v>0.69076073895638634</v>
      </c>
      <c r="M127" s="39">
        <f t="shared" si="49"/>
        <v>0.70112507297115478</v>
      </c>
      <c r="N127" s="39">
        <f t="shared" si="49"/>
        <v>0.70580282327795574</v>
      </c>
      <c r="O127" s="39">
        <f t="shared" si="49"/>
        <v>0.71010817742270493</v>
      </c>
      <c r="P127" s="39">
        <f t="shared" si="49"/>
        <v>0.71362006903857966</v>
      </c>
      <c r="Q127" s="39">
        <f t="shared" si="49"/>
        <v>0.71210636838160357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0.65636184630020433</v>
      </c>
      <c r="C128" s="38">
        <f t="shared" si="50"/>
        <v>0.63278796968704354</v>
      </c>
      <c r="D128" s="38">
        <f t="shared" si="50"/>
        <v>0.58562826959690695</v>
      </c>
      <c r="E128" s="38">
        <f t="shared" si="50"/>
        <v>0.62699973455521285</v>
      </c>
      <c r="F128" s="38">
        <f t="shared" si="50"/>
        <v>0.62952488109130333</v>
      </c>
      <c r="G128" s="38">
        <f t="shared" si="50"/>
        <v>0.6495019082556921</v>
      </c>
      <c r="H128" s="38">
        <f t="shared" si="50"/>
        <v>0.66878630875522582</v>
      </c>
      <c r="I128" s="38">
        <f t="shared" si="50"/>
        <v>0.67311522111035993</v>
      </c>
      <c r="J128" s="38">
        <f t="shared" si="50"/>
        <v>0.67891741835386599</v>
      </c>
      <c r="K128" s="38">
        <f t="shared" si="50"/>
        <v>0.68954762362491062</v>
      </c>
      <c r="L128" s="38">
        <f t="shared" si="50"/>
        <v>0.70317475699759269</v>
      </c>
      <c r="M128" s="38">
        <f t="shared" si="50"/>
        <v>0.71284536911856911</v>
      </c>
      <c r="N128" s="38">
        <f t="shared" si="50"/>
        <v>0.7186008455371351</v>
      </c>
      <c r="O128" s="38">
        <f t="shared" si="50"/>
        <v>0.72627105582255469</v>
      </c>
      <c r="P128" s="38">
        <f t="shared" si="50"/>
        <v>0.73065247893708651</v>
      </c>
      <c r="Q128" s="38">
        <f t="shared" si="50"/>
        <v>0.73020961690073838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1.6528528412461314</v>
      </c>
      <c r="C129" s="37">
        <f t="shared" si="51"/>
        <v>1.8978986774132818</v>
      </c>
      <c r="D129" s="37">
        <f t="shared" si="51"/>
        <v>1.9155402292153278</v>
      </c>
      <c r="E129" s="37">
        <f t="shared" si="51"/>
        <v>1.9244798894134008</v>
      </c>
      <c r="F129" s="37">
        <f t="shared" si="51"/>
        <v>1.9406274115256232</v>
      </c>
      <c r="G129" s="37">
        <f t="shared" si="51"/>
        <v>1.9512457166135708</v>
      </c>
      <c r="H129" s="37">
        <f t="shared" si="51"/>
        <v>1.9699291372352377</v>
      </c>
      <c r="I129" s="37">
        <f t="shared" si="51"/>
        <v>1.990558037834518</v>
      </c>
      <c r="J129" s="37">
        <f t="shared" si="51"/>
        <v>2.0128482217797843</v>
      </c>
      <c r="K129" s="37">
        <f t="shared" si="51"/>
        <v>2.0348312737744862</v>
      </c>
      <c r="L129" s="37">
        <f t="shared" si="51"/>
        <v>2.0582308570811216</v>
      </c>
      <c r="M129" s="37">
        <f t="shared" si="51"/>
        <v>2.1130572347175849</v>
      </c>
      <c r="N129" s="37">
        <f t="shared" si="51"/>
        <v>2.1875937689436071</v>
      </c>
      <c r="O129" s="37">
        <f t="shared" si="51"/>
        <v>2.2611508151728983</v>
      </c>
      <c r="P129" s="37">
        <f t="shared" si="51"/>
        <v>2.4296503865975319</v>
      </c>
      <c r="Q129" s="37">
        <f t="shared" si="51"/>
        <v>2.5938956871703938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0.6165943930632074</v>
      </c>
      <c r="C130" s="37">
        <f t="shared" si="52"/>
        <v>0.60714703916651014</v>
      </c>
      <c r="D130" s="37">
        <f t="shared" si="52"/>
        <v>0.54514193911348552</v>
      </c>
      <c r="E130" s="37">
        <f t="shared" si="52"/>
        <v>0.58926007805320924</v>
      </c>
      <c r="F130" s="37">
        <f t="shared" si="52"/>
        <v>0.5919659650137884</v>
      </c>
      <c r="G130" s="37">
        <f t="shared" si="52"/>
        <v>0.60244936218364209</v>
      </c>
      <c r="H130" s="37">
        <f t="shared" si="52"/>
        <v>0.60733571889615423</v>
      </c>
      <c r="I130" s="37">
        <f t="shared" si="52"/>
        <v>0.63201253045628736</v>
      </c>
      <c r="J130" s="37">
        <f t="shared" si="52"/>
        <v>0.64903083090598235</v>
      </c>
      <c r="K130" s="37">
        <f t="shared" si="52"/>
        <v>0.6325559646036667</v>
      </c>
      <c r="L130" s="37">
        <f t="shared" si="52"/>
        <v>0.64058546315220355</v>
      </c>
      <c r="M130" s="37">
        <f t="shared" si="52"/>
        <v>0.65660430073824871</v>
      </c>
      <c r="N130" s="37">
        <f t="shared" si="52"/>
        <v>0.65735747383119658</v>
      </c>
      <c r="O130" s="37">
        <f t="shared" si="52"/>
        <v>0.65311112526717641</v>
      </c>
      <c r="P130" s="37">
        <f t="shared" si="52"/>
        <v>0.65178278426069491</v>
      </c>
      <c r="Q130" s="37">
        <f t="shared" si="52"/>
        <v>0.65004677178349479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0.5668470686005227</v>
      </c>
      <c r="C131" s="36">
        <f t="shared" si="53"/>
        <v>0.57790548263669694</v>
      </c>
      <c r="D131" s="36">
        <f t="shared" si="53"/>
        <v>0.54224291154649851</v>
      </c>
      <c r="E131" s="36">
        <f t="shared" si="53"/>
        <v>0.54235142697203953</v>
      </c>
      <c r="F131" s="36">
        <f t="shared" si="53"/>
        <v>0.49727911669293867</v>
      </c>
      <c r="G131" s="36">
        <f t="shared" si="53"/>
        <v>0.49799107643738055</v>
      </c>
      <c r="H131" s="36">
        <f t="shared" si="53"/>
        <v>0.52561801994096591</v>
      </c>
      <c r="I131" s="36">
        <f t="shared" si="53"/>
        <v>0.50969340248788342</v>
      </c>
      <c r="J131" s="36">
        <f t="shared" si="53"/>
        <v>0.57483296564617414</v>
      </c>
      <c r="K131" s="36">
        <f t="shared" si="53"/>
        <v>0.58638925473575743</v>
      </c>
      <c r="L131" s="36">
        <f t="shared" si="53"/>
        <v>0.58552203781340906</v>
      </c>
      <c r="M131" s="36">
        <f t="shared" si="53"/>
        <v>0.60470558430981403</v>
      </c>
      <c r="N131" s="36">
        <f t="shared" si="53"/>
        <v>0.60767555200773804</v>
      </c>
      <c r="O131" s="36">
        <f t="shared" si="53"/>
        <v>0.60819407068613018</v>
      </c>
      <c r="P131" s="36">
        <f t="shared" si="53"/>
        <v>0.61202507308227361</v>
      </c>
      <c r="Q131" s="36">
        <f t="shared" si="53"/>
        <v>0.60515465049812367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205.06012708039833</v>
      </c>
      <c r="C135" s="26">
        <f t="shared" si="54"/>
        <v>251.98086254706624</v>
      </c>
      <c r="D135" s="26">
        <f t="shared" si="54"/>
        <v>128.03697026278414</v>
      </c>
      <c r="E135" s="26">
        <f t="shared" si="54"/>
        <v>201.94582536919359</v>
      </c>
      <c r="F135" s="26">
        <f t="shared" si="54"/>
        <v>224.33243911083107</v>
      </c>
      <c r="G135" s="26">
        <f t="shared" si="54"/>
        <v>257.45389877583142</v>
      </c>
      <c r="H135" s="26">
        <f t="shared" si="54"/>
        <v>314.64834427250395</v>
      </c>
      <c r="I135" s="26">
        <f t="shared" si="54"/>
        <v>270.7927966323071</v>
      </c>
      <c r="J135" s="26">
        <f t="shared" si="54"/>
        <v>223.37635401187114</v>
      </c>
      <c r="K135" s="26">
        <f t="shared" si="54"/>
        <v>209.17061515535013</v>
      </c>
      <c r="L135" s="26">
        <f t="shared" si="54"/>
        <v>214.3812557237855</v>
      </c>
      <c r="M135" s="26">
        <f t="shared" si="54"/>
        <v>197.94010192717838</v>
      </c>
      <c r="N135" s="26">
        <f t="shared" si="54"/>
        <v>192.48128086147648</v>
      </c>
      <c r="O135" s="26">
        <f t="shared" si="54"/>
        <v>181.1890728403794</v>
      </c>
      <c r="P135" s="26">
        <f t="shared" si="54"/>
        <v>171.72324410714327</v>
      </c>
      <c r="Q135" s="26">
        <f t="shared" si="54"/>
        <v>168.68484509600387</v>
      </c>
    </row>
    <row r="136" spans="1:17" ht="12" customHeight="1" x14ac:dyDescent="0.25">
      <c r="A136" s="25" t="s">
        <v>48</v>
      </c>
      <c r="B136" s="24">
        <f t="shared" ref="B136:Q136" si="55">IF(B106=0,0,B106/B$26)</f>
        <v>173.93650306274975</v>
      </c>
      <c r="C136" s="24">
        <f t="shared" si="55"/>
        <v>221.04512743730049</v>
      </c>
      <c r="D136" s="24">
        <f t="shared" si="55"/>
        <v>96.407331509345454</v>
      </c>
      <c r="E136" s="24">
        <f t="shared" si="55"/>
        <v>169.48473675785081</v>
      </c>
      <c r="F136" s="24">
        <f t="shared" si="55"/>
        <v>190.52552774219009</v>
      </c>
      <c r="G136" s="24">
        <f t="shared" si="55"/>
        <v>222.0120659800688</v>
      </c>
      <c r="H136" s="24">
        <f t="shared" si="55"/>
        <v>276.9064080713286</v>
      </c>
      <c r="I136" s="24">
        <f t="shared" si="55"/>
        <v>230.53824911301331</v>
      </c>
      <c r="J136" s="24">
        <f t="shared" si="55"/>
        <v>181.00752166310599</v>
      </c>
      <c r="K136" s="24">
        <f t="shared" si="55"/>
        <v>165.17863374435956</v>
      </c>
      <c r="L136" s="24">
        <f t="shared" si="55"/>
        <v>169.61080694664699</v>
      </c>
      <c r="M136" s="24">
        <f t="shared" si="55"/>
        <v>152.36220319285366</v>
      </c>
      <c r="N136" s="24">
        <f t="shared" si="55"/>
        <v>146.16188364527775</v>
      </c>
      <c r="O136" s="24">
        <f t="shared" si="55"/>
        <v>134.53094384066907</v>
      </c>
      <c r="P136" s="24">
        <f t="shared" si="55"/>
        <v>124.58599663446648</v>
      </c>
      <c r="Q136" s="24">
        <f t="shared" si="55"/>
        <v>121.39570832345879</v>
      </c>
    </row>
    <row r="137" spans="1:17" ht="12" customHeight="1" x14ac:dyDescent="0.25">
      <c r="A137" s="23" t="s">
        <v>44</v>
      </c>
      <c r="B137" s="22">
        <f t="shared" ref="B137:Q137" si="56">IF(B107=0,0,B107/B$26)</f>
        <v>135.57303428571834</v>
      </c>
      <c r="C137" s="22">
        <f t="shared" si="56"/>
        <v>181.4841192116742</v>
      </c>
      <c r="D137" s="22">
        <f t="shared" si="56"/>
        <v>77.237772235444169</v>
      </c>
      <c r="E137" s="22">
        <f t="shared" si="56"/>
        <v>127.72870827667361</v>
      </c>
      <c r="F137" s="22">
        <f t="shared" si="56"/>
        <v>142.61761963016798</v>
      </c>
      <c r="G137" s="22">
        <f t="shared" si="56"/>
        <v>173.87092399346486</v>
      </c>
      <c r="H137" s="22">
        <f t="shared" si="56"/>
        <v>228.98729129218952</v>
      </c>
      <c r="I137" s="22">
        <f t="shared" si="56"/>
        <v>182.2566517446391</v>
      </c>
      <c r="J137" s="22">
        <f t="shared" si="56"/>
        <v>135.95854742155984</v>
      </c>
      <c r="K137" s="22">
        <f t="shared" si="56"/>
        <v>120.23935811879443</v>
      </c>
      <c r="L137" s="22">
        <f t="shared" si="56"/>
        <v>125.73248737465427</v>
      </c>
      <c r="M137" s="22">
        <f t="shared" si="56"/>
        <v>108.33957546455669</v>
      </c>
      <c r="N137" s="22">
        <f t="shared" si="56"/>
        <v>102.38149449597032</v>
      </c>
      <c r="O137" s="22">
        <f t="shared" si="56"/>
        <v>91.332113896211808</v>
      </c>
      <c r="P137" s="22">
        <f t="shared" si="56"/>
        <v>81.691434612724024</v>
      </c>
      <c r="Q137" s="22">
        <f t="shared" si="56"/>
        <v>78.334308626342164</v>
      </c>
    </row>
    <row r="138" spans="1:17" ht="12" customHeight="1" x14ac:dyDescent="0.25">
      <c r="A138" s="23" t="s">
        <v>43</v>
      </c>
      <c r="B138" s="22">
        <f t="shared" ref="B138:Q138" si="57">IF(B108=0,0,B108/B$26)</f>
        <v>1.0874369073614594E-2</v>
      </c>
      <c r="C138" s="22">
        <f t="shared" si="57"/>
        <v>0.13426471863582887</v>
      </c>
      <c r="D138" s="22">
        <f t="shared" si="57"/>
        <v>0.28606199636606572</v>
      </c>
      <c r="E138" s="22">
        <f t="shared" si="57"/>
        <v>0.36166877821671933</v>
      </c>
      <c r="F138" s="22">
        <f t="shared" si="57"/>
        <v>0.52853516212365925</v>
      </c>
      <c r="G138" s="22">
        <f t="shared" si="57"/>
        <v>0.59790992918359309</v>
      </c>
      <c r="H138" s="22">
        <f t="shared" si="57"/>
        <v>0.74829583131621447</v>
      </c>
      <c r="I138" s="22">
        <f t="shared" si="57"/>
        <v>0.92233770682309368</v>
      </c>
      <c r="J138" s="22">
        <f t="shared" si="57"/>
        <v>1.0882123955486562</v>
      </c>
      <c r="K138" s="22">
        <f t="shared" si="57"/>
        <v>1.2393679439920735</v>
      </c>
      <c r="L138" s="22">
        <f t="shared" si="57"/>
        <v>1.3361755661500381</v>
      </c>
      <c r="M138" s="22">
        <f t="shared" si="57"/>
        <v>1.2893373725269517</v>
      </c>
      <c r="N138" s="22">
        <f t="shared" si="57"/>
        <v>1.2650154045695323</v>
      </c>
      <c r="O138" s="22">
        <f t="shared" si="57"/>
        <v>1.2295940175163043</v>
      </c>
      <c r="P138" s="22">
        <f t="shared" si="57"/>
        <v>1.1969168963034758</v>
      </c>
      <c r="Q138" s="22">
        <f t="shared" si="57"/>
        <v>1.1523873221698537</v>
      </c>
    </row>
    <row r="139" spans="1:17" ht="12" customHeight="1" x14ac:dyDescent="0.25">
      <c r="A139" s="23" t="s">
        <v>47</v>
      </c>
      <c r="B139" s="22">
        <f t="shared" ref="B139:Q139" si="58">IF(B109=0,0,B109/B$26)</f>
        <v>14.28059416744799</v>
      </c>
      <c r="C139" s="22">
        <f t="shared" si="58"/>
        <v>16.178685292170194</v>
      </c>
      <c r="D139" s="22">
        <f t="shared" si="58"/>
        <v>9.7283626014573645</v>
      </c>
      <c r="E139" s="22">
        <f t="shared" si="58"/>
        <v>19.123003517287223</v>
      </c>
      <c r="F139" s="22">
        <f t="shared" si="58"/>
        <v>21.345334281550919</v>
      </c>
      <c r="G139" s="22">
        <f t="shared" si="58"/>
        <v>20.541842186714348</v>
      </c>
      <c r="H139" s="22">
        <f t="shared" si="58"/>
        <v>20.492817753495558</v>
      </c>
      <c r="I139" s="22">
        <f t="shared" si="58"/>
        <v>19.793876875841914</v>
      </c>
      <c r="J139" s="22">
        <f t="shared" si="58"/>
        <v>19.658799531326551</v>
      </c>
      <c r="K139" s="22">
        <f t="shared" si="58"/>
        <v>20.429129530474853</v>
      </c>
      <c r="L139" s="22">
        <f t="shared" si="58"/>
        <v>19.778182094527548</v>
      </c>
      <c r="M139" s="22">
        <f t="shared" si="58"/>
        <v>19.848143909266163</v>
      </c>
      <c r="N139" s="22">
        <f t="shared" si="58"/>
        <v>19.869372163302643</v>
      </c>
      <c r="O139" s="22">
        <f t="shared" si="58"/>
        <v>19.901451665798028</v>
      </c>
      <c r="P139" s="22">
        <f t="shared" si="58"/>
        <v>19.893610152271886</v>
      </c>
      <c r="Q139" s="22">
        <f t="shared" si="58"/>
        <v>19.949720174802291</v>
      </c>
    </row>
    <row r="140" spans="1:17" ht="12" customHeight="1" x14ac:dyDescent="0.25">
      <c r="A140" s="21" t="s">
        <v>46</v>
      </c>
      <c r="B140" s="20">
        <f t="shared" ref="B140:Q140" si="59">IF(B110=0,0,B110/B$26)</f>
        <v>24.072000240509826</v>
      </c>
      <c r="C140" s="20">
        <f t="shared" si="59"/>
        <v>23.248058214820286</v>
      </c>
      <c r="D140" s="20">
        <f t="shared" si="59"/>
        <v>9.15513467607785</v>
      </c>
      <c r="E140" s="20">
        <f t="shared" si="59"/>
        <v>22.271356185673241</v>
      </c>
      <c r="F140" s="20">
        <f t="shared" si="59"/>
        <v>26.034038668347588</v>
      </c>
      <c r="G140" s="20">
        <f t="shared" si="59"/>
        <v>27.001389870705996</v>
      </c>
      <c r="H140" s="20">
        <f t="shared" si="59"/>
        <v>26.678003194327268</v>
      </c>
      <c r="I140" s="20">
        <f t="shared" si="59"/>
        <v>27.565382785709232</v>
      </c>
      <c r="J140" s="20">
        <f t="shared" si="59"/>
        <v>24.301962314670956</v>
      </c>
      <c r="K140" s="20">
        <f t="shared" si="59"/>
        <v>23.270778151098209</v>
      </c>
      <c r="L140" s="20">
        <f t="shared" si="59"/>
        <v>22.763961911315139</v>
      </c>
      <c r="M140" s="20">
        <f t="shared" si="59"/>
        <v>22.885146446503846</v>
      </c>
      <c r="N140" s="20">
        <f t="shared" si="59"/>
        <v>22.646001581435272</v>
      </c>
      <c r="O140" s="20">
        <f t="shared" si="59"/>
        <v>22.067784261142926</v>
      </c>
      <c r="P140" s="20">
        <f t="shared" si="59"/>
        <v>21.804034973167077</v>
      </c>
      <c r="Q140" s="20">
        <f t="shared" si="59"/>
        <v>21.9592922001445</v>
      </c>
    </row>
    <row r="141" spans="1:17" ht="12" customHeight="1" x14ac:dyDescent="0.25">
      <c r="A141" s="19" t="s">
        <v>45</v>
      </c>
      <c r="B141" s="18">
        <f t="shared" ref="B141:Q141" si="60">IF(B111=0,0,B111/B$26)</f>
        <v>31.123624017648584</v>
      </c>
      <c r="C141" s="18">
        <f t="shared" si="60"/>
        <v>30.935735109765737</v>
      </c>
      <c r="D141" s="18">
        <f t="shared" si="60"/>
        <v>31.629638753438684</v>
      </c>
      <c r="E141" s="18">
        <f t="shared" si="60"/>
        <v>32.461088611342781</v>
      </c>
      <c r="F141" s="18">
        <f t="shared" si="60"/>
        <v>33.806911368640968</v>
      </c>
      <c r="G141" s="18">
        <f t="shared" si="60"/>
        <v>35.4418327957626</v>
      </c>
      <c r="H141" s="18">
        <f t="shared" si="60"/>
        <v>37.741936201175371</v>
      </c>
      <c r="I141" s="18">
        <f t="shared" si="60"/>
        <v>40.25454751929378</v>
      </c>
      <c r="J141" s="18">
        <f t="shared" si="60"/>
        <v>42.36883234876516</v>
      </c>
      <c r="K141" s="18">
        <f t="shared" si="60"/>
        <v>43.991981410990583</v>
      </c>
      <c r="L141" s="18">
        <f t="shared" si="60"/>
        <v>44.770448777138505</v>
      </c>
      <c r="M141" s="18">
        <f t="shared" si="60"/>
        <v>45.577898734324712</v>
      </c>
      <c r="N141" s="18">
        <f t="shared" si="60"/>
        <v>46.31939721619873</v>
      </c>
      <c r="O141" s="18">
        <f t="shared" si="60"/>
        <v>46.65812899971035</v>
      </c>
      <c r="P141" s="18">
        <f t="shared" si="60"/>
        <v>47.137247472676812</v>
      </c>
      <c r="Q141" s="18">
        <f t="shared" si="60"/>
        <v>47.289136772545064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111.45341788905871</v>
      </c>
      <c r="C143" s="31">
        <f t="shared" si="61"/>
        <v>138.35380933406853</v>
      </c>
      <c r="D143" s="31">
        <f t="shared" si="61"/>
        <v>56.048231499166391</v>
      </c>
      <c r="E143" s="31">
        <f t="shared" si="61"/>
        <v>104.12921482797229</v>
      </c>
      <c r="F143" s="31">
        <f t="shared" si="61"/>
        <v>116.38892502224444</v>
      </c>
      <c r="G143" s="31">
        <f t="shared" si="61"/>
        <v>139.9180370426574</v>
      </c>
      <c r="H143" s="31">
        <f t="shared" si="61"/>
        <v>181.08611447405073</v>
      </c>
      <c r="I143" s="31">
        <f t="shared" si="61"/>
        <v>151.07556512861129</v>
      </c>
      <c r="J143" s="31">
        <f t="shared" si="61"/>
        <v>121.22376846668078</v>
      </c>
      <c r="K143" s="31">
        <f t="shared" si="61"/>
        <v>112.00097030245438</v>
      </c>
      <c r="L143" s="31">
        <f t="shared" si="61"/>
        <v>117.16048634145487</v>
      </c>
      <c r="M143" s="31">
        <f t="shared" si="61"/>
        <v>106.82496083163544</v>
      </c>
      <c r="N143" s="31">
        <f t="shared" si="61"/>
        <v>103.1614701324611</v>
      </c>
      <c r="O143" s="31">
        <f t="shared" si="61"/>
        <v>95.53152333765378</v>
      </c>
      <c r="P143" s="31">
        <f t="shared" si="61"/>
        <v>88.907067519528226</v>
      </c>
      <c r="Q143" s="31">
        <f t="shared" si="61"/>
        <v>86.446656991330642</v>
      </c>
    </row>
    <row r="144" spans="1:17" ht="12" customHeight="1" x14ac:dyDescent="0.25">
      <c r="A144" s="23" t="s">
        <v>44</v>
      </c>
      <c r="B144" s="22">
        <f t="shared" ref="B144:Q144" si="62">IF(B114=0,0,B114/B$26)</f>
        <v>88.98496709229498</v>
      </c>
      <c r="C144" s="22">
        <f t="shared" si="62"/>
        <v>114.84096732639669</v>
      </c>
      <c r="D144" s="22">
        <f t="shared" si="62"/>
        <v>45.2326229017632</v>
      </c>
      <c r="E144" s="22">
        <f t="shared" si="62"/>
        <v>80.08586618455459</v>
      </c>
      <c r="F144" s="22">
        <f t="shared" si="62"/>
        <v>89.781340039206214</v>
      </c>
      <c r="G144" s="22">
        <f t="shared" si="62"/>
        <v>112.92949692393583</v>
      </c>
      <c r="H144" s="22">
        <f t="shared" si="62"/>
        <v>153.1435652951611</v>
      </c>
      <c r="I144" s="22">
        <f t="shared" si="62"/>
        <v>122.67972643792662</v>
      </c>
      <c r="J144" s="22">
        <f t="shared" si="62"/>
        <v>92.304626018587072</v>
      </c>
      <c r="K144" s="22">
        <f t="shared" si="62"/>
        <v>82.910763656999308</v>
      </c>
      <c r="L144" s="22">
        <f t="shared" si="62"/>
        <v>88.411911256375419</v>
      </c>
      <c r="M144" s="22">
        <f t="shared" si="62"/>
        <v>77.229364662180984</v>
      </c>
      <c r="N144" s="22">
        <f t="shared" si="62"/>
        <v>73.571428512159812</v>
      </c>
      <c r="O144" s="22">
        <f t="shared" si="62"/>
        <v>66.331870789907583</v>
      </c>
      <c r="P144" s="22">
        <f t="shared" si="62"/>
        <v>59.688049207713725</v>
      </c>
      <c r="Q144" s="22">
        <f t="shared" si="62"/>
        <v>57.200465492225511</v>
      </c>
    </row>
    <row r="145" spans="1:17" ht="12" customHeight="1" x14ac:dyDescent="0.25">
      <c r="A145" s="23" t="s">
        <v>43</v>
      </c>
      <c r="B145" s="30">
        <f t="shared" ref="B145:Q145" si="63">IF(B115=0,0,B115/B$26)</f>
        <v>1.7973731820082942E-2</v>
      </c>
      <c r="C145" s="30">
        <f t="shared" si="63"/>
        <v>0.254820831922206</v>
      </c>
      <c r="D145" s="30">
        <f t="shared" si="63"/>
        <v>0.54796326208884782</v>
      </c>
      <c r="E145" s="30">
        <f t="shared" si="63"/>
        <v>0.6960242903067918</v>
      </c>
      <c r="F145" s="30">
        <f t="shared" si="63"/>
        <v>1.0256898235723124</v>
      </c>
      <c r="G145" s="30">
        <f t="shared" si="63"/>
        <v>1.1666691882402094</v>
      </c>
      <c r="H145" s="30">
        <f t="shared" si="63"/>
        <v>1.4740897613814754</v>
      </c>
      <c r="I145" s="30">
        <f t="shared" si="63"/>
        <v>1.8359667359145662</v>
      </c>
      <c r="J145" s="30">
        <f t="shared" si="63"/>
        <v>2.1904063852988322</v>
      </c>
      <c r="K145" s="30">
        <f t="shared" si="63"/>
        <v>2.5219046521486574</v>
      </c>
      <c r="L145" s="30">
        <f t="shared" si="63"/>
        <v>2.7501577807278452</v>
      </c>
      <c r="M145" s="30">
        <f t="shared" si="63"/>
        <v>2.7244436630098372</v>
      </c>
      <c r="N145" s="30">
        <f t="shared" si="63"/>
        <v>2.7673398166539851</v>
      </c>
      <c r="O145" s="30">
        <f t="shared" si="63"/>
        <v>2.7802975150387099</v>
      </c>
      <c r="P145" s="30">
        <f t="shared" si="63"/>
        <v>2.9080895998288576</v>
      </c>
      <c r="Q145" s="30">
        <f t="shared" si="63"/>
        <v>2.9891725049262226</v>
      </c>
    </row>
    <row r="146" spans="1:17" ht="12" customHeight="1" x14ac:dyDescent="0.25">
      <c r="A146" s="23" t="s">
        <v>47</v>
      </c>
      <c r="B146" s="22">
        <f t="shared" ref="B146:Q146" si="64">IF(B116=0,0,B116/B$26)</f>
        <v>8.8053342932595733</v>
      </c>
      <c r="C146" s="22">
        <f t="shared" si="64"/>
        <v>9.8228408727478964</v>
      </c>
      <c r="D146" s="22">
        <f t="shared" si="64"/>
        <v>5.30333845295758</v>
      </c>
      <c r="E146" s="22">
        <f t="shared" si="64"/>
        <v>11.268422545208464</v>
      </c>
      <c r="F146" s="22">
        <f t="shared" si="64"/>
        <v>12.635711406520191</v>
      </c>
      <c r="G146" s="22">
        <f t="shared" si="64"/>
        <v>12.375419723463089</v>
      </c>
      <c r="H146" s="22">
        <f t="shared" si="64"/>
        <v>12.446020202527098</v>
      </c>
      <c r="I146" s="22">
        <f t="shared" si="64"/>
        <v>12.509978211841037</v>
      </c>
      <c r="J146" s="22">
        <f t="shared" si="64"/>
        <v>12.759166994431006</v>
      </c>
      <c r="K146" s="22">
        <f t="shared" si="64"/>
        <v>12.922567736162772</v>
      </c>
      <c r="L146" s="22">
        <f t="shared" si="64"/>
        <v>12.669615937331548</v>
      </c>
      <c r="M146" s="22">
        <f t="shared" si="64"/>
        <v>13.03237665249584</v>
      </c>
      <c r="N146" s="22">
        <f t="shared" si="64"/>
        <v>13.061280291880523</v>
      </c>
      <c r="O146" s="22">
        <f t="shared" si="64"/>
        <v>12.997859491899673</v>
      </c>
      <c r="P146" s="22">
        <f t="shared" si="64"/>
        <v>12.966312614044595</v>
      </c>
      <c r="Q146" s="22">
        <f t="shared" si="64"/>
        <v>12.968251197614286</v>
      </c>
    </row>
    <row r="147" spans="1:17" ht="12" customHeight="1" x14ac:dyDescent="0.25">
      <c r="A147" s="29" t="s">
        <v>46</v>
      </c>
      <c r="B147" s="18">
        <f t="shared" ref="B147:Q147" si="65">IF(B117=0,0,B117/B$26)</f>
        <v>13.645142771684073</v>
      </c>
      <c r="C147" s="18">
        <f t="shared" si="65"/>
        <v>13.435180303001745</v>
      </c>
      <c r="D147" s="18">
        <f t="shared" si="65"/>
        <v>4.9643068823567624</v>
      </c>
      <c r="E147" s="18">
        <f t="shared" si="65"/>
        <v>12.07890180790244</v>
      </c>
      <c r="F147" s="18">
        <f t="shared" si="65"/>
        <v>12.946183752945698</v>
      </c>
      <c r="G147" s="18">
        <f t="shared" si="65"/>
        <v>13.446451207018262</v>
      </c>
      <c r="H147" s="18">
        <f t="shared" si="65"/>
        <v>14.022439214981061</v>
      </c>
      <c r="I147" s="18">
        <f t="shared" si="65"/>
        <v>14.04989374292907</v>
      </c>
      <c r="J147" s="18">
        <f t="shared" si="65"/>
        <v>13.969569068363867</v>
      </c>
      <c r="K147" s="18">
        <f t="shared" si="65"/>
        <v>13.645734257143626</v>
      </c>
      <c r="L147" s="18">
        <f t="shared" si="65"/>
        <v>13.328801367020066</v>
      </c>
      <c r="M147" s="18">
        <f t="shared" si="65"/>
        <v>13.838775853948773</v>
      </c>
      <c r="N147" s="18">
        <f t="shared" si="65"/>
        <v>13.761421511766786</v>
      </c>
      <c r="O147" s="18">
        <f t="shared" si="65"/>
        <v>13.421495540807834</v>
      </c>
      <c r="P147" s="18">
        <f t="shared" si="65"/>
        <v>13.344616097941032</v>
      </c>
      <c r="Q147" s="18">
        <f t="shared" si="65"/>
        <v>13.288767796564619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15.064304220723356</v>
      </c>
      <c r="C149" s="26">
        <f t="shared" si="66"/>
        <v>23.390677897562057</v>
      </c>
      <c r="D149" s="26">
        <f t="shared" si="66"/>
        <v>12.958370135441903</v>
      </c>
      <c r="E149" s="26">
        <f t="shared" si="66"/>
        <v>23.203257673904858</v>
      </c>
      <c r="F149" s="26">
        <f t="shared" si="66"/>
        <v>34.963137611627992</v>
      </c>
      <c r="G149" s="26">
        <f t="shared" si="66"/>
        <v>34.65567811957861</v>
      </c>
      <c r="H149" s="26">
        <f t="shared" si="66"/>
        <v>45.598441683859207</v>
      </c>
      <c r="I149" s="26">
        <f t="shared" si="66"/>
        <v>37.663485901480598</v>
      </c>
      <c r="J149" s="26">
        <f t="shared" si="66"/>
        <v>26.202202017697601</v>
      </c>
      <c r="K149" s="26">
        <f t="shared" si="66"/>
        <v>23.842437102045825</v>
      </c>
      <c r="L149" s="26">
        <f t="shared" si="66"/>
        <v>23.408307536942857</v>
      </c>
      <c r="M149" s="26">
        <f t="shared" si="66"/>
        <v>21.912103033997127</v>
      </c>
      <c r="N149" s="26">
        <f t="shared" si="66"/>
        <v>20.825829392408806</v>
      </c>
      <c r="O149" s="26">
        <f t="shared" si="66"/>
        <v>19.402951456098624</v>
      </c>
      <c r="P149" s="26">
        <f t="shared" si="66"/>
        <v>18.544774571712477</v>
      </c>
      <c r="Q149" s="26">
        <f t="shared" si="66"/>
        <v>17.581762747158546</v>
      </c>
    </row>
    <row r="150" spans="1:17" ht="12" customHeight="1" x14ac:dyDescent="0.25">
      <c r="A150" s="25" t="s">
        <v>48</v>
      </c>
      <c r="B150" s="24">
        <f t="shared" ref="B150:Q150" si="67">IF(B120=0,0,B120/B$26)</f>
        <v>15.064304220723356</v>
      </c>
      <c r="C150" s="24">
        <f t="shared" si="67"/>
        <v>23.390677897562057</v>
      </c>
      <c r="D150" s="24">
        <f t="shared" si="67"/>
        <v>12.958370135441903</v>
      </c>
      <c r="E150" s="24">
        <f t="shared" si="67"/>
        <v>23.203257673904858</v>
      </c>
      <c r="F150" s="24">
        <f t="shared" si="67"/>
        <v>34.963137611627992</v>
      </c>
      <c r="G150" s="24">
        <f t="shared" si="67"/>
        <v>34.65567811957861</v>
      </c>
      <c r="H150" s="24">
        <f t="shared" si="67"/>
        <v>45.598441683859207</v>
      </c>
      <c r="I150" s="24">
        <f t="shared" si="67"/>
        <v>37.663485901480598</v>
      </c>
      <c r="J150" s="24">
        <f t="shared" si="67"/>
        <v>26.202202017697601</v>
      </c>
      <c r="K150" s="24">
        <f t="shared" si="67"/>
        <v>23.842437102045825</v>
      </c>
      <c r="L150" s="24">
        <f t="shared" si="67"/>
        <v>23.408307536942857</v>
      </c>
      <c r="M150" s="24">
        <f t="shared" si="67"/>
        <v>21.912103033997127</v>
      </c>
      <c r="N150" s="24">
        <f t="shared" si="67"/>
        <v>20.825829392408806</v>
      </c>
      <c r="O150" s="24">
        <f t="shared" si="67"/>
        <v>19.402951456098624</v>
      </c>
      <c r="P150" s="24">
        <f t="shared" si="67"/>
        <v>18.544774571712477</v>
      </c>
      <c r="Q150" s="24">
        <f t="shared" si="67"/>
        <v>17.581762747158546</v>
      </c>
    </row>
    <row r="151" spans="1:17" ht="12" customHeight="1" x14ac:dyDescent="0.25">
      <c r="A151" s="23" t="s">
        <v>44</v>
      </c>
      <c r="B151" s="22">
        <f t="shared" ref="B151:Q151" si="68">IF(B121=0,0,B121/B$26)</f>
        <v>12.226222352258983</v>
      </c>
      <c r="C151" s="22">
        <f t="shared" si="68"/>
        <v>20.717565755837118</v>
      </c>
      <c r="D151" s="22">
        <f t="shared" si="68"/>
        <v>10.338851527330741</v>
      </c>
      <c r="E151" s="22">
        <f t="shared" si="68"/>
        <v>17.889612568093433</v>
      </c>
      <c r="F151" s="22">
        <f t="shared" si="68"/>
        <v>26.397617566493423</v>
      </c>
      <c r="G151" s="22">
        <f t="shared" si="68"/>
        <v>26.077343604987888</v>
      </c>
      <c r="H151" s="22">
        <f t="shared" si="68"/>
        <v>37.466177592123856</v>
      </c>
      <c r="I151" s="22">
        <f t="shared" si="68"/>
        <v>29.456682639564217</v>
      </c>
      <c r="J151" s="22">
        <f t="shared" si="68"/>
        <v>20.489796125336643</v>
      </c>
      <c r="K151" s="22">
        <f t="shared" si="68"/>
        <v>17.834825813891879</v>
      </c>
      <c r="L151" s="22">
        <f t="shared" si="68"/>
        <v>17.513136429900094</v>
      </c>
      <c r="M151" s="22">
        <f t="shared" si="68"/>
        <v>16.670568754617456</v>
      </c>
      <c r="N151" s="22">
        <f t="shared" si="68"/>
        <v>15.63036834945092</v>
      </c>
      <c r="O151" s="22">
        <f t="shared" si="68"/>
        <v>14.053134915327229</v>
      </c>
      <c r="P151" s="22">
        <f t="shared" si="68"/>
        <v>13.058972076861137</v>
      </c>
      <c r="Q151" s="22">
        <f t="shared" si="68"/>
        <v>11.784343637465135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0.77830359968175988</v>
      </c>
      <c r="C153" s="22">
        <f t="shared" si="70"/>
        <v>0.77764233753991574</v>
      </c>
      <c r="D153" s="22">
        <f t="shared" si="70"/>
        <v>1.3649013283929678</v>
      </c>
      <c r="E153" s="22">
        <f t="shared" si="70"/>
        <v>2.1674809374197341</v>
      </c>
      <c r="F153" s="22">
        <f t="shared" si="70"/>
        <v>3.1731183544275292</v>
      </c>
      <c r="G153" s="22">
        <f t="shared" si="70"/>
        <v>2.9680527877570362</v>
      </c>
      <c r="H153" s="22">
        <f t="shared" si="70"/>
        <v>3.1066011575915864</v>
      </c>
      <c r="I153" s="22">
        <f t="shared" si="70"/>
        <v>2.4630342711193998</v>
      </c>
      <c r="J153" s="22">
        <f t="shared" si="70"/>
        <v>2.1207273015563248</v>
      </c>
      <c r="K153" s="22">
        <f t="shared" si="70"/>
        <v>2.8107644347657086</v>
      </c>
      <c r="L153" s="22">
        <f t="shared" si="70"/>
        <v>2.7014280098884487</v>
      </c>
      <c r="M153" s="22">
        <f t="shared" si="70"/>
        <v>2.4111651812747312</v>
      </c>
      <c r="N153" s="22">
        <f t="shared" si="70"/>
        <v>2.4450195697557406</v>
      </c>
      <c r="O153" s="22">
        <f t="shared" si="70"/>
        <v>2.6442305098971004</v>
      </c>
      <c r="P153" s="22">
        <f t="shared" si="70"/>
        <v>2.7850476107054334</v>
      </c>
      <c r="Q153" s="22">
        <f t="shared" si="70"/>
        <v>2.8737934548602388</v>
      </c>
    </row>
    <row r="154" spans="1:17" ht="12" customHeight="1" x14ac:dyDescent="0.25">
      <c r="A154" s="21" t="s">
        <v>46</v>
      </c>
      <c r="B154" s="20">
        <f t="shared" ref="B154:Q154" si="71">IF(B124=0,0,B124/B$26)</f>
        <v>2.0597782687826136</v>
      </c>
      <c r="C154" s="20">
        <f t="shared" si="71"/>
        <v>1.895469804185024</v>
      </c>
      <c r="D154" s="20">
        <f t="shared" si="71"/>
        <v>1.2546172797181931</v>
      </c>
      <c r="E154" s="20">
        <f t="shared" si="71"/>
        <v>3.1461641683916874</v>
      </c>
      <c r="F154" s="20">
        <f t="shared" si="71"/>
        <v>5.3924016907070405</v>
      </c>
      <c r="G154" s="20">
        <f t="shared" si="71"/>
        <v>5.6102817268336835</v>
      </c>
      <c r="H154" s="20">
        <f t="shared" si="71"/>
        <v>5.0256629341437655</v>
      </c>
      <c r="I154" s="20">
        <f t="shared" si="71"/>
        <v>5.7437689907969842</v>
      </c>
      <c r="J154" s="20">
        <f t="shared" si="71"/>
        <v>3.5916785908046287</v>
      </c>
      <c r="K154" s="20">
        <f t="shared" si="71"/>
        <v>3.1968468533882404</v>
      </c>
      <c r="L154" s="20">
        <f t="shared" si="71"/>
        <v>3.193743097154313</v>
      </c>
      <c r="M154" s="20">
        <f t="shared" si="71"/>
        <v>2.8303690981049399</v>
      </c>
      <c r="N154" s="20">
        <f t="shared" si="71"/>
        <v>2.7504414732021463</v>
      </c>
      <c r="O154" s="20">
        <f t="shared" si="71"/>
        <v>2.7055860308742914</v>
      </c>
      <c r="P154" s="20">
        <f t="shared" si="71"/>
        <v>2.7007548841459084</v>
      </c>
      <c r="Q154" s="20">
        <f t="shared" si="71"/>
        <v>2.9236256548331725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4354.6674717109781</v>
      </c>
      <c r="C159" s="26">
        <f t="shared" si="73"/>
        <v>5802.3485832734041</v>
      </c>
      <c r="D159" s="26">
        <f t="shared" si="73"/>
        <v>2983.6336667840114</v>
      </c>
      <c r="E159" s="26">
        <f t="shared" si="73"/>
        <v>5148.4204461351401</v>
      </c>
      <c r="F159" s="26">
        <f t="shared" si="73"/>
        <v>5755.5433738378906</v>
      </c>
      <c r="G159" s="26">
        <f t="shared" si="73"/>
        <v>7234.3195411158131</v>
      </c>
      <c r="H159" s="26">
        <f t="shared" si="73"/>
        <v>8829.6616668161296</v>
      </c>
      <c r="I159" s="26">
        <f t="shared" si="73"/>
        <v>7615.9465031739237</v>
      </c>
      <c r="J159" s="26">
        <f t="shared" si="73"/>
        <v>6323.6074852048187</v>
      </c>
      <c r="K159" s="26">
        <f t="shared" si="73"/>
        <v>5955.600880607175</v>
      </c>
      <c r="L159" s="26">
        <f t="shared" si="73"/>
        <v>6328.1474230178319</v>
      </c>
      <c r="M159" s="26">
        <f t="shared" si="73"/>
        <v>5909.6997788551753</v>
      </c>
      <c r="N159" s="26">
        <f t="shared" si="73"/>
        <v>6161.3785386724539</v>
      </c>
      <c r="O159" s="26">
        <f t="shared" si="73"/>
        <v>6082.2036373530918</v>
      </c>
      <c r="P159" s="26">
        <f t="shared" si="73"/>
        <v>5911.069518178173</v>
      </c>
      <c r="Q159" s="26">
        <f t="shared" si="73"/>
        <v>6147.0958740410424</v>
      </c>
    </row>
    <row r="160" spans="1:17" ht="12" customHeight="1" x14ac:dyDescent="0.25">
      <c r="A160" s="25" t="s">
        <v>48</v>
      </c>
      <c r="B160" s="24">
        <f t="shared" ref="B160:Q160" si="74">IF(B106=0,0,B106/B$23)</f>
        <v>3693.7245812470596</v>
      </c>
      <c r="C160" s="24">
        <f t="shared" si="74"/>
        <v>5089.9932203611015</v>
      </c>
      <c r="D160" s="24">
        <f t="shared" si="74"/>
        <v>2246.5711225884747</v>
      </c>
      <c r="E160" s="24">
        <f t="shared" si="74"/>
        <v>4320.8552711437287</v>
      </c>
      <c r="F160" s="24">
        <f t="shared" si="74"/>
        <v>4888.1826591372583</v>
      </c>
      <c r="G160" s="24">
        <f t="shared" si="74"/>
        <v>6238.4226260312471</v>
      </c>
      <c r="H160" s="24">
        <f t="shared" si="74"/>
        <v>7770.5474735492317</v>
      </c>
      <c r="I160" s="24">
        <f t="shared" si="74"/>
        <v>6483.8023537389026</v>
      </c>
      <c r="J160" s="24">
        <f t="shared" si="74"/>
        <v>5124.1794321988109</v>
      </c>
      <c r="K160" s="24">
        <f t="shared" si="74"/>
        <v>4703.0411793491157</v>
      </c>
      <c r="L160" s="24">
        <f t="shared" si="74"/>
        <v>5006.6046458758319</v>
      </c>
      <c r="M160" s="24">
        <f t="shared" si="74"/>
        <v>4548.9260122032001</v>
      </c>
      <c r="N160" s="24">
        <f t="shared" si="74"/>
        <v>4678.681942645956</v>
      </c>
      <c r="O160" s="24">
        <f t="shared" si="74"/>
        <v>4515.970986203477</v>
      </c>
      <c r="P160" s="24">
        <f t="shared" si="74"/>
        <v>4288.5078891146413</v>
      </c>
      <c r="Q160" s="24">
        <f t="shared" si="74"/>
        <v>4423.8180219255601</v>
      </c>
    </row>
    <row r="161" spans="1:17" ht="12" customHeight="1" x14ac:dyDescent="0.25">
      <c r="A161" s="23" t="s">
        <v>44</v>
      </c>
      <c r="B161" s="22">
        <f t="shared" ref="B161:Q161" si="75">IF(B107=0,0,B107/B$23)</f>
        <v>2879.0359727696114</v>
      </c>
      <c r="C161" s="22">
        <f t="shared" si="75"/>
        <v>4179.024197910222</v>
      </c>
      <c r="D161" s="22">
        <f t="shared" si="75"/>
        <v>1799.8646571852701</v>
      </c>
      <c r="E161" s="22">
        <f t="shared" si="75"/>
        <v>3256.3242743336887</v>
      </c>
      <c r="F161" s="22">
        <f t="shared" si="75"/>
        <v>3659.0423520934046</v>
      </c>
      <c r="G161" s="22">
        <f t="shared" si="75"/>
        <v>4885.6817824809932</v>
      </c>
      <c r="H161" s="22">
        <f t="shared" si="75"/>
        <v>6425.841244407241</v>
      </c>
      <c r="I161" s="22">
        <f t="shared" si="75"/>
        <v>5125.9004183169945</v>
      </c>
      <c r="J161" s="22">
        <f t="shared" si="75"/>
        <v>3848.8786870738322</v>
      </c>
      <c r="K161" s="22">
        <f t="shared" si="75"/>
        <v>3423.509686406434</v>
      </c>
      <c r="L161" s="22">
        <f t="shared" si="75"/>
        <v>3711.3959113789401</v>
      </c>
      <c r="M161" s="22">
        <f t="shared" si="75"/>
        <v>3234.586417459268</v>
      </c>
      <c r="N161" s="22">
        <f t="shared" si="75"/>
        <v>3277.2596905080918</v>
      </c>
      <c r="O161" s="22">
        <f t="shared" si="75"/>
        <v>3065.8610182086472</v>
      </c>
      <c r="P161" s="22">
        <f t="shared" si="75"/>
        <v>2811.9882753567872</v>
      </c>
      <c r="Q161" s="22">
        <f t="shared" si="75"/>
        <v>2854.6044256601263</v>
      </c>
    </row>
    <row r="162" spans="1:17" ht="12" customHeight="1" x14ac:dyDescent="0.25">
      <c r="A162" s="23" t="s">
        <v>43</v>
      </c>
      <c r="B162" s="22">
        <f t="shared" ref="B162:Q162" si="76">IF(B108=0,0,B108/B$23)</f>
        <v>0.23092866445792765</v>
      </c>
      <c r="C162" s="22">
        <f t="shared" si="76"/>
        <v>3.0917058227574286</v>
      </c>
      <c r="D162" s="22">
        <f t="shared" si="76"/>
        <v>6.6660762230900961</v>
      </c>
      <c r="E162" s="22">
        <f t="shared" si="76"/>
        <v>9.2204081421121611</v>
      </c>
      <c r="F162" s="22">
        <f t="shared" si="76"/>
        <v>13.560263786452495</v>
      </c>
      <c r="G162" s="22">
        <f t="shared" si="76"/>
        <v>16.800955452946106</v>
      </c>
      <c r="H162" s="22">
        <f t="shared" si="76"/>
        <v>20.998677213724239</v>
      </c>
      <c r="I162" s="22">
        <f t="shared" si="76"/>
        <v>25.94040432531482</v>
      </c>
      <c r="J162" s="22">
        <f t="shared" si="76"/>
        <v>30.806430163232235</v>
      </c>
      <c r="K162" s="22">
        <f t="shared" si="76"/>
        <v>35.287847736899018</v>
      </c>
      <c r="L162" s="22">
        <f t="shared" si="76"/>
        <v>39.441489122192976</v>
      </c>
      <c r="M162" s="22">
        <f t="shared" si="76"/>
        <v>38.494457217645909</v>
      </c>
      <c r="N162" s="22">
        <f t="shared" si="76"/>
        <v>40.493489704144622</v>
      </c>
      <c r="O162" s="22">
        <f t="shared" si="76"/>
        <v>41.275343422026673</v>
      </c>
      <c r="P162" s="22">
        <f t="shared" si="76"/>
        <v>41.200357111338754</v>
      </c>
      <c r="Q162" s="22">
        <f t="shared" si="76"/>
        <v>41.994497782986251</v>
      </c>
    </row>
    <row r="163" spans="1:17" ht="12" customHeight="1" x14ac:dyDescent="0.25">
      <c r="A163" s="23" t="s">
        <v>47</v>
      </c>
      <c r="B163" s="22">
        <f t="shared" ref="B163:Q163" si="77">IF(B109=0,0,B109/B$23)</f>
        <v>303.263436842158</v>
      </c>
      <c r="C163" s="22">
        <f t="shared" si="77"/>
        <v>372.54563991626804</v>
      </c>
      <c r="D163" s="22">
        <f t="shared" si="77"/>
        <v>226.69913323329772</v>
      </c>
      <c r="E163" s="22">
        <f t="shared" si="77"/>
        <v>487.52313705878953</v>
      </c>
      <c r="F163" s="22">
        <f t="shared" si="77"/>
        <v>547.64258692805163</v>
      </c>
      <c r="G163" s="22">
        <f t="shared" si="77"/>
        <v>577.21499285298557</v>
      </c>
      <c r="H163" s="22">
        <f t="shared" si="77"/>
        <v>575.06944071626856</v>
      </c>
      <c r="I163" s="22">
        <f t="shared" si="77"/>
        <v>556.69541158997799</v>
      </c>
      <c r="J163" s="22">
        <f t="shared" si="77"/>
        <v>556.52502887494961</v>
      </c>
      <c r="K163" s="22">
        <f t="shared" si="77"/>
        <v>581.6674666820287</v>
      </c>
      <c r="L163" s="22">
        <f t="shared" si="77"/>
        <v>583.81620926187884</v>
      </c>
      <c r="M163" s="22">
        <f t="shared" si="77"/>
        <v>592.58619415296164</v>
      </c>
      <c r="N163" s="22">
        <f t="shared" si="77"/>
        <v>636.02404699277258</v>
      </c>
      <c r="O163" s="22">
        <f t="shared" si="77"/>
        <v>668.05729403427779</v>
      </c>
      <c r="P163" s="22">
        <f t="shared" si="77"/>
        <v>684.77923992773333</v>
      </c>
      <c r="Q163" s="22">
        <f t="shared" si="77"/>
        <v>726.99383578297329</v>
      </c>
    </row>
    <row r="164" spans="1:17" ht="12" customHeight="1" x14ac:dyDescent="0.25">
      <c r="A164" s="21" t="s">
        <v>46</v>
      </c>
      <c r="B164" s="20">
        <f t="shared" ref="B164:Q164" si="78">IF(B110=0,0,B110/B$23)</f>
        <v>511.1942429708327</v>
      </c>
      <c r="C164" s="20">
        <f t="shared" si="78"/>
        <v>535.33167671185379</v>
      </c>
      <c r="D164" s="20">
        <f t="shared" si="78"/>
        <v>213.3412559468168</v>
      </c>
      <c r="E164" s="20">
        <f t="shared" si="78"/>
        <v>567.78745160913797</v>
      </c>
      <c r="F164" s="20">
        <f t="shared" si="78"/>
        <v>667.93745632935031</v>
      </c>
      <c r="G164" s="20">
        <f t="shared" si="78"/>
        <v>758.72489524432206</v>
      </c>
      <c r="H164" s="20">
        <f t="shared" si="78"/>
        <v>748.63811121199774</v>
      </c>
      <c r="I164" s="20">
        <f t="shared" si="78"/>
        <v>775.26611950661584</v>
      </c>
      <c r="J164" s="20">
        <f t="shared" si="78"/>
        <v>687.96928608679718</v>
      </c>
      <c r="K164" s="20">
        <f t="shared" si="78"/>
        <v>662.57617852375392</v>
      </c>
      <c r="L164" s="20">
        <f t="shared" si="78"/>
        <v>671.95103611281957</v>
      </c>
      <c r="M164" s="20">
        <f t="shared" si="78"/>
        <v>683.25894337332466</v>
      </c>
      <c r="N164" s="20">
        <f t="shared" si="78"/>
        <v>724.9047154409476</v>
      </c>
      <c r="O164" s="20">
        <f t="shared" si="78"/>
        <v>740.77733053852614</v>
      </c>
      <c r="P164" s="20">
        <f t="shared" si="78"/>
        <v>750.54001671878177</v>
      </c>
      <c r="Q164" s="20">
        <f t="shared" si="78"/>
        <v>800.2252626994748</v>
      </c>
    </row>
    <row r="165" spans="1:17" ht="12" customHeight="1" x14ac:dyDescent="0.25">
      <c r="A165" s="19" t="s">
        <v>45</v>
      </c>
      <c r="B165" s="18">
        <f t="shared" ref="B165:Q165" si="79">IF(B111=0,0,B111/B$23)</f>
        <v>660.94289046391805</v>
      </c>
      <c r="C165" s="18">
        <f t="shared" si="79"/>
        <v>712.35536291230312</v>
      </c>
      <c r="D165" s="18">
        <f t="shared" si="79"/>
        <v>737.06254419553647</v>
      </c>
      <c r="E165" s="18">
        <f t="shared" si="79"/>
        <v>827.56517499141137</v>
      </c>
      <c r="F165" s="18">
        <f t="shared" si="79"/>
        <v>867.36071470063166</v>
      </c>
      <c r="G165" s="18">
        <f t="shared" si="79"/>
        <v>995.89691508456633</v>
      </c>
      <c r="H165" s="18">
        <f t="shared" si="79"/>
        <v>1059.1141932668979</v>
      </c>
      <c r="I165" s="18">
        <f t="shared" si="79"/>
        <v>1132.1441494350213</v>
      </c>
      <c r="J165" s="18">
        <f t="shared" si="79"/>
        <v>1199.4280530060082</v>
      </c>
      <c r="K165" s="18">
        <f t="shared" si="79"/>
        <v>1252.5597012580599</v>
      </c>
      <c r="L165" s="18">
        <f t="shared" si="79"/>
        <v>1321.5427771420004</v>
      </c>
      <c r="M165" s="18">
        <f t="shared" si="79"/>
        <v>1360.7737666519749</v>
      </c>
      <c r="N165" s="18">
        <f t="shared" si="79"/>
        <v>1482.6965960264977</v>
      </c>
      <c r="O165" s="18">
        <f t="shared" si="79"/>
        <v>1566.2326511496144</v>
      </c>
      <c r="P165" s="18">
        <f t="shared" si="79"/>
        <v>1622.5616290635323</v>
      </c>
      <c r="Q165" s="18">
        <f t="shared" si="79"/>
        <v>1723.2778521154817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2366.830550642374</v>
      </c>
      <c r="C167" s="31">
        <f t="shared" si="80"/>
        <v>3185.8650750910283</v>
      </c>
      <c r="D167" s="31">
        <f t="shared" si="80"/>
        <v>1306.0867507361199</v>
      </c>
      <c r="E167" s="31">
        <f t="shared" si="80"/>
        <v>2654.677202067639</v>
      </c>
      <c r="F167" s="31">
        <f t="shared" si="80"/>
        <v>2986.1107419642512</v>
      </c>
      <c r="G167" s="31">
        <f t="shared" si="80"/>
        <v>3931.6234648037289</v>
      </c>
      <c r="H167" s="31">
        <f t="shared" si="80"/>
        <v>5081.6384464411376</v>
      </c>
      <c r="I167" s="31">
        <f t="shared" si="80"/>
        <v>4248.9439758568542</v>
      </c>
      <c r="J167" s="31">
        <f t="shared" si="80"/>
        <v>3431.7487768642677</v>
      </c>
      <c r="K167" s="31">
        <f t="shared" si="80"/>
        <v>3188.9425618734863</v>
      </c>
      <c r="L167" s="31">
        <f t="shared" si="80"/>
        <v>3458.3659248476665</v>
      </c>
      <c r="M167" s="31">
        <f t="shared" si="80"/>
        <v>3189.366082246353</v>
      </c>
      <c r="N167" s="31">
        <f t="shared" si="80"/>
        <v>3302.2269243391065</v>
      </c>
      <c r="O167" s="31">
        <f t="shared" si="80"/>
        <v>3206.8279263067666</v>
      </c>
      <c r="P167" s="31">
        <f t="shared" si="80"/>
        <v>3060.3652959024839</v>
      </c>
      <c r="Q167" s="31">
        <f t="shared" si="80"/>
        <v>3150.2289859744997</v>
      </c>
    </row>
    <row r="168" spans="1:17" ht="12" customHeight="1" x14ac:dyDescent="0.25">
      <c r="A168" s="23" t="s">
        <v>44</v>
      </c>
      <c r="B168" s="22">
        <f t="shared" ref="B168:Q168" si="81">IF(B114=0,0,B114/B$23)</f>
        <v>1889.6893666517669</v>
      </c>
      <c r="C168" s="22">
        <f t="shared" si="81"/>
        <v>2644.4362374686352</v>
      </c>
      <c r="D168" s="22">
        <f t="shared" si="81"/>
        <v>1054.0516246960399</v>
      </c>
      <c r="E168" s="22">
        <f t="shared" si="81"/>
        <v>2041.714455632919</v>
      </c>
      <c r="F168" s="22">
        <f t="shared" si="81"/>
        <v>2303.4582016096433</v>
      </c>
      <c r="G168" s="22">
        <f t="shared" si="81"/>
        <v>3173.2596408514764</v>
      </c>
      <c r="H168" s="22">
        <f t="shared" si="81"/>
        <v>4297.5146464942054</v>
      </c>
      <c r="I168" s="22">
        <f t="shared" si="81"/>
        <v>3450.3215934651303</v>
      </c>
      <c r="J168" s="22">
        <f t="shared" si="81"/>
        <v>2613.0707817853831</v>
      </c>
      <c r="K168" s="22">
        <f t="shared" si="81"/>
        <v>2360.6729687184193</v>
      </c>
      <c r="L168" s="22">
        <f t="shared" si="81"/>
        <v>2609.7599181057453</v>
      </c>
      <c r="M168" s="22">
        <f t="shared" si="81"/>
        <v>2305.7599486996619</v>
      </c>
      <c r="N168" s="22">
        <f t="shared" si="81"/>
        <v>2355.0415846438841</v>
      </c>
      <c r="O168" s="22">
        <f t="shared" si="81"/>
        <v>2226.6461186996066</v>
      </c>
      <c r="P168" s="22">
        <f t="shared" si="81"/>
        <v>2054.586204131459</v>
      </c>
      <c r="Q168" s="22">
        <f t="shared" si="81"/>
        <v>2084.4596040644333</v>
      </c>
    </row>
    <row r="169" spans="1:17" ht="12" customHeight="1" x14ac:dyDescent="0.25">
      <c r="A169" s="23" t="s">
        <v>43</v>
      </c>
      <c r="B169" s="30">
        <f t="shared" ref="B169:Q169" si="82">IF(B115=0,0,B115/B$23)</f>
        <v>0.38169109917446026</v>
      </c>
      <c r="C169" s="30">
        <f t="shared" si="82"/>
        <v>5.8677443919622654</v>
      </c>
      <c r="D169" s="30">
        <f t="shared" si="82"/>
        <v>12.76913717634485</v>
      </c>
      <c r="E169" s="30">
        <f t="shared" si="82"/>
        <v>17.744490041678432</v>
      </c>
      <c r="F169" s="30">
        <f t="shared" si="82"/>
        <v>26.315419611507952</v>
      </c>
      <c r="G169" s="30">
        <f t="shared" si="82"/>
        <v>32.782792362576508</v>
      </c>
      <c r="H169" s="30">
        <f t="shared" si="82"/>
        <v>41.365906086713032</v>
      </c>
      <c r="I169" s="30">
        <f t="shared" si="82"/>
        <v>51.635880334432713</v>
      </c>
      <c r="J169" s="30">
        <f t="shared" si="82"/>
        <v>62.008668173445116</v>
      </c>
      <c r="K169" s="30">
        <f t="shared" si="82"/>
        <v>71.804816159234349</v>
      </c>
      <c r="L169" s="30">
        <f t="shared" si="82"/>
        <v>81.179689960526972</v>
      </c>
      <c r="M169" s="30">
        <f t="shared" si="82"/>
        <v>81.340991320273247</v>
      </c>
      <c r="N169" s="30">
        <f t="shared" si="82"/>
        <v>88.583305759568887</v>
      </c>
      <c r="O169" s="30">
        <f t="shared" si="82"/>
        <v>93.329776425256938</v>
      </c>
      <c r="P169" s="30">
        <f t="shared" si="82"/>
        <v>100.10246358352056</v>
      </c>
      <c r="Q169" s="30">
        <f t="shared" si="82"/>
        <v>108.92934668417469</v>
      </c>
    </row>
    <row r="170" spans="1:17" ht="12" customHeight="1" x14ac:dyDescent="0.25">
      <c r="A170" s="23" t="s">
        <v>47</v>
      </c>
      <c r="B170" s="22">
        <f t="shared" ref="B170:Q170" si="83">IF(B116=0,0,B116/B$23)</f>
        <v>186.99053477795275</v>
      </c>
      <c r="C170" s="22">
        <f t="shared" si="83"/>
        <v>226.189982229555</v>
      </c>
      <c r="D170" s="22">
        <f t="shared" si="83"/>
        <v>123.58320508614632</v>
      </c>
      <c r="E170" s="22">
        <f t="shared" si="83"/>
        <v>287.27792179600772</v>
      </c>
      <c r="F170" s="22">
        <f t="shared" si="83"/>
        <v>324.18577245351162</v>
      </c>
      <c r="G170" s="22">
        <f t="shared" si="83"/>
        <v>347.74280428711666</v>
      </c>
      <c r="H170" s="22">
        <f t="shared" si="83"/>
        <v>349.26021219262435</v>
      </c>
      <c r="I170" s="22">
        <f t="shared" si="83"/>
        <v>351.83847577238635</v>
      </c>
      <c r="J170" s="22">
        <f t="shared" si="83"/>
        <v>361.20190191068434</v>
      </c>
      <c r="K170" s="22">
        <f t="shared" si="83"/>
        <v>367.93722546562179</v>
      </c>
      <c r="L170" s="22">
        <f t="shared" si="83"/>
        <v>373.9841768057845</v>
      </c>
      <c r="M170" s="22">
        <f t="shared" si="83"/>
        <v>389.09464363894546</v>
      </c>
      <c r="N170" s="22">
        <f t="shared" si="83"/>
        <v>418.09516082706324</v>
      </c>
      <c r="O170" s="22">
        <f t="shared" si="83"/>
        <v>436.31565104967211</v>
      </c>
      <c r="P170" s="22">
        <f t="shared" si="83"/>
        <v>446.32731960402043</v>
      </c>
      <c r="Q170" s="22">
        <f t="shared" si="83"/>
        <v>472.57999605722188</v>
      </c>
    </row>
    <row r="171" spans="1:17" ht="12" customHeight="1" x14ac:dyDescent="0.25">
      <c r="A171" s="29" t="s">
        <v>46</v>
      </c>
      <c r="B171" s="18">
        <f t="shared" ref="B171:Q171" si="84">IF(B117=0,0,B117/B$23)</f>
        <v>289.76895811347987</v>
      </c>
      <c r="C171" s="18">
        <f t="shared" si="84"/>
        <v>309.37111100087606</v>
      </c>
      <c r="D171" s="18">
        <f t="shared" si="84"/>
        <v>115.68278377758868</v>
      </c>
      <c r="E171" s="18">
        <f t="shared" si="84"/>
        <v>307.94033459703383</v>
      </c>
      <c r="F171" s="18">
        <f t="shared" si="84"/>
        <v>332.15134828958765</v>
      </c>
      <c r="G171" s="18">
        <f t="shared" si="84"/>
        <v>377.83822730255872</v>
      </c>
      <c r="H171" s="18">
        <f t="shared" si="84"/>
        <v>393.4976816675948</v>
      </c>
      <c r="I171" s="18">
        <f t="shared" si="84"/>
        <v>395.14802628490509</v>
      </c>
      <c r="J171" s="18">
        <f t="shared" si="84"/>
        <v>395.46742499475482</v>
      </c>
      <c r="K171" s="18">
        <f t="shared" si="84"/>
        <v>388.52755153021025</v>
      </c>
      <c r="L171" s="18">
        <f t="shared" si="84"/>
        <v>393.44213997560968</v>
      </c>
      <c r="M171" s="18">
        <f t="shared" si="84"/>
        <v>413.17049858747248</v>
      </c>
      <c r="N171" s="18">
        <f t="shared" si="84"/>
        <v>440.50687310859007</v>
      </c>
      <c r="O171" s="18">
        <f t="shared" si="84"/>
        <v>450.53638013223122</v>
      </c>
      <c r="P171" s="18">
        <f t="shared" si="84"/>
        <v>459.34930858348332</v>
      </c>
      <c r="Q171" s="18">
        <f t="shared" si="84"/>
        <v>484.26003916866989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319.90634409498074</v>
      </c>
      <c r="C173" s="26">
        <f t="shared" si="85"/>
        <v>538.61577180438906</v>
      </c>
      <c r="D173" s="26">
        <f t="shared" si="85"/>
        <v>301.96769982451656</v>
      </c>
      <c r="E173" s="26">
        <f t="shared" si="85"/>
        <v>591.54541078964655</v>
      </c>
      <c r="F173" s="26">
        <f t="shared" si="85"/>
        <v>897.02521760470643</v>
      </c>
      <c r="G173" s="26">
        <f t="shared" si="85"/>
        <v>973.80638096059329</v>
      </c>
      <c r="H173" s="26">
        <f t="shared" si="85"/>
        <v>1279.5834458732472</v>
      </c>
      <c r="I173" s="26">
        <f t="shared" si="85"/>
        <v>1059.2715069086869</v>
      </c>
      <c r="J173" s="26">
        <f t="shared" si="85"/>
        <v>741.7635655345855</v>
      </c>
      <c r="K173" s="26">
        <f t="shared" si="85"/>
        <v>678.85271215225634</v>
      </c>
      <c r="L173" s="26">
        <f t="shared" si="85"/>
        <v>690.97095507253687</v>
      </c>
      <c r="M173" s="26">
        <f t="shared" si="85"/>
        <v>654.20775877899223</v>
      </c>
      <c r="N173" s="26">
        <f t="shared" si="85"/>
        <v>666.64050495791844</v>
      </c>
      <c r="O173" s="26">
        <f t="shared" si="85"/>
        <v>651.32350462234081</v>
      </c>
      <c r="P173" s="26">
        <f t="shared" si="85"/>
        <v>638.34952724245329</v>
      </c>
      <c r="Q173" s="26">
        <f t="shared" si="85"/>
        <v>640.70237714548034</v>
      </c>
    </row>
    <row r="174" spans="1:17" ht="12" customHeight="1" x14ac:dyDescent="0.25">
      <c r="A174" s="25" t="s">
        <v>48</v>
      </c>
      <c r="B174" s="24">
        <f t="shared" ref="B174:Q174" si="86">IF(B120=0,0,B120/B$23)</f>
        <v>319.90634409498074</v>
      </c>
      <c r="C174" s="24">
        <f t="shared" si="86"/>
        <v>538.61577180438906</v>
      </c>
      <c r="D174" s="24">
        <f t="shared" si="86"/>
        <v>301.96769982451656</v>
      </c>
      <c r="E174" s="24">
        <f t="shared" si="86"/>
        <v>591.54541078964655</v>
      </c>
      <c r="F174" s="24">
        <f t="shared" si="86"/>
        <v>897.02521760470643</v>
      </c>
      <c r="G174" s="24">
        <f t="shared" si="86"/>
        <v>973.80638096059329</v>
      </c>
      <c r="H174" s="24">
        <f t="shared" si="86"/>
        <v>1279.5834458732472</v>
      </c>
      <c r="I174" s="24">
        <f t="shared" si="86"/>
        <v>1059.2715069086869</v>
      </c>
      <c r="J174" s="24">
        <f t="shared" si="86"/>
        <v>741.7635655345855</v>
      </c>
      <c r="K174" s="24">
        <f t="shared" si="86"/>
        <v>678.85271215225634</v>
      </c>
      <c r="L174" s="24">
        <f t="shared" si="86"/>
        <v>690.97095507253687</v>
      </c>
      <c r="M174" s="24">
        <f t="shared" si="86"/>
        <v>654.20775877899223</v>
      </c>
      <c r="N174" s="24">
        <f t="shared" si="86"/>
        <v>666.64050495791844</v>
      </c>
      <c r="O174" s="24">
        <f t="shared" si="86"/>
        <v>651.32350462234081</v>
      </c>
      <c r="P174" s="24">
        <f t="shared" si="86"/>
        <v>638.34952724245329</v>
      </c>
      <c r="Q174" s="24">
        <f t="shared" si="86"/>
        <v>640.70237714548034</v>
      </c>
    </row>
    <row r="175" spans="1:17" ht="12" customHeight="1" x14ac:dyDescent="0.25">
      <c r="A175" s="23" t="s">
        <v>44</v>
      </c>
      <c r="B175" s="22">
        <f t="shared" ref="B175:Q175" si="87">IF(B121=0,0,B121/B$23)</f>
        <v>259.63669064934072</v>
      </c>
      <c r="C175" s="22">
        <f t="shared" si="87"/>
        <v>477.06217486973475</v>
      </c>
      <c r="D175" s="22">
        <f t="shared" si="87"/>
        <v>240.92530016536588</v>
      </c>
      <c r="E175" s="22">
        <f t="shared" si="87"/>
        <v>456.07898529532343</v>
      </c>
      <c r="F175" s="22">
        <f t="shared" si="87"/>
        <v>677.26555050237675</v>
      </c>
      <c r="G175" s="22">
        <f t="shared" si="87"/>
        <v>732.75967976782158</v>
      </c>
      <c r="H175" s="22">
        <f t="shared" si="87"/>
        <v>1051.3758553288219</v>
      </c>
      <c r="I175" s="22">
        <f t="shared" si="87"/>
        <v>828.45822316503984</v>
      </c>
      <c r="J175" s="22">
        <f t="shared" si="87"/>
        <v>580.04988362203119</v>
      </c>
      <c r="K175" s="22">
        <f t="shared" si="87"/>
        <v>507.80127143481911</v>
      </c>
      <c r="L175" s="22">
        <f t="shared" si="87"/>
        <v>516.95615269005975</v>
      </c>
      <c r="M175" s="22">
        <f t="shared" si="87"/>
        <v>497.71650879919872</v>
      </c>
      <c r="N175" s="22">
        <f t="shared" si="87"/>
        <v>500.33237345900602</v>
      </c>
      <c r="O175" s="22">
        <f t="shared" si="87"/>
        <v>471.73942091704578</v>
      </c>
      <c r="P175" s="22">
        <f t="shared" si="87"/>
        <v>449.51685011326168</v>
      </c>
      <c r="Q175" s="22">
        <f t="shared" si="87"/>
        <v>429.43685967115863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16.528095524494095</v>
      </c>
      <c r="C177" s="22">
        <f t="shared" si="89"/>
        <v>17.906724621499169</v>
      </c>
      <c r="D177" s="22">
        <f t="shared" si="89"/>
        <v>31.806169318700071</v>
      </c>
      <c r="E177" s="22">
        <f t="shared" si="89"/>
        <v>55.25790470993423</v>
      </c>
      <c r="F177" s="22">
        <f t="shared" si="89"/>
        <v>81.410519101100391</v>
      </c>
      <c r="G177" s="22">
        <f t="shared" si="89"/>
        <v>83.40072682383348</v>
      </c>
      <c r="H177" s="22">
        <f t="shared" si="89"/>
        <v>87.177440004314306</v>
      </c>
      <c r="I177" s="22">
        <f t="shared" si="89"/>
        <v>69.271921105789687</v>
      </c>
      <c r="J177" s="22">
        <f t="shared" si="89"/>
        <v>60.036108555550577</v>
      </c>
      <c r="K177" s="22">
        <f t="shared" si="89"/>
        <v>80.029363256580808</v>
      </c>
      <c r="L177" s="22">
        <f t="shared" si="89"/>
        <v>79.741275147998351</v>
      </c>
      <c r="M177" s="22">
        <f t="shared" si="89"/>
        <v>71.987748818098737</v>
      </c>
      <c r="N177" s="22">
        <f t="shared" si="89"/>
        <v>78.265746343244786</v>
      </c>
      <c r="O177" s="22">
        <f t="shared" si="89"/>
        <v>88.762242519251956</v>
      </c>
      <c r="P177" s="22">
        <f t="shared" si="89"/>
        <v>95.867103628931687</v>
      </c>
      <c r="Q177" s="22">
        <f t="shared" si="89"/>
        <v>104.72478354035623</v>
      </c>
    </row>
    <row r="178" spans="1:17" ht="12" customHeight="1" x14ac:dyDescent="0.25">
      <c r="A178" s="21" t="s">
        <v>46</v>
      </c>
      <c r="B178" s="20">
        <f t="shared" ref="B178:Q178" si="90">IF(B124=0,0,B124/B$23)</f>
        <v>43.741557921145983</v>
      </c>
      <c r="C178" s="20">
        <f t="shared" si="90"/>
        <v>43.646872313155122</v>
      </c>
      <c r="D178" s="20">
        <f t="shared" si="90"/>
        <v>29.236230340450547</v>
      </c>
      <c r="E178" s="20">
        <f t="shared" si="90"/>
        <v>80.208520784388838</v>
      </c>
      <c r="F178" s="20">
        <f t="shared" si="90"/>
        <v>138.34914800122937</v>
      </c>
      <c r="G178" s="20">
        <f t="shared" si="90"/>
        <v>157.64597436893803</v>
      </c>
      <c r="H178" s="20">
        <f t="shared" si="90"/>
        <v>141.03015054011092</v>
      </c>
      <c r="I178" s="20">
        <f t="shared" si="90"/>
        <v>161.54136263785745</v>
      </c>
      <c r="J178" s="20">
        <f t="shared" si="90"/>
        <v>101.67757335700365</v>
      </c>
      <c r="K178" s="20">
        <f t="shared" si="90"/>
        <v>91.02207746085648</v>
      </c>
      <c r="L178" s="20">
        <f t="shared" si="90"/>
        <v>94.273527234478792</v>
      </c>
      <c r="M178" s="20">
        <f t="shared" si="90"/>
        <v>84.503501161694714</v>
      </c>
      <c r="N178" s="20">
        <f t="shared" si="90"/>
        <v>88.042385155667631</v>
      </c>
      <c r="O178" s="20">
        <f t="shared" si="90"/>
        <v>90.821841186043073</v>
      </c>
      <c r="P178" s="20">
        <f t="shared" si="90"/>
        <v>92.965573500259907</v>
      </c>
      <c r="Q178" s="20">
        <f t="shared" si="90"/>
        <v>106.54073393396551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19.830205733111995</v>
      </c>
      <c r="C3" s="154">
        <v>20.951259497535066</v>
      </c>
      <c r="D3" s="154">
        <v>21.734164747010063</v>
      </c>
      <c r="E3" s="154">
        <v>23.385337838645846</v>
      </c>
      <c r="F3" s="154">
        <v>24.946612991817968</v>
      </c>
      <c r="G3" s="154">
        <v>27.167968555231628</v>
      </c>
      <c r="H3" s="154">
        <v>29.03429123307307</v>
      </c>
      <c r="I3" s="154">
        <v>31.320636663304811</v>
      </c>
      <c r="J3" s="154">
        <v>33.330782256839356</v>
      </c>
      <c r="K3" s="154">
        <v>34.332199933857687</v>
      </c>
      <c r="L3" s="154">
        <v>35.00701439422383</v>
      </c>
      <c r="M3" s="154">
        <v>35.09076443687583</v>
      </c>
      <c r="N3" s="154">
        <v>35.159660517833643</v>
      </c>
      <c r="O3" s="154">
        <v>35.274339842177028</v>
      </c>
      <c r="P3" s="154">
        <v>35.39324346015421</v>
      </c>
      <c r="Q3" s="154">
        <v>35.503861221905488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26.322350182000623</v>
      </c>
      <c r="C5" s="143">
        <v>27.81042197294132</v>
      </c>
      <c r="D5" s="143">
        <v>28.849639942404789</v>
      </c>
      <c r="E5" s="143">
        <v>31.041385046519402</v>
      </c>
      <c r="F5" s="143">
        <v>33.113800828047644</v>
      </c>
      <c r="G5" s="143">
        <v>36.06239852823569</v>
      </c>
      <c r="H5" s="143">
        <v>38.539730318935291</v>
      </c>
      <c r="I5" s="143">
        <v>41.574594700149767</v>
      </c>
      <c r="J5" s="143">
        <v>44.242835107836051</v>
      </c>
      <c r="K5" s="143">
        <v>45.572103554552555</v>
      </c>
      <c r="L5" s="143">
        <v>46.467843254518222</v>
      </c>
      <c r="M5" s="143">
        <v>46.579011942332812</v>
      </c>
      <c r="N5" s="143">
        <v>46.670463679825922</v>
      </c>
      <c r="O5" s="143">
        <v>46.822687482978949</v>
      </c>
      <c r="P5" s="143">
        <v>46.980518557069942</v>
      </c>
      <c r="Q5" s="143">
        <v>47.127351096295911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1.5072836772958174E-3</v>
      </c>
      <c r="C6" s="152">
        <f>1000*C8/SER_summary!C$3</f>
        <v>1.6169242758986499E-3</v>
      </c>
      <c r="D6" s="152">
        <f>1000*D8/SER_summary!D$3</f>
        <v>1.7500050793024869E-3</v>
      </c>
      <c r="E6" s="152">
        <f>1000*E8/SER_summary!E$3</f>
        <v>1.9425104701621422E-3</v>
      </c>
      <c r="F6" s="152">
        <f>1000*F8/SER_summary!F$3</f>
        <v>2.1296348062807852E-3</v>
      </c>
      <c r="G6" s="152">
        <f>1000*G8/SER_summary!G$3</f>
        <v>2.3933671010316713E-3</v>
      </c>
      <c r="H6" s="152">
        <f>1000*H8/SER_summary!H$3</f>
        <v>2.6323231466569385E-3</v>
      </c>
      <c r="I6" s="152">
        <f>1000*I8/SER_summary!I$3</f>
        <v>2.9267098206917901E-3</v>
      </c>
      <c r="J6" s="152">
        <f>1000*J8/SER_summary!J$3</f>
        <v>3.264506049755359E-3</v>
      </c>
      <c r="K6" s="152">
        <f>1000*K8/SER_summary!K$3</f>
        <v>3.4688167926336362E-3</v>
      </c>
      <c r="L6" s="152">
        <f>1000*L8/SER_summary!L$3</f>
        <v>3.6406541394568017E-3</v>
      </c>
      <c r="M6" s="152">
        <f>1000*M8/SER_summary!M$3</f>
        <v>3.7346793677851629E-3</v>
      </c>
      <c r="N6" s="152">
        <f>1000*N8/SER_summary!N$3</f>
        <v>3.827050221768514E-3</v>
      </c>
      <c r="O6" s="152">
        <f>1000*O8/SER_summary!O$3</f>
        <v>3.961215931731963E-3</v>
      </c>
      <c r="P6" s="152">
        <f>1000*P8/SER_summary!P$3</f>
        <v>4.1153802665028442E-3</v>
      </c>
      <c r="Q6" s="152">
        <f>1000*Q8/SER_summary!Q$3</f>
        <v>4.3318804530706571E-3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33.84678600626107</v>
      </c>
      <c r="C8" s="62">
        <v>36.268350442800802</v>
      </c>
      <c r="D8" s="62">
        <v>38.208706148864501</v>
      </c>
      <c r="E8" s="62">
        <v>42.011662676025963</v>
      </c>
      <c r="F8" s="62">
        <v>45.832173074111267</v>
      </c>
      <c r="G8" s="62">
        <v>51.175822606212961</v>
      </c>
      <c r="H8" s="62">
        <v>55.95533524565689</v>
      </c>
      <c r="I8" s="62">
        <v>61.842850646257332</v>
      </c>
      <c r="J8" s="62">
        <v>67.364584009484716</v>
      </c>
      <c r="K8" s="62">
        <v>70.903621198301394</v>
      </c>
      <c r="L8" s="62">
        <v>73.885921672913582</v>
      </c>
      <c r="M8" s="62">
        <v>75.437008895975197</v>
      </c>
      <c r="N8" s="62">
        <v>76.90838594845917</v>
      </c>
      <c r="O8" s="62">
        <v>79.303836083252847</v>
      </c>
      <c r="P8" s="62">
        <v>82.090770059195108</v>
      </c>
      <c r="Q8" s="62">
        <v>86.0772673291671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5.1759760014842024</v>
      </c>
      <c r="D9" s="150">
        <v>4.8187157914306775</v>
      </c>
      <c r="E9" s="150">
        <v>6.8108428163699459</v>
      </c>
      <c r="F9" s="150">
        <v>6.9637515703081974</v>
      </c>
      <c r="G9" s="150">
        <v>8.6283365570745865</v>
      </c>
      <c r="H9" s="150">
        <v>8.2120105805405998</v>
      </c>
      <c r="I9" s="150">
        <v>9.4744757490464764</v>
      </c>
      <c r="J9" s="150">
        <v>9.2701069273534937</v>
      </c>
      <c r="K9" s="150">
        <v>7.4560875633284578</v>
      </c>
      <c r="L9" s="150">
        <v>7.0756181159769893</v>
      </c>
      <c r="M9" s="150">
        <v>6.7270632245458239</v>
      </c>
      <c r="N9" s="150">
        <v>6.2900928439146417</v>
      </c>
      <c r="O9" s="150">
        <v>9.2062929511636202</v>
      </c>
      <c r="P9" s="150">
        <v>9.7506855462504749</v>
      </c>
      <c r="Q9" s="150">
        <v>12.614833827046562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2.7544115649444691</v>
      </c>
      <c r="D10" s="149">
        <f t="shared" ref="D10:Q10" si="0">C8+D9-D8</f>
        <v>2.8783600853669782</v>
      </c>
      <c r="E10" s="149">
        <f t="shared" si="0"/>
        <v>3.0078862892084857</v>
      </c>
      <c r="F10" s="149">
        <f t="shared" si="0"/>
        <v>3.1432411722228935</v>
      </c>
      <c r="G10" s="149">
        <f t="shared" si="0"/>
        <v>3.2846870249728966</v>
      </c>
      <c r="H10" s="149">
        <f t="shared" si="0"/>
        <v>3.4324979410966705</v>
      </c>
      <c r="I10" s="149">
        <f t="shared" si="0"/>
        <v>3.5869603484460271</v>
      </c>
      <c r="J10" s="149">
        <f t="shared" si="0"/>
        <v>3.748373564126112</v>
      </c>
      <c r="K10" s="149">
        <f t="shared" si="0"/>
        <v>3.9170503745117742</v>
      </c>
      <c r="L10" s="149">
        <f t="shared" si="0"/>
        <v>4.0933176413648056</v>
      </c>
      <c r="M10" s="149">
        <f t="shared" si="0"/>
        <v>5.1759760014842158</v>
      </c>
      <c r="N10" s="149">
        <f t="shared" si="0"/>
        <v>4.8187157914306624</v>
      </c>
      <c r="O10" s="149">
        <f t="shared" si="0"/>
        <v>6.8108428163699415</v>
      </c>
      <c r="P10" s="149">
        <f t="shared" si="0"/>
        <v>6.9637515703082187</v>
      </c>
      <c r="Q10" s="149">
        <f t="shared" si="0"/>
        <v>8.6283365570745758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8760.0000000000036</v>
      </c>
      <c r="C12" s="146">
        <v>8759.9999999999982</v>
      </c>
      <c r="D12" s="146">
        <v>8759.9999999999982</v>
      </c>
      <c r="E12" s="146">
        <v>8759.9999999999982</v>
      </c>
      <c r="F12" s="146">
        <v>8760</v>
      </c>
      <c r="G12" s="146">
        <v>8759.9999999999982</v>
      </c>
      <c r="H12" s="146">
        <v>8759.9999999999964</v>
      </c>
      <c r="I12" s="146">
        <v>8759.9999999999945</v>
      </c>
      <c r="J12" s="146">
        <v>8759.9999999999982</v>
      </c>
      <c r="K12" s="146">
        <v>8759.9999999999964</v>
      </c>
      <c r="L12" s="146">
        <v>8759.9999999999964</v>
      </c>
      <c r="M12" s="146">
        <v>8759.9999999999982</v>
      </c>
      <c r="N12" s="146">
        <v>8759.9999999999964</v>
      </c>
      <c r="O12" s="146">
        <v>8760.0000000000018</v>
      </c>
      <c r="P12" s="146">
        <v>8760.0000000000018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777.69127553592364</v>
      </c>
      <c r="C14" s="143">
        <f>IF(C5=0,0,C5/C8*1000)</f>
        <v>766.79588769280895</v>
      </c>
      <c r="D14" s="143">
        <f t="shared" ref="D14:Q14" si="1">IF(D5=0,0,D5/D8*1000)</f>
        <v>755.05409238418179</v>
      </c>
      <c r="E14" s="143">
        <f t="shared" si="1"/>
        <v>738.87542337697641</v>
      </c>
      <c r="F14" s="143">
        <f t="shared" si="1"/>
        <v>722.50121709267773</v>
      </c>
      <c r="G14" s="143">
        <f t="shared" si="1"/>
        <v>704.67647986292582</v>
      </c>
      <c r="H14" s="143">
        <f t="shared" si="1"/>
        <v>688.75881360976462</v>
      </c>
      <c r="I14" s="143">
        <f t="shared" si="1"/>
        <v>672.26193918449042</v>
      </c>
      <c r="J14" s="143">
        <f t="shared" si="1"/>
        <v>656.76699052438005</v>
      </c>
      <c r="K14" s="143">
        <f t="shared" si="1"/>
        <v>642.73309013509606</v>
      </c>
      <c r="L14" s="143">
        <f t="shared" si="1"/>
        <v>628.91335997982458</v>
      </c>
      <c r="M14" s="143">
        <f t="shared" si="1"/>
        <v>617.45571071837594</v>
      </c>
      <c r="N14" s="143">
        <f t="shared" si="1"/>
        <v>606.8319222185022</v>
      </c>
      <c r="O14" s="143">
        <f t="shared" si="1"/>
        <v>590.42147007648759</v>
      </c>
      <c r="P14" s="143">
        <f t="shared" si="1"/>
        <v>572.29964493197713</v>
      </c>
      <c r="Q14" s="143">
        <f t="shared" si="1"/>
        <v>547.50054873462409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701.34668962767807</v>
      </c>
      <c r="D15" s="141">
        <v>680.20062555526988</v>
      </c>
      <c r="E15" s="141">
        <v>665.25570347123312</v>
      </c>
      <c r="F15" s="141">
        <v>648.6283969879438</v>
      </c>
      <c r="G15" s="141">
        <v>637.79039053169697</v>
      </c>
      <c r="H15" s="141">
        <v>626.73512683743832</v>
      </c>
      <c r="I15" s="141">
        <v>614.74769730456444</v>
      </c>
      <c r="J15" s="141">
        <v>602.29271029030235</v>
      </c>
      <c r="K15" s="141">
        <v>586.83918498078322</v>
      </c>
      <c r="L15" s="141">
        <v>576.49763607813748</v>
      </c>
      <c r="M15" s="141">
        <v>556.15982742609526</v>
      </c>
      <c r="N15" s="141">
        <v>535.62726605169394</v>
      </c>
      <c r="O15" s="141">
        <v>508.69289702510412</v>
      </c>
      <c r="P15" s="141">
        <v>479.42455635438762</v>
      </c>
      <c r="Q15" s="141">
        <v>447.8776937582756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17.857222968323981</v>
      </c>
      <c r="C3" s="154">
        <v>20.203634146851243</v>
      </c>
      <c r="D3" s="154">
        <v>22.14005998382391</v>
      </c>
      <c r="E3" s="154">
        <v>25.392949118710408</v>
      </c>
      <c r="F3" s="154">
        <v>29.208435384120953</v>
      </c>
      <c r="G3" s="154">
        <v>33.889687949389767</v>
      </c>
      <c r="H3" s="154">
        <v>39.27079325598303</v>
      </c>
      <c r="I3" s="154">
        <v>43.564091919965698</v>
      </c>
      <c r="J3" s="154">
        <v>48.008759146122152</v>
      </c>
      <c r="K3" s="154">
        <v>51.313663401884789</v>
      </c>
      <c r="L3" s="154">
        <v>55.61702091555464</v>
      </c>
      <c r="M3" s="154">
        <v>59.694732860655819</v>
      </c>
      <c r="N3" s="154">
        <v>63.598569380706735</v>
      </c>
      <c r="O3" s="154">
        <v>68.020740916475063</v>
      </c>
      <c r="P3" s="154">
        <v>72.813839242278391</v>
      </c>
      <c r="Q3" s="154">
        <v>77.814099890322524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233.52927846339014</v>
      </c>
      <c r="C5" s="143">
        <v>262.95853860110009</v>
      </c>
      <c r="D5" s="143">
        <v>286.91096555520431</v>
      </c>
      <c r="E5" s="143">
        <v>327.75052119488208</v>
      </c>
      <c r="F5" s="143">
        <v>375.60322106864913</v>
      </c>
      <c r="G5" s="143">
        <v>434.30059378908709</v>
      </c>
      <c r="H5" s="143">
        <v>501.63876615190753</v>
      </c>
      <c r="I5" s="143">
        <v>554.79640189279212</v>
      </c>
      <c r="J5" s="143">
        <v>609.65518544258725</v>
      </c>
      <c r="K5" s="143">
        <v>649.86441568122439</v>
      </c>
      <c r="L5" s="143">
        <v>702.56035443546682</v>
      </c>
      <c r="M5" s="143">
        <v>752.84508500777065</v>
      </c>
      <c r="N5" s="143">
        <v>800.83585054171658</v>
      </c>
      <c r="O5" s="143">
        <v>855.25183211716126</v>
      </c>
      <c r="P5" s="143">
        <v>914.21948255546522</v>
      </c>
      <c r="Q5" s="143">
        <v>975.67208768899525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27.114916275333133</v>
      </c>
      <c r="C6" s="152">
        <f>1000000*C8/SER_summary!C$8</f>
        <v>28.384654563945318</v>
      </c>
      <c r="D6" s="152">
        <f>1000000*D8/SER_summary!D$8</f>
        <v>30.05479185811058</v>
      </c>
      <c r="E6" s="152">
        <f>1000000*E8/SER_summary!E$8</f>
        <v>32.392000314045042</v>
      </c>
      <c r="F6" s="152">
        <f>1000000*F8/SER_summary!F$8</f>
        <v>35.18310172701284</v>
      </c>
      <c r="G6" s="152">
        <f>1000000*G8/SER_summary!G$8</f>
        <v>38.231280175724429</v>
      </c>
      <c r="H6" s="152">
        <f>1000000*H8/SER_summary!H$8</f>
        <v>42.251916369645201</v>
      </c>
      <c r="I6" s="152">
        <f>1000000*I8/SER_summary!I$8</f>
        <v>46.027809117070241</v>
      </c>
      <c r="J6" s="152">
        <f>1000000*J8/SER_summary!J$8</f>
        <v>49.676377521151657</v>
      </c>
      <c r="K6" s="152">
        <f>1000000*K8/SER_summary!K$8</f>
        <v>52.376046505342522</v>
      </c>
      <c r="L6" s="152">
        <f>1000000*L8/SER_summary!L$8</f>
        <v>55.149299630686698</v>
      </c>
      <c r="M6" s="152">
        <f>1000000*M8/SER_summary!M$8</f>
        <v>57.59961750793579</v>
      </c>
      <c r="N6" s="152">
        <f>1000000*N8/SER_summary!N$8</f>
        <v>60.543034847502099</v>
      </c>
      <c r="O6" s="152">
        <f>1000000*O8/SER_summary!O$8</f>
        <v>62.678905886632634</v>
      </c>
      <c r="P6" s="152">
        <f>1000000*P8/SER_summary!P$8</f>
        <v>65.343530013950087</v>
      </c>
      <c r="Q6" s="152">
        <f>1000000*Q8/SER_summary!Q$8</f>
        <v>67.459269350118674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4.0624300940251237</v>
      </c>
      <c r="C8" s="62">
        <v>4.625828440475769</v>
      </c>
      <c r="D8" s="62">
        <v>5.0950705201275133</v>
      </c>
      <c r="E8" s="62">
        <v>5.8903669869203279</v>
      </c>
      <c r="F8" s="62">
        <v>6.8328007661485755</v>
      </c>
      <c r="G8" s="62">
        <v>8.0081525539178209</v>
      </c>
      <c r="H8" s="62">
        <v>9.3805198222537705</v>
      </c>
      <c r="I8" s="62">
        <v>10.50053018307967</v>
      </c>
      <c r="J8" s="62">
        <v>11.679468314972992</v>
      </c>
      <c r="K8" s="62">
        <v>12.585032177393968</v>
      </c>
      <c r="L8" s="62">
        <v>13.786207731128572</v>
      </c>
      <c r="M8" s="62">
        <v>14.968982696450523</v>
      </c>
      <c r="N8" s="62">
        <v>16.137072787148984</v>
      </c>
      <c r="O8" s="62">
        <v>17.492842301400778</v>
      </c>
      <c r="P8" s="62">
        <v>18.998245914351678</v>
      </c>
      <c r="Q8" s="62">
        <v>20.619660170160767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0.83422701938565313</v>
      </c>
      <c r="D9" s="150">
        <v>0.74007075258675359</v>
      </c>
      <c r="E9" s="150">
        <v>1.0661251397278217</v>
      </c>
      <c r="F9" s="150">
        <v>1.2132624521632567</v>
      </c>
      <c r="G9" s="150">
        <v>1.4461804607042499</v>
      </c>
      <c r="H9" s="150">
        <v>1.6431959412709609</v>
      </c>
      <c r="I9" s="150">
        <v>1.3908390337609078</v>
      </c>
      <c r="J9" s="150">
        <v>1.4497668048283308</v>
      </c>
      <c r="K9" s="150">
        <v>1.176392535355985</v>
      </c>
      <c r="L9" s="150">
        <v>1.4720042266696116</v>
      </c>
      <c r="M9" s="150">
        <v>1.4536036382569588</v>
      </c>
      <c r="N9" s="150">
        <v>1.4389187636334704</v>
      </c>
      <c r="O9" s="150">
        <v>1.6265981871867996</v>
      </c>
      <c r="P9" s="150">
        <v>1.7762322858859085</v>
      </c>
      <c r="Q9" s="150">
        <v>1.8922429287440978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0.27082867293500801</v>
      </c>
      <c r="D10" s="149">
        <f t="shared" ref="D10:Q10" si="0">C8+D9-D8</f>
        <v>0.27082867293500978</v>
      </c>
      <c r="E10" s="149">
        <f t="shared" si="0"/>
        <v>0.27082867293500712</v>
      </c>
      <c r="F10" s="149">
        <f t="shared" si="0"/>
        <v>0.2708286729350089</v>
      </c>
      <c r="G10" s="149">
        <f t="shared" si="0"/>
        <v>0.27082867293500357</v>
      </c>
      <c r="H10" s="149">
        <f t="shared" si="0"/>
        <v>0.27082867293501067</v>
      </c>
      <c r="I10" s="149">
        <f t="shared" si="0"/>
        <v>0.2708286729350089</v>
      </c>
      <c r="J10" s="149">
        <f t="shared" si="0"/>
        <v>0.2708286729350089</v>
      </c>
      <c r="K10" s="149">
        <f t="shared" si="0"/>
        <v>0.2708286729350089</v>
      </c>
      <c r="L10" s="149">
        <f t="shared" si="0"/>
        <v>0.27082867293500712</v>
      </c>
      <c r="M10" s="149">
        <f t="shared" si="0"/>
        <v>0.2708286729350089</v>
      </c>
      <c r="N10" s="149">
        <f t="shared" si="0"/>
        <v>0.27082867293500712</v>
      </c>
      <c r="O10" s="149">
        <f t="shared" si="0"/>
        <v>0.27082867293500712</v>
      </c>
      <c r="P10" s="149">
        <f t="shared" si="0"/>
        <v>0.27082867293500712</v>
      </c>
      <c r="Q10" s="149">
        <f t="shared" si="0"/>
        <v>0.27082867293500712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889.14815694599315</v>
      </c>
      <c r="C12" s="146">
        <v>893.39551284978052</v>
      </c>
      <c r="D12" s="146">
        <v>897.29075866187657</v>
      </c>
      <c r="E12" s="146">
        <v>900.88903334495615</v>
      </c>
      <c r="F12" s="146">
        <v>904.23337855435204</v>
      </c>
      <c r="G12" s="146">
        <v>907.35804781737454</v>
      </c>
      <c r="H12" s="146">
        <v>910.29075441359259</v>
      </c>
      <c r="I12" s="146">
        <v>913.05424231929464</v>
      </c>
      <c r="J12" s="146">
        <v>915.66741126750594</v>
      </c>
      <c r="K12" s="146">
        <v>918.14613983382276</v>
      </c>
      <c r="L12" s="146">
        <v>920.50389898439425</v>
      </c>
      <c r="M12" s="146">
        <v>922.0021682125157</v>
      </c>
      <c r="N12" s="146">
        <v>923.43299580385951</v>
      </c>
      <c r="O12" s="146">
        <v>924.80228415066188</v>
      </c>
      <c r="P12" s="146">
        <v>926.11518949712558</v>
      </c>
      <c r="Q12" s="146">
        <v>927.3762429208374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57.485119265647576</v>
      </c>
      <c r="C14" s="143">
        <f>IF(C5=0,0,C5/C8)</f>
        <v>56.845717904327351</v>
      </c>
      <c r="D14" s="143">
        <f t="shared" ref="D14:Q14" si="1">IF(D5=0,0,D5/D8)</f>
        <v>56.311480758076698</v>
      </c>
      <c r="E14" s="143">
        <f t="shared" si="1"/>
        <v>55.641782918221963</v>
      </c>
      <c r="F14" s="143">
        <f t="shared" si="1"/>
        <v>54.970609260185455</v>
      </c>
      <c r="G14" s="143">
        <f t="shared" si="1"/>
        <v>54.232307747011468</v>
      </c>
      <c r="H14" s="143">
        <f t="shared" si="1"/>
        <v>53.476649019156746</v>
      </c>
      <c r="I14" s="143">
        <f t="shared" si="1"/>
        <v>52.835084726176895</v>
      </c>
      <c r="J14" s="143">
        <f t="shared" si="1"/>
        <v>52.198881747126606</v>
      </c>
      <c r="K14" s="143">
        <f t="shared" si="1"/>
        <v>51.63788272616037</v>
      </c>
      <c r="L14" s="143">
        <f t="shared" si="1"/>
        <v>50.961103164659306</v>
      </c>
      <c r="M14" s="143">
        <f t="shared" si="1"/>
        <v>50.2936706037002</v>
      </c>
      <c r="N14" s="143">
        <f t="shared" si="1"/>
        <v>49.627082997324955</v>
      </c>
      <c r="O14" s="143">
        <f t="shared" si="1"/>
        <v>48.891530454640588</v>
      </c>
      <c r="P14" s="143">
        <f t="shared" si="1"/>
        <v>48.121257440132638</v>
      </c>
      <c r="Q14" s="143">
        <f t="shared" si="1"/>
        <v>47.317563899569748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53.939608351541459</v>
      </c>
      <c r="D15" s="141">
        <v>53.401712444645568</v>
      </c>
      <c r="E15" s="141">
        <v>52.909524503197296</v>
      </c>
      <c r="F15" s="141">
        <v>52.273371128326168</v>
      </c>
      <c r="G15" s="141">
        <v>51.353197821866921</v>
      </c>
      <c r="H15" s="141">
        <v>50.454598167349666</v>
      </c>
      <c r="I15" s="141">
        <v>49.413521361469776</v>
      </c>
      <c r="J15" s="141">
        <v>48.578434738241107</v>
      </c>
      <c r="K15" s="141">
        <v>47.414317182813981</v>
      </c>
      <c r="L15" s="141">
        <v>46.375245452192459</v>
      </c>
      <c r="M15" s="141">
        <v>45.303511496088305</v>
      </c>
      <c r="N15" s="141">
        <v>44.171627825378827</v>
      </c>
      <c r="O15" s="141">
        <v>43.025131031720363</v>
      </c>
      <c r="P15" s="141">
        <v>41.963131508644295</v>
      </c>
      <c r="Q15" s="141">
        <v>40.703665754415638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8.3601534892024727</v>
      </c>
      <c r="C3" s="154">
        <v>8.8719804934392013</v>
      </c>
      <c r="D3" s="154">
        <v>9.6260538263132585</v>
      </c>
      <c r="E3" s="154">
        <v>11.124800611437577</v>
      </c>
      <c r="F3" s="154">
        <v>14.999090659353488</v>
      </c>
      <c r="G3" s="154">
        <v>18.555890508912853</v>
      </c>
      <c r="H3" s="154">
        <v>22.556487896879759</v>
      </c>
      <c r="I3" s="154">
        <v>25.988260266643355</v>
      </c>
      <c r="J3" s="154">
        <v>29.325785929576771</v>
      </c>
      <c r="K3" s="154">
        <v>33.268208200486768</v>
      </c>
      <c r="L3" s="154">
        <v>36.436387460465703</v>
      </c>
      <c r="M3" s="154">
        <v>39.507708510400114</v>
      </c>
      <c r="N3" s="154">
        <v>41.82774288468368</v>
      </c>
      <c r="O3" s="154">
        <v>44.2131061086125</v>
      </c>
      <c r="P3" s="154">
        <v>46.993528372850243</v>
      </c>
      <c r="Q3" s="154">
        <v>50.155879261901603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61.322471427524277</v>
      </c>
      <c r="C5" s="143">
        <v>64.413236228875803</v>
      </c>
      <c r="D5" s="143">
        <v>68.595406867661268</v>
      </c>
      <c r="E5" s="143">
        <v>77.937738966540635</v>
      </c>
      <c r="F5" s="143">
        <v>103.30209675208422</v>
      </c>
      <c r="G5" s="143">
        <v>125.77660741204259</v>
      </c>
      <c r="H5" s="143">
        <v>150.91963078479995</v>
      </c>
      <c r="I5" s="143">
        <v>171.34715514449323</v>
      </c>
      <c r="J5" s="143">
        <v>191.14695755963672</v>
      </c>
      <c r="K5" s="143">
        <v>215.14312847536937</v>
      </c>
      <c r="L5" s="143">
        <v>232.66695766479586</v>
      </c>
      <c r="M5" s="143">
        <v>249.25073889267816</v>
      </c>
      <c r="N5" s="143">
        <v>261.54434281134581</v>
      </c>
      <c r="O5" s="143">
        <v>274.15979726551609</v>
      </c>
      <c r="P5" s="143">
        <v>288.57567928679703</v>
      </c>
      <c r="Q5" s="143">
        <v>304.77485596804775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6.6806185659167112E-3</v>
      </c>
      <c r="C6" s="152">
        <f>1000*C8/SER_summary!C$3</f>
        <v>7.1471115322965361E-3</v>
      </c>
      <c r="D6" s="152">
        <f>1000*D8/SER_summary!D$3</f>
        <v>7.9871623741018267E-3</v>
      </c>
      <c r="E6" s="152">
        <f>1000*E8/SER_summary!E$3</f>
        <v>9.4311389455817539E-3</v>
      </c>
      <c r="F6" s="152">
        <f>1000*F8/SER_summary!F$3</f>
        <v>1.306473878554832E-2</v>
      </c>
      <c r="G6" s="152">
        <f>1000*G8/SER_summary!G$3</f>
        <v>1.6581296798475201E-2</v>
      </c>
      <c r="H6" s="152">
        <f>1000*H8/SER_summary!H$3</f>
        <v>2.0670810145546815E-2</v>
      </c>
      <c r="I6" s="152">
        <f>1000*I8/SER_summary!I$3</f>
        <v>2.4330118009358418E-2</v>
      </c>
      <c r="J6" s="152">
        <f>1000*J8/SER_summary!J$3</f>
        <v>2.896150257624483E-2</v>
      </c>
      <c r="K6" s="152">
        <f>1000*K8/SER_summary!K$3</f>
        <v>3.5015888726071337E-2</v>
      </c>
      <c r="L6" s="152">
        <f>1000*L8/SER_summary!L$3</f>
        <v>4.027501241211754E-2</v>
      </c>
      <c r="M6" s="152">
        <f>1000*M8/SER_summary!M$3</f>
        <v>4.6078540039531941E-2</v>
      </c>
      <c r="N6" s="152">
        <f>1000*N8/SER_summary!N$3</f>
        <v>5.1758590501030835E-2</v>
      </c>
      <c r="O6" s="152">
        <f>1000*O8/SER_summary!O$3</f>
        <v>5.9112730927111022E-2</v>
      </c>
      <c r="P6" s="152">
        <f>1000*P8/SER_summary!P$3</f>
        <v>7.13714783267895E-2</v>
      </c>
      <c r="Q6" s="152">
        <f>1000*Q8/SER_summary!Q$3</f>
        <v>8.6023372163595471E-2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150.01652999766421</v>
      </c>
      <c r="C8" s="62">
        <v>160.31297789938156</v>
      </c>
      <c r="D8" s="62">
        <v>174.38757391319189</v>
      </c>
      <c r="E8" s="62">
        <v>203.97204242581986</v>
      </c>
      <c r="F8" s="62">
        <v>281.16809859669297</v>
      </c>
      <c r="G8" s="62">
        <v>354.54715792406347</v>
      </c>
      <c r="H8" s="62">
        <v>439.39974199685099</v>
      </c>
      <c r="I8" s="62">
        <v>514.10763158710211</v>
      </c>
      <c r="J8" s="62">
        <v>597.63392795199718</v>
      </c>
      <c r="K8" s="62">
        <v>715.73492016862872</v>
      </c>
      <c r="L8" s="62">
        <v>817.36860972499073</v>
      </c>
      <c r="M8" s="62">
        <v>930.74314889236791</v>
      </c>
      <c r="N8" s="62">
        <v>1040.1404276743535</v>
      </c>
      <c r="O8" s="62">
        <v>1183.4412475028514</v>
      </c>
      <c r="P8" s="62">
        <v>1423.66907471423</v>
      </c>
      <c r="Q8" s="62">
        <v>1709.3400620124319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37.445659133947927</v>
      </c>
      <c r="D9" s="150">
        <v>42.581267807652374</v>
      </c>
      <c r="E9" s="150">
        <v>59.516473896162246</v>
      </c>
      <c r="F9" s="150">
        <v>108.62466182358399</v>
      </c>
      <c r="G9" s="150">
        <v>106.3790952627169</v>
      </c>
      <c r="H9" s="150">
        <v>122.29824320673552</v>
      </c>
      <c r="I9" s="150">
        <v>117.28915739790347</v>
      </c>
      <c r="J9" s="150">
        <v>143.04277026105734</v>
      </c>
      <c r="K9" s="150">
        <v>226.72565404021546</v>
      </c>
      <c r="L9" s="150">
        <v>208.01278481907886</v>
      </c>
      <c r="M9" s="150">
        <v>235.67278237411267</v>
      </c>
      <c r="N9" s="150">
        <v>226.68643617988926</v>
      </c>
      <c r="O9" s="150">
        <v>286.34359008955528</v>
      </c>
      <c r="P9" s="150">
        <v>466.95348125159393</v>
      </c>
      <c r="Q9" s="150">
        <v>493.68377211728068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27.149211232230584</v>
      </c>
      <c r="D10" s="149">
        <f t="shared" ref="D10:Q10" si="0">C8+D9-D8</f>
        <v>28.50667179384206</v>
      </c>
      <c r="E10" s="149">
        <f t="shared" si="0"/>
        <v>29.932005383534261</v>
      </c>
      <c r="F10" s="149">
        <f t="shared" si="0"/>
        <v>31.428605652710871</v>
      </c>
      <c r="G10" s="149">
        <f t="shared" si="0"/>
        <v>33.000035935346375</v>
      </c>
      <c r="H10" s="149">
        <f t="shared" si="0"/>
        <v>37.445659133948027</v>
      </c>
      <c r="I10" s="149">
        <f t="shared" si="0"/>
        <v>42.581267807652353</v>
      </c>
      <c r="J10" s="149">
        <f t="shared" si="0"/>
        <v>59.516473896162211</v>
      </c>
      <c r="K10" s="149">
        <f t="shared" si="0"/>
        <v>108.62466182358389</v>
      </c>
      <c r="L10" s="149">
        <f t="shared" si="0"/>
        <v>106.37909526271687</v>
      </c>
      <c r="M10" s="149">
        <f t="shared" si="0"/>
        <v>122.29824320673549</v>
      </c>
      <c r="N10" s="149">
        <f t="shared" si="0"/>
        <v>117.28915739790364</v>
      </c>
      <c r="O10" s="149">
        <f t="shared" si="0"/>
        <v>143.04277026105751</v>
      </c>
      <c r="P10" s="149">
        <f t="shared" si="0"/>
        <v>226.72565404021543</v>
      </c>
      <c r="Q10" s="149">
        <f t="shared" si="0"/>
        <v>208.01278481907889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1585.2441172179663</v>
      </c>
      <c r="C12" s="146">
        <v>1601.5739918832596</v>
      </c>
      <c r="D12" s="146">
        <v>1631.7544214213544</v>
      </c>
      <c r="E12" s="146">
        <v>1659.7626305294484</v>
      </c>
      <c r="F12" s="146">
        <v>1688.3300185211019</v>
      </c>
      <c r="G12" s="146">
        <v>1715.471367433546</v>
      </c>
      <c r="H12" s="146">
        <v>1737.9100493624471</v>
      </c>
      <c r="I12" s="146">
        <v>1763.6071787309029</v>
      </c>
      <c r="J12" s="146">
        <v>1783.9546868154732</v>
      </c>
      <c r="K12" s="146">
        <v>1798.0571026348423</v>
      </c>
      <c r="L12" s="146">
        <v>1820.9673097170046</v>
      </c>
      <c r="M12" s="146">
        <v>1843.0916653011855</v>
      </c>
      <c r="N12" s="146">
        <v>1859.6047541395214</v>
      </c>
      <c r="O12" s="146">
        <v>1875.2052274315377</v>
      </c>
      <c r="P12" s="146">
        <v>1893.5635108924855</v>
      </c>
      <c r="Q12" s="146">
        <v>1913.5695972746109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408.77142957832103</v>
      </c>
      <c r="C14" s="143">
        <f>IF(C5=0,0,C5/C8*1000)</f>
        <v>401.79676700475221</v>
      </c>
      <c r="D14" s="143">
        <f t="shared" ref="D14:Q14" si="1">IF(D5=0,0,D5/D8*1000)</f>
        <v>393.35031349084119</v>
      </c>
      <c r="E14" s="143">
        <f t="shared" si="1"/>
        <v>382.10010567935979</v>
      </c>
      <c r="F14" s="143">
        <f t="shared" si="1"/>
        <v>367.40333369135368</v>
      </c>
      <c r="G14" s="143">
        <f t="shared" si="1"/>
        <v>354.75282935135328</v>
      </c>
      <c r="H14" s="143">
        <f t="shared" si="1"/>
        <v>343.4677273567483</v>
      </c>
      <c r="I14" s="143">
        <f t="shared" si="1"/>
        <v>333.29043300821519</v>
      </c>
      <c r="J14" s="143">
        <f t="shared" si="1"/>
        <v>319.83953490503626</v>
      </c>
      <c r="K14" s="143">
        <f t="shared" si="1"/>
        <v>300.59051530513727</v>
      </c>
      <c r="L14" s="143">
        <f t="shared" si="1"/>
        <v>284.65364940192438</v>
      </c>
      <c r="M14" s="143">
        <f t="shared" si="1"/>
        <v>267.79755423319455</v>
      </c>
      <c r="N14" s="143">
        <f t="shared" si="1"/>
        <v>251.4509924358309</v>
      </c>
      <c r="O14" s="143">
        <f t="shared" si="1"/>
        <v>231.66320917410437</v>
      </c>
      <c r="P14" s="143">
        <f t="shared" si="1"/>
        <v>202.69856556708743</v>
      </c>
      <c r="Q14" s="143">
        <f t="shared" si="1"/>
        <v>178.29972089300458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378.91138831125397</v>
      </c>
      <c r="D15" s="141">
        <v>371.87440477356176</v>
      </c>
      <c r="E15" s="141">
        <v>362.54971635750752</v>
      </c>
      <c r="F15" s="141">
        <v>351.77530780178017</v>
      </c>
      <c r="G15" s="141">
        <v>338.07377696311693</v>
      </c>
      <c r="H15" s="141">
        <v>321.60404785982558</v>
      </c>
      <c r="I15" s="141">
        <v>309.17101618479006</v>
      </c>
      <c r="J15" s="141">
        <v>289.26651147262407</v>
      </c>
      <c r="K15" s="141">
        <v>274.37408892667281</v>
      </c>
      <c r="L15" s="141">
        <v>257.13713588005675</v>
      </c>
      <c r="M15" s="141">
        <v>237.25858678306099</v>
      </c>
      <c r="N15" s="141">
        <v>214.19901744938647</v>
      </c>
      <c r="O15" s="141">
        <v>188.55996595586402</v>
      </c>
      <c r="P15" s="141">
        <v>164.09242004041161</v>
      </c>
      <c r="Q15" s="141">
        <v>141.15713809508836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8871.104131432714</v>
      </c>
      <c r="C3" s="174">
        <v>11313.512483323804</v>
      </c>
      <c r="D3" s="174">
        <v>10302.549849844248</v>
      </c>
      <c r="E3" s="174">
        <v>11175.28308465929</v>
      </c>
      <c r="F3" s="174">
        <v>13105.415051486536</v>
      </c>
      <c r="G3" s="174">
        <v>9203.4114087804064</v>
      </c>
      <c r="H3" s="174">
        <v>9168.3046534904188</v>
      </c>
      <c r="I3" s="174">
        <v>6147.4412283726497</v>
      </c>
      <c r="J3" s="174">
        <v>8028.3672898728182</v>
      </c>
      <c r="K3" s="174">
        <v>6923.5077781535347</v>
      </c>
      <c r="L3" s="174">
        <v>7102.2</v>
      </c>
      <c r="M3" s="174">
        <v>8341.1124076234919</v>
      </c>
      <c r="N3" s="174">
        <v>6077.3356738833618</v>
      </c>
      <c r="O3" s="174">
        <v>7287.5342837619</v>
      </c>
      <c r="P3" s="174">
        <v>6556.3195053297031</v>
      </c>
      <c r="Q3" s="174">
        <v>6055.0516673435313</v>
      </c>
    </row>
    <row r="5" spans="1:17" x14ac:dyDescent="0.25">
      <c r="A5" s="162" t="s">
        <v>154</v>
      </c>
      <c r="B5" s="174">
        <v>2854.7679363056964</v>
      </c>
      <c r="C5" s="174">
        <v>2144.4064959860852</v>
      </c>
      <c r="D5" s="174">
        <v>2003.4414114493338</v>
      </c>
      <c r="E5" s="174">
        <v>1818.6215942200618</v>
      </c>
      <c r="F5" s="174">
        <v>1689.2908147645128</v>
      </c>
      <c r="G5" s="174">
        <v>1747.2522673252847</v>
      </c>
      <c r="H5" s="174">
        <v>1776.4967954741942</v>
      </c>
      <c r="I5" s="174">
        <v>1687.2786110987452</v>
      </c>
      <c r="J5" s="174">
        <v>1849.3401617516392</v>
      </c>
      <c r="K5" s="174">
        <v>2538.5713744890304</v>
      </c>
      <c r="L5" s="174">
        <v>2706.3044954123689</v>
      </c>
      <c r="M5" s="174">
        <v>3194.4680903449198</v>
      </c>
      <c r="N5" s="174">
        <v>3728.9727226683922</v>
      </c>
      <c r="O5" s="174">
        <v>3508.3969292765241</v>
      </c>
      <c r="P5" s="174">
        <v>3141.5872249567988</v>
      </c>
      <c r="Q5" s="174">
        <v>3396.3523245438905</v>
      </c>
    </row>
    <row r="6" spans="1:17" x14ac:dyDescent="0.25">
      <c r="A6" s="173" t="s">
        <v>153</v>
      </c>
      <c r="B6" s="172">
        <v>3103.0086264192355</v>
      </c>
      <c r="C6" s="172">
        <v>3104.3776742139776</v>
      </c>
      <c r="D6" s="172">
        <v>3061.6453225706564</v>
      </c>
      <c r="E6" s="172">
        <v>3172.5251365824993</v>
      </c>
      <c r="F6" s="172">
        <v>2724.7351595389068</v>
      </c>
      <c r="G6" s="172">
        <v>2807.3076655595873</v>
      </c>
      <c r="H6" s="172">
        <v>2513.3825762750757</v>
      </c>
      <c r="I6" s="172">
        <v>2119.5315430631499</v>
      </c>
      <c r="J6" s="172">
        <v>1966.3377536247026</v>
      </c>
      <c r="K6" s="172">
        <v>2676.2414884945724</v>
      </c>
      <c r="L6" s="172">
        <v>2850.566923503106</v>
      </c>
      <c r="M6" s="172">
        <v>3365.3213158581389</v>
      </c>
      <c r="N6" s="172">
        <v>3928.4841021005122</v>
      </c>
      <c r="O6" s="172">
        <v>3828.5023093492387</v>
      </c>
      <c r="P6" s="172">
        <v>3658.8748105447344</v>
      </c>
      <c r="Q6" s="172">
        <v>3585.4418212777609</v>
      </c>
    </row>
    <row r="7" spans="1:17" x14ac:dyDescent="0.25">
      <c r="A7" s="171" t="s">
        <v>152</v>
      </c>
      <c r="B7" s="170"/>
      <c r="C7" s="170">
        <v>1.3690477947420732</v>
      </c>
      <c r="D7" s="170">
        <v>0</v>
      </c>
      <c r="E7" s="170">
        <v>110.8798140118429</v>
      </c>
      <c r="F7" s="170">
        <v>0</v>
      </c>
      <c r="G7" s="170">
        <v>82.572506020680976</v>
      </c>
      <c r="H7" s="170">
        <v>0</v>
      </c>
      <c r="I7" s="170">
        <v>0</v>
      </c>
      <c r="J7" s="170">
        <v>0</v>
      </c>
      <c r="K7" s="170">
        <v>709.90373486986982</v>
      </c>
      <c r="L7" s="170">
        <v>474.80807620322014</v>
      </c>
      <c r="M7" s="170">
        <v>779.38429117151372</v>
      </c>
      <c r="N7" s="170">
        <v>698.09772299209203</v>
      </c>
      <c r="O7" s="170">
        <v>170.08270080548544</v>
      </c>
      <c r="P7" s="170">
        <v>0</v>
      </c>
      <c r="Q7" s="170">
        <v>170.6587154929336</v>
      </c>
    </row>
    <row r="8" spans="1:17" x14ac:dyDescent="0.25">
      <c r="A8" s="169" t="s">
        <v>151</v>
      </c>
      <c r="B8" s="168"/>
      <c r="C8" s="168">
        <f t="shared" ref="C8:Q8" si="0">IF(B6=0,0,B6+C7-C6)</f>
        <v>0</v>
      </c>
      <c r="D8" s="168">
        <f t="shared" si="0"/>
        <v>42.732351643321181</v>
      </c>
      <c r="E8" s="168">
        <f t="shared" si="0"/>
        <v>0</v>
      </c>
      <c r="F8" s="168">
        <f t="shared" si="0"/>
        <v>447.78997704359244</v>
      </c>
      <c r="G8" s="168">
        <f t="shared" si="0"/>
        <v>4.5474735088646412E-13</v>
      </c>
      <c r="H8" s="168">
        <f t="shared" si="0"/>
        <v>293.92508928451161</v>
      </c>
      <c r="I8" s="168">
        <f t="shared" si="0"/>
        <v>393.85103321192582</v>
      </c>
      <c r="J8" s="168">
        <f t="shared" si="0"/>
        <v>153.19378943844731</v>
      </c>
      <c r="K8" s="168">
        <f t="shared" si="0"/>
        <v>0</v>
      </c>
      <c r="L8" s="168">
        <f t="shared" si="0"/>
        <v>300.48264119468649</v>
      </c>
      <c r="M8" s="168">
        <f t="shared" si="0"/>
        <v>264.62989881648082</v>
      </c>
      <c r="N8" s="168">
        <f t="shared" si="0"/>
        <v>134.93493674971887</v>
      </c>
      <c r="O8" s="168">
        <f t="shared" si="0"/>
        <v>270.06449355675932</v>
      </c>
      <c r="P8" s="168">
        <f t="shared" si="0"/>
        <v>169.62749880450428</v>
      </c>
      <c r="Q8" s="168">
        <f t="shared" si="0"/>
        <v>244.09170475990686</v>
      </c>
    </row>
    <row r="9" spans="1:17" x14ac:dyDescent="0.25">
      <c r="A9" s="167" t="s">
        <v>150</v>
      </c>
      <c r="B9" s="166">
        <f>B6-B5</f>
        <v>248.24069011353913</v>
      </c>
      <c r="C9" s="166">
        <f t="shared" ref="C9:Q9" si="1">C6-C5</f>
        <v>959.97117822789232</v>
      </c>
      <c r="D9" s="166">
        <f t="shared" si="1"/>
        <v>1058.2039111213226</v>
      </c>
      <c r="E9" s="166">
        <f t="shared" si="1"/>
        <v>1353.9035423624375</v>
      </c>
      <c r="F9" s="166">
        <f t="shared" si="1"/>
        <v>1035.444344774394</v>
      </c>
      <c r="G9" s="166">
        <f t="shared" si="1"/>
        <v>1060.0553982343026</v>
      </c>
      <c r="H9" s="166">
        <f t="shared" si="1"/>
        <v>736.88578080088155</v>
      </c>
      <c r="I9" s="166">
        <f t="shared" si="1"/>
        <v>432.25293196440475</v>
      </c>
      <c r="J9" s="166">
        <f t="shared" si="1"/>
        <v>116.99759187306336</v>
      </c>
      <c r="K9" s="166">
        <f t="shared" si="1"/>
        <v>137.67011400554202</v>
      </c>
      <c r="L9" s="166">
        <f t="shared" si="1"/>
        <v>144.2624280907371</v>
      </c>
      <c r="M9" s="166">
        <f t="shared" si="1"/>
        <v>170.85322551321906</v>
      </c>
      <c r="N9" s="166">
        <f t="shared" si="1"/>
        <v>199.51137943212007</v>
      </c>
      <c r="O9" s="166">
        <f t="shared" si="1"/>
        <v>320.10538007271452</v>
      </c>
      <c r="P9" s="166">
        <f t="shared" si="1"/>
        <v>517.28758558793561</v>
      </c>
      <c r="Q9" s="166">
        <f t="shared" si="1"/>
        <v>189.08949673387042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416.51729230313708</v>
      </c>
      <c r="C12" s="163">
        <f t="shared" ref="C12:Q12" si="2">SUM(C13:C14,C18:C19,C25:C26)</f>
        <v>304.45666999999997</v>
      </c>
      <c r="D12" s="163">
        <f t="shared" si="2"/>
        <v>284.27997999999997</v>
      </c>
      <c r="E12" s="163">
        <f t="shared" si="2"/>
        <v>247.03992999999994</v>
      </c>
      <c r="F12" s="163">
        <f t="shared" si="2"/>
        <v>253.49437999999998</v>
      </c>
      <c r="G12" s="163">
        <f t="shared" si="2"/>
        <v>269.69072765651333</v>
      </c>
      <c r="H12" s="163">
        <f t="shared" si="2"/>
        <v>276.29618999999997</v>
      </c>
      <c r="I12" s="163">
        <f t="shared" si="2"/>
        <v>264.47089999999997</v>
      </c>
      <c r="J12" s="163">
        <f t="shared" si="2"/>
        <v>293.70408999999995</v>
      </c>
      <c r="K12" s="163">
        <f t="shared" si="2"/>
        <v>380.41594000000003</v>
      </c>
      <c r="L12" s="163">
        <f t="shared" si="2"/>
        <v>392.78846622878501</v>
      </c>
      <c r="M12" s="163">
        <f t="shared" si="2"/>
        <v>441.04664168297819</v>
      </c>
      <c r="N12" s="163">
        <f t="shared" si="2"/>
        <v>498.58422794855102</v>
      </c>
      <c r="O12" s="163">
        <f t="shared" si="2"/>
        <v>474.1674854841134</v>
      </c>
      <c r="P12" s="163">
        <f t="shared" si="2"/>
        <v>421.10504524971577</v>
      </c>
      <c r="Q12" s="163">
        <f t="shared" si="2"/>
        <v>459.81609257807094</v>
      </c>
    </row>
    <row r="13" spans="1:17" x14ac:dyDescent="0.25">
      <c r="A13" s="54" t="s">
        <v>38</v>
      </c>
      <c r="B13" s="53">
        <v>0.21394302925659003</v>
      </c>
      <c r="C13" s="53">
        <v>0.19797999999999993</v>
      </c>
      <c r="D13" s="53">
        <v>3.1819400000000009</v>
      </c>
      <c r="E13" s="53">
        <v>4.3977899999999996</v>
      </c>
      <c r="F13" s="53">
        <v>18.906390000000002</v>
      </c>
      <c r="G13" s="53">
        <v>13.31442735938257</v>
      </c>
      <c r="H13" s="53">
        <v>6.2938200000000002</v>
      </c>
      <c r="I13" s="53">
        <v>5.0002699999999995</v>
      </c>
      <c r="J13" s="53">
        <v>8.3999999999999968</v>
      </c>
      <c r="K13" s="53">
        <v>8.7999399999999994</v>
      </c>
      <c r="L13" s="53">
        <v>7.9772547118945871</v>
      </c>
      <c r="M13" s="53">
        <v>7.9771875651640993</v>
      </c>
      <c r="N13" s="53">
        <v>0.4299230652676489</v>
      </c>
      <c r="O13" s="53">
        <v>7.9774457775724805</v>
      </c>
      <c r="P13" s="53">
        <v>6.9262760458626351</v>
      </c>
      <c r="Q13" s="53">
        <v>8.1921471666956567</v>
      </c>
    </row>
    <row r="14" spans="1:17" x14ac:dyDescent="0.25">
      <c r="A14" s="51" t="s">
        <v>37</v>
      </c>
      <c r="B14" s="50">
        <f>SUM(B15:B17)</f>
        <v>261.92133785774934</v>
      </c>
      <c r="C14" s="50">
        <f t="shared" ref="C14:Q14" si="3">SUM(C15:C17)</f>
        <v>175.49430999999998</v>
      </c>
      <c r="D14" s="50">
        <f t="shared" si="3"/>
        <v>154.89623999999998</v>
      </c>
      <c r="E14" s="50">
        <f t="shared" si="3"/>
        <v>128.24157999999997</v>
      </c>
      <c r="F14" s="50">
        <f t="shared" si="3"/>
        <v>133.42948000000001</v>
      </c>
      <c r="G14" s="50">
        <f t="shared" si="3"/>
        <v>161.12435719599756</v>
      </c>
      <c r="H14" s="50">
        <f t="shared" si="3"/>
        <v>173.90422999999998</v>
      </c>
      <c r="I14" s="50">
        <f t="shared" si="3"/>
        <v>129.67082999999997</v>
      </c>
      <c r="J14" s="50">
        <f t="shared" si="3"/>
        <v>162.00303</v>
      </c>
      <c r="K14" s="50">
        <f t="shared" si="3"/>
        <v>234.61828000000003</v>
      </c>
      <c r="L14" s="50">
        <f t="shared" si="3"/>
        <v>228.36717310766818</v>
      </c>
      <c r="M14" s="50">
        <f t="shared" si="3"/>
        <v>275.65433950753436</v>
      </c>
      <c r="N14" s="50">
        <f t="shared" si="3"/>
        <v>316.14740209535239</v>
      </c>
      <c r="O14" s="50">
        <f t="shared" si="3"/>
        <v>261.69086412527645</v>
      </c>
      <c r="P14" s="50">
        <f t="shared" si="3"/>
        <v>253.14870041456942</v>
      </c>
      <c r="Q14" s="50">
        <f t="shared" si="3"/>
        <v>279.03298719140764</v>
      </c>
    </row>
    <row r="15" spans="1:17" x14ac:dyDescent="0.25">
      <c r="A15" s="52" t="s">
        <v>66</v>
      </c>
      <c r="B15" s="50">
        <v>1.0986232901153663</v>
      </c>
      <c r="C15" s="50">
        <v>1.0996599999999999</v>
      </c>
      <c r="D15" s="50">
        <v>0</v>
      </c>
      <c r="E15" s="50">
        <v>0</v>
      </c>
      <c r="F15" s="50">
        <v>1.0994099999999996</v>
      </c>
      <c r="G15" s="50">
        <v>1.1464599613412105</v>
      </c>
      <c r="H15" s="50">
        <v>4.5993299999999984</v>
      </c>
      <c r="I15" s="50">
        <v>4.5996799999999993</v>
      </c>
      <c r="J15" s="50">
        <v>37.901589999999977</v>
      </c>
      <c r="K15" s="50">
        <v>36.806929999999994</v>
      </c>
      <c r="L15" s="50">
        <v>26.439387260943175</v>
      </c>
      <c r="M15" s="50">
        <v>19.537797449498786</v>
      </c>
      <c r="N15" s="50">
        <v>5.7553592408154133</v>
      </c>
      <c r="O15" s="50">
        <v>9.1960593880130403</v>
      </c>
      <c r="P15" s="50">
        <v>5.7552641093732948</v>
      </c>
      <c r="Q15" s="50">
        <v>9.1952795904996503</v>
      </c>
    </row>
    <row r="16" spans="1:17" x14ac:dyDescent="0.25">
      <c r="A16" s="52" t="s">
        <v>147</v>
      </c>
      <c r="B16" s="50">
        <v>247.94964756023603</v>
      </c>
      <c r="C16" s="50">
        <v>170.09205999999998</v>
      </c>
      <c r="D16" s="50">
        <v>151.69427999999996</v>
      </c>
      <c r="E16" s="50">
        <v>122.94364999999999</v>
      </c>
      <c r="F16" s="50">
        <v>128.03344000000001</v>
      </c>
      <c r="G16" s="50">
        <v>112.70991673385228</v>
      </c>
      <c r="H16" s="50">
        <v>142.40236999999999</v>
      </c>
      <c r="I16" s="50">
        <v>118.86804999999995</v>
      </c>
      <c r="J16" s="50">
        <v>112.70175000000003</v>
      </c>
      <c r="K16" s="50">
        <v>193.71037000000001</v>
      </c>
      <c r="L16" s="50">
        <v>197.77172884211009</v>
      </c>
      <c r="M16" s="50">
        <v>253.08315235603462</v>
      </c>
      <c r="N16" s="50">
        <v>300.00099998334474</v>
      </c>
      <c r="O16" s="50">
        <v>247.2895173368326</v>
      </c>
      <c r="P16" s="50">
        <v>244.26716666573253</v>
      </c>
      <c r="Q16" s="50">
        <v>260.47558547997062</v>
      </c>
    </row>
    <row r="17" spans="1:17" x14ac:dyDescent="0.25">
      <c r="A17" s="52" t="s">
        <v>146</v>
      </c>
      <c r="B17" s="50">
        <v>12.873067007397937</v>
      </c>
      <c r="C17" s="50">
        <v>4.3025900000000084</v>
      </c>
      <c r="D17" s="50">
        <v>3.2019600000000135</v>
      </c>
      <c r="E17" s="50">
        <v>5.2979299999999929</v>
      </c>
      <c r="F17" s="50">
        <v>4.2966299999999933</v>
      </c>
      <c r="G17" s="50">
        <v>47.267980500804065</v>
      </c>
      <c r="H17" s="50">
        <v>26.902529999999981</v>
      </c>
      <c r="I17" s="50">
        <v>6.2030999999999938</v>
      </c>
      <c r="J17" s="50">
        <v>11.399689999999991</v>
      </c>
      <c r="K17" s="50">
        <v>4.1009800000000203</v>
      </c>
      <c r="L17" s="50">
        <v>4.1560570046149223</v>
      </c>
      <c r="M17" s="50">
        <v>3.0333897020009304</v>
      </c>
      <c r="N17" s="50">
        <v>10.391042871192212</v>
      </c>
      <c r="O17" s="50">
        <v>5.2052874004307625</v>
      </c>
      <c r="P17" s="50">
        <v>3.1262696394636009</v>
      </c>
      <c r="Q17" s="50">
        <v>9.3621221209373857</v>
      </c>
    </row>
    <row r="18" spans="1:17" x14ac:dyDescent="0.25">
      <c r="A18" s="51" t="s">
        <v>41</v>
      </c>
      <c r="B18" s="50">
        <v>21.30377852901864</v>
      </c>
      <c r="C18" s="50">
        <v>15.194209999999996</v>
      </c>
      <c r="D18" s="50">
        <v>32.70118999999999</v>
      </c>
      <c r="E18" s="50">
        <v>22.69998</v>
      </c>
      <c r="F18" s="50">
        <v>34.385579999999983</v>
      </c>
      <c r="G18" s="50">
        <v>36.256917045353212</v>
      </c>
      <c r="H18" s="50">
        <v>29.698679999999996</v>
      </c>
      <c r="I18" s="50">
        <v>25.100660000000005</v>
      </c>
      <c r="J18" s="50">
        <v>47.599819999999994</v>
      </c>
      <c r="K18" s="50">
        <v>62.400449999999985</v>
      </c>
      <c r="L18" s="50">
        <v>73.493359389972113</v>
      </c>
      <c r="M18" s="50">
        <v>56.269043768965282</v>
      </c>
      <c r="N18" s="50">
        <v>74.870652135071865</v>
      </c>
      <c r="O18" s="50">
        <v>62.721154662509214</v>
      </c>
      <c r="P18" s="50">
        <v>60.213196812122149</v>
      </c>
      <c r="Q18" s="50">
        <v>67.402102854161697</v>
      </c>
    </row>
    <row r="19" spans="1:17" x14ac:dyDescent="0.25">
      <c r="A19" s="51" t="s">
        <v>64</v>
      </c>
      <c r="B19" s="50">
        <f>SUM(B20:B24)</f>
        <v>22.164695952482308</v>
      </c>
      <c r="C19" s="50">
        <f t="shared" ref="C19:Q19" si="4">SUM(C20:C24)</f>
        <v>20.398619999999994</v>
      </c>
      <c r="D19" s="50">
        <f t="shared" si="4"/>
        <v>9.6997899999999984</v>
      </c>
      <c r="E19" s="50">
        <f t="shared" si="4"/>
        <v>6.7999899999999966</v>
      </c>
      <c r="F19" s="50">
        <f t="shared" si="4"/>
        <v>6.3992000000000013</v>
      </c>
      <c r="G19" s="50">
        <f t="shared" si="4"/>
        <v>3.9648457739351453</v>
      </c>
      <c r="H19" s="50">
        <f t="shared" si="4"/>
        <v>7.8998399999999975</v>
      </c>
      <c r="I19" s="50">
        <f t="shared" si="4"/>
        <v>37.799720000000001</v>
      </c>
      <c r="J19" s="50">
        <f t="shared" si="4"/>
        <v>13.80002</v>
      </c>
      <c r="K19" s="50">
        <f t="shared" si="4"/>
        <v>10.39908</v>
      </c>
      <c r="L19" s="50">
        <f t="shared" si="4"/>
        <v>7.2131022925122394</v>
      </c>
      <c r="M19" s="50">
        <f t="shared" si="4"/>
        <v>11.727095345161853</v>
      </c>
      <c r="N19" s="50">
        <f t="shared" si="4"/>
        <v>6.2094982415596061</v>
      </c>
      <c r="O19" s="50">
        <f t="shared" si="4"/>
        <v>44.114809070170232</v>
      </c>
      <c r="P19" s="50">
        <f t="shared" si="4"/>
        <v>6.4249435089684983</v>
      </c>
      <c r="Q19" s="50">
        <f t="shared" si="4"/>
        <v>8.7895381361277476</v>
      </c>
    </row>
    <row r="20" spans="1:17" x14ac:dyDescent="0.25">
      <c r="A20" s="52" t="s">
        <v>34</v>
      </c>
      <c r="B20" s="50">
        <v>22.164695952482308</v>
      </c>
      <c r="C20" s="50">
        <v>20.398619999999994</v>
      </c>
      <c r="D20" s="50">
        <v>9.6997899999999984</v>
      </c>
      <c r="E20" s="50">
        <v>6.7999899999999966</v>
      </c>
      <c r="F20" s="50">
        <v>6.3992000000000013</v>
      </c>
      <c r="G20" s="50">
        <v>3.9648457739351453</v>
      </c>
      <c r="H20" s="50">
        <v>7.8998399999999975</v>
      </c>
      <c r="I20" s="50">
        <v>37.399720000000002</v>
      </c>
      <c r="J20" s="50">
        <v>13.400029999999999</v>
      </c>
      <c r="K20" s="50">
        <v>9.9990899999999989</v>
      </c>
      <c r="L20" s="50">
        <v>6.8070674316778499</v>
      </c>
      <c r="M20" s="50">
        <v>4.7527780089602141</v>
      </c>
      <c r="N20" s="50">
        <v>5.3974213356375031</v>
      </c>
      <c r="O20" s="50">
        <v>38.286965729793771</v>
      </c>
      <c r="P20" s="50">
        <v>6.1622131942731819</v>
      </c>
      <c r="Q20" s="50">
        <v>7.5236537529845346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0.40000000000000008</v>
      </c>
      <c r="J21" s="50">
        <v>0.39999000000000001</v>
      </c>
      <c r="K21" s="50">
        <v>0.39998999999999996</v>
      </c>
      <c r="L21" s="50">
        <v>0.40603486083438983</v>
      </c>
      <c r="M21" s="50">
        <v>6.97431733620164</v>
      </c>
      <c r="N21" s="50">
        <v>0.81207690592210302</v>
      </c>
      <c r="O21" s="50">
        <v>4.6574984300091238</v>
      </c>
      <c r="P21" s="50">
        <v>0</v>
      </c>
      <c r="Q21" s="50">
        <v>1.0270384865157121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1.1703449103673382</v>
      </c>
      <c r="P24" s="50">
        <v>0.26273031469531649</v>
      </c>
      <c r="Q24" s="50">
        <v>0.23884589662750003</v>
      </c>
    </row>
    <row r="25" spans="1:17" x14ac:dyDescent="0.25">
      <c r="A25" s="51" t="s">
        <v>31</v>
      </c>
      <c r="B25" s="50">
        <v>58.370478910729823</v>
      </c>
      <c r="C25" s="50">
        <v>51.983629999999984</v>
      </c>
      <c r="D25" s="50">
        <v>47.601579999999991</v>
      </c>
      <c r="E25" s="50">
        <v>55.400989999999986</v>
      </c>
      <c r="F25" s="50">
        <v>28.287849999999985</v>
      </c>
      <c r="G25" s="50">
        <v>26.559659767314912</v>
      </c>
      <c r="H25" s="50">
        <v>20.498930000000005</v>
      </c>
      <c r="I25" s="50">
        <v>18.398719999999997</v>
      </c>
      <c r="J25" s="50">
        <v>14.199099999999996</v>
      </c>
      <c r="K25" s="50">
        <v>21.699189999999991</v>
      </c>
      <c r="L25" s="50">
        <v>18.03286753449083</v>
      </c>
      <c r="M25" s="50">
        <v>23.978804285765207</v>
      </c>
      <c r="N25" s="50">
        <v>30.330582005746383</v>
      </c>
      <c r="O25" s="50">
        <v>26.989605009526965</v>
      </c>
      <c r="P25" s="50">
        <v>20.87509388911278</v>
      </c>
      <c r="Q25" s="50">
        <v>17.220789146842471</v>
      </c>
    </row>
    <row r="26" spans="1:17" x14ac:dyDescent="0.25">
      <c r="A26" s="49" t="s">
        <v>30</v>
      </c>
      <c r="B26" s="48">
        <v>52.543058023900343</v>
      </c>
      <c r="C26" s="48">
        <v>41.187919999999998</v>
      </c>
      <c r="D26" s="48">
        <v>36.199239999999996</v>
      </c>
      <c r="E26" s="48">
        <v>29.499599999999997</v>
      </c>
      <c r="F26" s="48">
        <v>32.085880000000003</v>
      </c>
      <c r="G26" s="48">
        <v>28.470520514529923</v>
      </c>
      <c r="H26" s="48">
        <v>38.000689999999992</v>
      </c>
      <c r="I26" s="48">
        <v>48.500700000000002</v>
      </c>
      <c r="J26" s="48">
        <v>47.702120000000001</v>
      </c>
      <c r="K26" s="48">
        <v>42.499000000000002</v>
      </c>
      <c r="L26" s="48">
        <v>57.70470919224703</v>
      </c>
      <c r="M26" s="48">
        <v>65.440171210387405</v>
      </c>
      <c r="N26" s="48">
        <v>70.596170405553096</v>
      </c>
      <c r="O26" s="48">
        <v>70.673606839058095</v>
      </c>
      <c r="P26" s="48">
        <v>73.516834579080268</v>
      </c>
      <c r="Q26" s="48">
        <v>79.17852808283574</v>
      </c>
    </row>
    <row r="28" spans="1:17" x14ac:dyDescent="0.25">
      <c r="A28" s="162" t="s">
        <v>112</v>
      </c>
      <c r="B28" s="161">
        <f>AGR_emi!B5</f>
        <v>973.59728589722215</v>
      </c>
      <c r="C28" s="161">
        <f>AGR_emi!C5</f>
        <v>677.20273525259995</v>
      </c>
      <c r="D28" s="161">
        <f>AGR_emi!D5</f>
        <v>604.28393532377982</v>
      </c>
      <c r="E28" s="161">
        <f>AGR_emi!E5</f>
        <v>500.42003730300002</v>
      </c>
      <c r="F28" s="161">
        <f>AGR_emi!F5</f>
        <v>600.40771357129211</v>
      </c>
      <c r="G28" s="161">
        <f>AGR_emi!G5</f>
        <v>643.1531837823436</v>
      </c>
      <c r="H28" s="161">
        <f>AGR_emi!H5</f>
        <v>641.83757265500401</v>
      </c>
      <c r="I28" s="161">
        <f>AGR_emi!I5</f>
        <v>480.07577064985185</v>
      </c>
      <c r="J28" s="161">
        <f>AGR_emi!J5</f>
        <v>632.61115817137204</v>
      </c>
      <c r="K28" s="161">
        <f>AGR_emi!K5</f>
        <v>895.83767211920394</v>
      </c>
      <c r="L28" s="161">
        <f>AGR_emi!L5</f>
        <v>903.5027170125428</v>
      </c>
      <c r="M28" s="161">
        <f>AGR_emi!M5</f>
        <v>1013.4787528189089</v>
      </c>
      <c r="N28" s="161">
        <f>AGR_emi!N5</f>
        <v>1153.8465745765805</v>
      </c>
      <c r="O28" s="161">
        <f>AGR_emi!O5</f>
        <v>989.31643212337303</v>
      </c>
      <c r="P28" s="161">
        <f>AGR_emi!P5</f>
        <v>954.2617488972478</v>
      </c>
      <c r="Q28" s="161">
        <f>AGR_emi!Q5</f>
        <v>1054.2313690348251</v>
      </c>
    </row>
    <row r="30" spans="1:17" x14ac:dyDescent="0.25">
      <c r="A30" s="160" t="s">
        <v>145</v>
      </c>
      <c r="B30" s="159">
        <f t="shared" ref="B30:Q30" si="5">IF(B$12=0,"",B$12/B$3*1000)</f>
        <v>46.952136524618624</v>
      </c>
      <c r="C30" s="159">
        <f t="shared" si="5"/>
        <v>26.910888236413864</v>
      </c>
      <c r="D30" s="159">
        <f t="shared" si="5"/>
        <v>27.593167142432964</v>
      </c>
      <c r="E30" s="159">
        <f t="shared" si="5"/>
        <v>22.105921445437072</v>
      </c>
      <c r="F30" s="159">
        <f t="shared" si="5"/>
        <v>19.342720471202956</v>
      </c>
      <c r="G30" s="159">
        <f t="shared" si="5"/>
        <v>29.303343692667923</v>
      </c>
      <c r="H30" s="159">
        <f t="shared" si="5"/>
        <v>30.136017556398791</v>
      </c>
      <c r="I30" s="159">
        <f t="shared" si="5"/>
        <v>43.021297833539549</v>
      </c>
      <c r="J30" s="159">
        <f t="shared" si="5"/>
        <v>36.583290150475001</v>
      </c>
      <c r="K30" s="159">
        <f t="shared" si="5"/>
        <v>54.945549595591714</v>
      </c>
      <c r="L30" s="159">
        <f t="shared" si="5"/>
        <v>55.305182370080395</v>
      </c>
      <c r="M30" s="159">
        <f t="shared" si="5"/>
        <v>52.876237620281515</v>
      </c>
      <c r="N30" s="159">
        <f t="shared" si="5"/>
        <v>82.03993570589796</v>
      </c>
      <c r="O30" s="159">
        <f t="shared" si="5"/>
        <v>65.065558118972348</v>
      </c>
      <c r="P30" s="159">
        <f t="shared" si="5"/>
        <v>64.228877940953751</v>
      </c>
      <c r="Q30" s="159">
        <f t="shared" si="5"/>
        <v>75.939251692595576</v>
      </c>
    </row>
    <row r="31" spans="1:17" x14ac:dyDescent="0.25">
      <c r="A31" s="158" t="s">
        <v>144</v>
      </c>
      <c r="B31" s="157">
        <f t="shared" ref="B31:Q31" si="6">IF(B$12=0,"",B$12/B$5*1000)</f>
        <v>145.9023295750423</v>
      </c>
      <c r="C31" s="157">
        <f t="shared" si="6"/>
        <v>141.97712540504054</v>
      </c>
      <c r="D31" s="157">
        <f t="shared" si="6"/>
        <v>141.89582903467365</v>
      </c>
      <c r="E31" s="157">
        <f t="shared" si="6"/>
        <v>135.83910516906957</v>
      </c>
      <c r="F31" s="157">
        <f t="shared" si="6"/>
        <v>150.0596450205272</v>
      </c>
      <c r="G31" s="157">
        <f t="shared" si="6"/>
        <v>154.35133935717204</v>
      </c>
      <c r="H31" s="157">
        <f t="shared" si="6"/>
        <v>155.52867345659871</v>
      </c>
      <c r="I31" s="157">
        <f t="shared" si="6"/>
        <v>156.74406008606854</v>
      </c>
      <c r="J31" s="157">
        <f t="shared" si="6"/>
        <v>158.81561222453109</v>
      </c>
      <c r="K31" s="157">
        <f t="shared" si="6"/>
        <v>149.85434084025746</v>
      </c>
      <c r="L31" s="157">
        <f t="shared" si="6"/>
        <v>145.1383120024469</v>
      </c>
      <c r="M31" s="157">
        <f t="shared" si="6"/>
        <v>138.06575279809934</v>
      </c>
      <c r="N31" s="157">
        <f t="shared" si="6"/>
        <v>133.70551758602628</v>
      </c>
      <c r="O31" s="157">
        <f t="shared" si="6"/>
        <v>135.15217777308132</v>
      </c>
      <c r="P31" s="157">
        <f t="shared" si="6"/>
        <v>134.04213064799006</v>
      </c>
      <c r="Q31" s="157">
        <f t="shared" si="6"/>
        <v>135.385274741725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54.831705276501523</v>
      </c>
      <c r="D32" s="157">
        <f>IF(AGR_ued!D$5=0,"",AGR_ued!D$5/D$5*1000)</f>
        <v>54.83170527650153</v>
      </c>
      <c r="E32" s="157">
        <f>IF(AGR_ued!E$5=0,"",AGR_ued!E$5/E$5*1000)</f>
        <v>54.83170527650153</v>
      </c>
      <c r="F32" s="157">
        <f>IF(AGR_ued!F$5=0,"",AGR_ued!F$5/F$5*1000)</f>
        <v>54.83170527650153</v>
      </c>
      <c r="G32" s="157">
        <f>IF(AGR_ued!G$5=0,"",AGR_ued!G$5/G$5*1000)</f>
        <v>54.831705276501545</v>
      </c>
      <c r="H32" s="157">
        <f>IF(AGR_ued!H$5=0,"",AGR_ued!H$5/H$5*1000)</f>
        <v>54.83170527650153</v>
      </c>
      <c r="I32" s="157">
        <f>IF(AGR_ued!I$5=0,"",AGR_ued!I$5/I$5*1000)</f>
        <v>54.831705276501545</v>
      </c>
      <c r="J32" s="157">
        <f>IF(AGR_ued!J$5=0,"",AGR_ued!J$5/J$5*1000)</f>
        <v>54.831705276501538</v>
      </c>
      <c r="K32" s="157">
        <f>IF(AGR_ued!K$5=0,"",AGR_ued!K$5/K$5*1000)</f>
        <v>54.831705276501552</v>
      </c>
      <c r="L32" s="157">
        <f>IF(AGR_ued!L$5=0,"",AGR_ued!L$5/L$5*1000)</f>
        <v>54.831705276501552</v>
      </c>
      <c r="M32" s="157">
        <f>IF(AGR_ued!M$5=0,"",AGR_ued!M$5/M$5*1000)</f>
        <v>54.83170527650153</v>
      </c>
      <c r="N32" s="157">
        <f>IF(AGR_ued!N$5=0,"",AGR_ued!N$5/N$5*1000)</f>
        <v>54.831705276501538</v>
      </c>
      <c r="O32" s="157">
        <f>IF(AGR_ued!O$5=0,"",AGR_ued!O$5/O$5*1000)</f>
        <v>54.831705276501538</v>
      </c>
      <c r="P32" s="157">
        <f>IF(AGR_ued!P$5=0,"",AGR_ued!P$5/P$5*1000)</f>
        <v>54.831705276501545</v>
      </c>
      <c r="Q32" s="157">
        <f>IF(AGR_ued!Q$5=0,"",AGR_ued!Q$5/Q$5*1000)</f>
        <v>54.83170527650153</v>
      </c>
    </row>
    <row r="33" spans="1:17" x14ac:dyDescent="0.25">
      <c r="A33" s="156" t="s">
        <v>142</v>
      </c>
      <c r="B33" s="155">
        <f t="shared" ref="B33:Q33" si="7">IF(B$12=0,"",B$28/B$12)</f>
        <v>2.3374714661033758</v>
      </c>
      <c r="C33" s="155">
        <f t="shared" si="7"/>
        <v>2.2242992254122731</v>
      </c>
      <c r="D33" s="155">
        <f t="shared" si="7"/>
        <v>2.1256647595225662</v>
      </c>
      <c r="E33" s="155">
        <f t="shared" si="7"/>
        <v>2.0256645850854968</v>
      </c>
      <c r="F33" s="155">
        <f t="shared" si="7"/>
        <v>2.368524752190925</v>
      </c>
      <c r="G33" s="155">
        <f t="shared" si="7"/>
        <v>2.3847804830779498</v>
      </c>
      <c r="H33" s="155">
        <f t="shared" si="7"/>
        <v>2.3230055132320286</v>
      </c>
      <c r="I33" s="155">
        <f t="shared" si="7"/>
        <v>1.8152309787195942</v>
      </c>
      <c r="J33" s="155">
        <f t="shared" si="7"/>
        <v>2.1539065328350455</v>
      </c>
      <c r="K33" s="155">
        <f t="shared" si="7"/>
        <v>2.3548899452509899</v>
      </c>
      <c r="L33" s="155">
        <f t="shared" si="7"/>
        <v>2.3002272080114627</v>
      </c>
      <c r="M33" s="155">
        <f t="shared" si="7"/>
        <v>2.2978947282119693</v>
      </c>
      <c r="N33" s="155">
        <f t="shared" si="7"/>
        <v>2.3142460388771986</v>
      </c>
      <c r="O33" s="155">
        <f t="shared" si="7"/>
        <v>2.0864282398302896</v>
      </c>
      <c r="P33" s="155">
        <f t="shared" si="7"/>
        <v>2.2660895652090072</v>
      </c>
      <c r="Q33" s="155">
        <f t="shared" si="7"/>
        <v>2.2927239521436062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416.51729230313703</v>
      </c>
      <c r="C5" s="55">
        <f t="shared" ref="C5:Q5" si="0">SUM(C6:C9,C16:C17,C25:C27)</f>
        <v>304.45666999999997</v>
      </c>
      <c r="D5" s="55">
        <f t="shared" si="0"/>
        <v>284.27997999999997</v>
      </c>
      <c r="E5" s="55">
        <f t="shared" si="0"/>
        <v>247.03992999999997</v>
      </c>
      <c r="F5" s="55">
        <f t="shared" si="0"/>
        <v>253.49438000000001</v>
      </c>
      <c r="G5" s="55">
        <f t="shared" si="0"/>
        <v>269.69072765651333</v>
      </c>
      <c r="H5" s="55">
        <f t="shared" si="0"/>
        <v>276.29618999999997</v>
      </c>
      <c r="I5" s="55">
        <f t="shared" si="0"/>
        <v>264.47090000000003</v>
      </c>
      <c r="J5" s="55">
        <f t="shared" si="0"/>
        <v>293.70408999999995</v>
      </c>
      <c r="K5" s="55">
        <f t="shared" si="0"/>
        <v>380.41594000000003</v>
      </c>
      <c r="L5" s="55">
        <f t="shared" si="0"/>
        <v>392.78846622878507</v>
      </c>
      <c r="M5" s="55">
        <f t="shared" si="0"/>
        <v>441.04664168297819</v>
      </c>
      <c r="N5" s="55">
        <f t="shared" si="0"/>
        <v>498.58422794855096</v>
      </c>
      <c r="O5" s="55">
        <f t="shared" si="0"/>
        <v>474.1674854841134</v>
      </c>
      <c r="P5" s="55">
        <f t="shared" si="0"/>
        <v>421.10504524971577</v>
      </c>
      <c r="Q5" s="55">
        <f t="shared" si="0"/>
        <v>459.81609257807111</v>
      </c>
    </row>
    <row r="6" spans="1:17" x14ac:dyDescent="0.25">
      <c r="A6" s="185" t="s">
        <v>162</v>
      </c>
      <c r="B6" s="206">
        <v>10.29843937268447</v>
      </c>
      <c r="C6" s="206">
        <v>8.0728323199999998</v>
      </c>
      <c r="D6" s="206">
        <v>7.0950510399999986</v>
      </c>
      <c r="E6" s="206">
        <v>5.7819215999999996</v>
      </c>
      <c r="F6" s="206">
        <v>6.2888324799999999</v>
      </c>
      <c r="G6" s="206">
        <v>5.580222020847863</v>
      </c>
      <c r="H6" s="206">
        <v>7.4481352399999983</v>
      </c>
      <c r="I6" s="206">
        <v>9.5061371999999995</v>
      </c>
      <c r="J6" s="206">
        <v>9.3496155199999986</v>
      </c>
      <c r="K6" s="206">
        <v>8.3298039999999993</v>
      </c>
      <c r="L6" s="206">
        <v>11.310123001680422</v>
      </c>
      <c r="M6" s="206">
        <v>12.826273557235934</v>
      </c>
      <c r="N6" s="206">
        <v>13.836849399488402</v>
      </c>
      <c r="O6" s="206">
        <v>13.852026940455385</v>
      </c>
      <c r="P6" s="206">
        <v>14.409299577499736</v>
      </c>
      <c r="Q6" s="206">
        <v>15.518991504235805</v>
      </c>
    </row>
    <row r="7" spans="1:17" x14ac:dyDescent="0.25">
      <c r="A7" s="183" t="s">
        <v>161</v>
      </c>
      <c r="B7" s="205">
        <v>9.2685954354160174</v>
      </c>
      <c r="C7" s="205">
        <v>7.2655490880000011</v>
      </c>
      <c r="D7" s="205">
        <v>6.3855459359999998</v>
      </c>
      <c r="E7" s="205">
        <v>5.2037294399999983</v>
      </c>
      <c r="F7" s="205">
        <v>5.6599492319999998</v>
      </c>
      <c r="G7" s="205">
        <v>5.0221998187630792</v>
      </c>
      <c r="H7" s="205">
        <v>6.7033217159999969</v>
      </c>
      <c r="I7" s="205">
        <v>8.5555234799999997</v>
      </c>
      <c r="J7" s="205">
        <v>8.4146539679999979</v>
      </c>
      <c r="K7" s="205">
        <v>7.4968235999999981</v>
      </c>
      <c r="L7" s="205">
        <v>10.179110701512377</v>
      </c>
      <c r="M7" s="205">
        <v>11.543646201512333</v>
      </c>
      <c r="N7" s="205">
        <v>12.453164459539565</v>
      </c>
      <c r="O7" s="205">
        <v>12.466824246409844</v>
      </c>
      <c r="P7" s="205">
        <v>12.968369619749755</v>
      </c>
      <c r="Q7" s="205">
        <v>13.967092353812214</v>
      </c>
    </row>
    <row r="8" spans="1:17" x14ac:dyDescent="0.25">
      <c r="A8" s="183" t="s">
        <v>160</v>
      </c>
      <c r="B8" s="205">
        <v>6.6939855922449061</v>
      </c>
      <c r="C8" s="205">
        <v>5.2473410079999994</v>
      </c>
      <c r="D8" s="205">
        <v>4.6117831760000012</v>
      </c>
      <c r="E8" s="205">
        <v>3.7582490399999986</v>
      </c>
      <c r="F8" s="205">
        <v>4.0877411120000016</v>
      </c>
      <c r="G8" s="205">
        <v>3.6271443135511134</v>
      </c>
      <c r="H8" s="205">
        <v>4.8412879060000016</v>
      </c>
      <c r="I8" s="205">
        <v>6.1789891799999976</v>
      </c>
      <c r="J8" s="205">
        <v>6.0772500879999996</v>
      </c>
      <c r="K8" s="205">
        <v>5.4143725999999992</v>
      </c>
      <c r="L8" s="205">
        <v>7.3515799510922735</v>
      </c>
      <c r="M8" s="205">
        <v>8.337077812203356</v>
      </c>
      <c r="N8" s="205">
        <v>8.9939521096674646</v>
      </c>
      <c r="O8" s="205">
        <v>9.0038175112960008</v>
      </c>
      <c r="P8" s="205">
        <v>9.3660447253748238</v>
      </c>
      <c r="Q8" s="205">
        <v>10.087344477753273</v>
      </c>
    </row>
    <row r="9" spans="1:17" x14ac:dyDescent="0.25">
      <c r="A9" s="181" t="s">
        <v>159</v>
      </c>
      <c r="B9" s="204">
        <f>SUM(B10:B15)</f>
        <v>119.49122998443119</v>
      </c>
      <c r="C9" s="204">
        <f t="shared" ref="C9:Q9" si="1">SUM(C10:C15)</f>
        <v>94.240653999999978</v>
      </c>
      <c r="D9" s="204">
        <f t="shared" si="1"/>
        <v>87.697411999999957</v>
      </c>
      <c r="E9" s="204">
        <f t="shared" si="1"/>
        <v>87.828857999999983</v>
      </c>
      <c r="F9" s="204">
        <f t="shared" si="1"/>
        <v>66.911979999999971</v>
      </c>
      <c r="G9" s="204">
        <f t="shared" si="1"/>
        <v>69.227481487623123</v>
      </c>
      <c r="H9" s="204">
        <f t="shared" si="1"/>
        <v>64.058244000000002</v>
      </c>
      <c r="I9" s="204">
        <f t="shared" si="1"/>
        <v>56.155656749999984</v>
      </c>
      <c r="J9" s="204">
        <f t="shared" si="1"/>
        <v>60.559673999999987</v>
      </c>
      <c r="K9" s="204">
        <f t="shared" si="1"/>
        <v>84.942739999999986</v>
      </c>
      <c r="L9" s="204">
        <f t="shared" si="1"/>
        <v>81.44304543490027</v>
      </c>
      <c r="M9" s="204">
        <f t="shared" si="1"/>
        <v>94.304337523130329</v>
      </c>
      <c r="N9" s="204">
        <f t="shared" si="1"/>
        <v>109.86207711319668</v>
      </c>
      <c r="O9" s="204">
        <f t="shared" si="1"/>
        <v>102.29045973663261</v>
      </c>
      <c r="P9" s="204">
        <f t="shared" si="1"/>
        <v>86.217717245417333</v>
      </c>
      <c r="Q9" s="204">
        <f t="shared" si="1"/>
        <v>89.904144216521047</v>
      </c>
    </row>
    <row r="10" spans="1:17" x14ac:dyDescent="0.25">
      <c r="A10" s="202" t="s">
        <v>35</v>
      </c>
      <c r="B10" s="203">
        <v>48.743459808307989</v>
      </c>
      <c r="C10" s="203">
        <v>33.421713380014758</v>
      </c>
      <c r="D10" s="203">
        <v>25.504572541060931</v>
      </c>
      <c r="E10" s="203">
        <v>21.707498986954818</v>
      </c>
      <c r="F10" s="203">
        <v>23.83572511876876</v>
      </c>
      <c r="G10" s="203">
        <v>23.098667197225243</v>
      </c>
      <c r="H10" s="203">
        <v>29.424782758867792</v>
      </c>
      <c r="I10" s="203">
        <v>24.275886253364391</v>
      </c>
      <c r="J10" s="203">
        <v>21.260362023404728</v>
      </c>
      <c r="K10" s="203">
        <v>36.447852843096484</v>
      </c>
      <c r="L10" s="203">
        <v>34.084574916774422</v>
      </c>
      <c r="M10" s="203">
        <v>43.148140948412113</v>
      </c>
      <c r="N10" s="203">
        <v>47.796957914418847</v>
      </c>
      <c r="O10" s="203">
        <v>45.529597564521076</v>
      </c>
      <c r="P10" s="203">
        <v>39.398332604313111</v>
      </c>
      <c r="Q10" s="203">
        <v>43.531050219568193</v>
      </c>
    </row>
    <row r="11" spans="1:17" x14ac:dyDescent="0.25">
      <c r="A11" s="202" t="s">
        <v>166</v>
      </c>
      <c r="B11" s="201">
        <v>11.326430104915367</v>
      </c>
      <c r="C11" s="201">
        <v>8.0115522199852407</v>
      </c>
      <c r="D11" s="201">
        <v>13.867274658939047</v>
      </c>
      <c r="E11" s="201">
        <v>10.13037701304518</v>
      </c>
      <c r="F11" s="201">
        <v>14.146687281231234</v>
      </c>
      <c r="G11" s="201">
        <v>18.999744112792371</v>
      </c>
      <c r="H11" s="201">
        <v>13.3745174411322</v>
      </c>
      <c r="I11" s="201">
        <v>12.511036496635594</v>
      </c>
      <c r="J11" s="201">
        <v>24.14616957659527</v>
      </c>
      <c r="K11" s="201">
        <v>25.945717156903516</v>
      </c>
      <c r="L11" s="201">
        <v>28.171508799790079</v>
      </c>
      <c r="M11" s="201">
        <v>25.868588864745263</v>
      </c>
      <c r="N11" s="201">
        <v>30.322613784920389</v>
      </c>
      <c r="O11" s="201">
        <v>27.480026343027909</v>
      </c>
      <c r="P11" s="201">
        <v>24.276906324388346</v>
      </c>
      <c r="Q11" s="201">
        <v>27.389599865983044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0.87775868277550362</v>
      </c>
      <c r="P13" s="201">
        <v>0.1970477360214874</v>
      </c>
      <c r="Q13" s="201">
        <v>0.17913442247062494</v>
      </c>
    </row>
    <row r="14" spans="1:17" x14ac:dyDescent="0.25">
      <c r="A14" s="202" t="s">
        <v>42</v>
      </c>
      <c r="B14" s="201">
        <v>58.370478910729823</v>
      </c>
      <c r="C14" s="201">
        <v>51.98362999999997</v>
      </c>
      <c r="D14" s="201">
        <v>47.601579999999984</v>
      </c>
      <c r="E14" s="201">
        <v>55.400989999999986</v>
      </c>
      <c r="F14" s="201">
        <v>28.287849999999992</v>
      </c>
      <c r="G14" s="201">
        <v>26.559659767314912</v>
      </c>
      <c r="H14" s="201">
        <v>20.498930000000009</v>
      </c>
      <c r="I14" s="201">
        <v>18.398719999999997</v>
      </c>
      <c r="J14" s="201">
        <v>14.199099999999996</v>
      </c>
      <c r="K14" s="201">
        <v>21.699189999999991</v>
      </c>
      <c r="L14" s="201">
        <v>18.032867534490826</v>
      </c>
      <c r="M14" s="201">
        <v>23.9788042857652</v>
      </c>
      <c r="N14" s="201">
        <v>30.330582005746376</v>
      </c>
      <c r="O14" s="201">
        <v>26.989605009526962</v>
      </c>
      <c r="P14" s="201">
        <v>20.87509388911278</v>
      </c>
      <c r="Q14" s="201">
        <v>17.220789146842467</v>
      </c>
    </row>
    <row r="15" spans="1:17" x14ac:dyDescent="0.25">
      <c r="A15" s="202" t="s">
        <v>30</v>
      </c>
      <c r="B15" s="201">
        <v>1.0508611604780067</v>
      </c>
      <c r="C15" s="201">
        <v>0.8237584</v>
      </c>
      <c r="D15" s="201">
        <v>0.72398479999999965</v>
      </c>
      <c r="E15" s="201">
        <v>0.58999199999999985</v>
      </c>
      <c r="F15" s="201">
        <v>0.64171759999999978</v>
      </c>
      <c r="G15" s="201">
        <v>0.56941041029059847</v>
      </c>
      <c r="H15" s="201">
        <v>0.76001379999999985</v>
      </c>
      <c r="I15" s="201">
        <v>0.97001399999999971</v>
      </c>
      <c r="J15" s="201">
        <v>0.95404239999999962</v>
      </c>
      <c r="K15" s="201">
        <v>0.84998000000000007</v>
      </c>
      <c r="L15" s="201">
        <v>1.154094183844941</v>
      </c>
      <c r="M15" s="201">
        <v>1.3088034242077482</v>
      </c>
      <c r="N15" s="201">
        <v>1.4119234081110619</v>
      </c>
      <c r="O15" s="201">
        <v>1.4134721367811616</v>
      </c>
      <c r="P15" s="201">
        <v>1.4703366915816047</v>
      </c>
      <c r="Q15" s="201">
        <v>1.5835705616567148</v>
      </c>
    </row>
    <row r="16" spans="1:17" x14ac:dyDescent="0.25">
      <c r="A16" s="198" t="s">
        <v>158</v>
      </c>
      <c r="B16" s="197">
        <v>123.97482378011802</v>
      </c>
      <c r="C16" s="197">
        <v>85.046029999999988</v>
      </c>
      <c r="D16" s="197">
        <v>75.847139999999982</v>
      </c>
      <c r="E16" s="197">
        <v>61.471824999999995</v>
      </c>
      <c r="F16" s="197">
        <v>64.016720000000021</v>
      </c>
      <c r="G16" s="197">
        <v>56.354958366926141</v>
      </c>
      <c r="H16" s="197">
        <v>71.201184999999995</v>
      </c>
      <c r="I16" s="197">
        <v>59.434024999999991</v>
      </c>
      <c r="J16" s="197">
        <v>56.350875000000016</v>
      </c>
      <c r="K16" s="197">
        <v>96.85518500000002</v>
      </c>
      <c r="L16" s="197">
        <v>98.885864421055047</v>
      </c>
      <c r="M16" s="197">
        <v>126.54157617801729</v>
      </c>
      <c r="N16" s="197">
        <v>150.00049999167237</v>
      </c>
      <c r="O16" s="197">
        <v>123.64475866841626</v>
      </c>
      <c r="P16" s="197">
        <v>122.13358333286629</v>
      </c>
      <c r="Q16" s="197">
        <v>130.23779273998537</v>
      </c>
    </row>
    <row r="17" spans="1:17" x14ac:dyDescent="0.25">
      <c r="A17" s="198" t="s">
        <v>157</v>
      </c>
      <c r="B17" s="197">
        <f>SUM(B18:B24)</f>
        <v>79.907312444851769</v>
      </c>
      <c r="C17" s="197">
        <f t="shared" ref="C17:Q17" si="2">SUM(C18:C24)</f>
        <v>54.360157400000006</v>
      </c>
      <c r="D17" s="197">
        <f t="shared" si="2"/>
        <v>56.832174800000011</v>
      </c>
      <c r="E17" s="197">
        <f t="shared" si="2"/>
        <v>44.125645999999996</v>
      </c>
      <c r="F17" s="197">
        <f t="shared" si="2"/>
        <v>65.772079599999998</v>
      </c>
      <c r="G17" s="197">
        <f t="shared" si="2"/>
        <v>89.238104932073384</v>
      </c>
      <c r="H17" s="197">
        <f t="shared" si="2"/>
        <v>76.166465799999969</v>
      </c>
      <c r="I17" s="197">
        <f t="shared" si="2"/>
        <v>74.903442249999998</v>
      </c>
      <c r="J17" s="197">
        <f t="shared" si="2"/>
        <v>101.87002589999997</v>
      </c>
      <c r="K17" s="197">
        <f t="shared" si="2"/>
        <v>118.927401</v>
      </c>
      <c r="L17" s="197">
        <f t="shared" si="2"/>
        <v>116.63009474154909</v>
      </c>
      <c r="M17" s="197">
        <f t="shared" si="2"/>
        <v>111.96469602735309</v>
      </c>
      <c r="N17" s="197">
        <f t="shared" si="2"/>
        <v>119.67898105138478</v>
      </c>
      <c r="O17" s="197">
        <f t="shared" si="2"/>
        <v>131.55538382837622</v>
      </c>
      <c r="P17" s="197">
        <f t="shared" si="2"/>
        <v>98.596742258961896</v>
      </c>
      <c r="Q17" s="197">
        <f t="shared" si="2"/>
        <v>116.09758884257852</v>
      </c>
    </row>
    <row r="18" spans="1:17" x14ac:dyDescent="0.25">
      <c r="A18" s="200" t="s">
        <v>38</v>
      </c>
      <c r="B18" s="199">
        <v>0.21394302925659009</v>
      </c>
      <c r="C18" s="199">
        <v>0.19797999999999993</v>
      </c>
      <c r="D18" s="199">
        <v>3.1819400000000009</v>
      </c>
      <c r="E18" s="199">
        <v>4.3977899999999996</v>
      </c>
      <c r="F18" s="199">
        <v>18.906389999999998</v>
      </c>
      <c r="G18" s="199">
        <v>13.31442735938257</v>
      </c>
      <c r="H18" s="199">
        <v>6.2938200000000002</v>
      </c>
      <c r="I18" s="199">
        <v>5.0002699999999995</v>
      </c>
      <c r="J18" s="199">
        <v>8.3999999999999968</v>
      </c>
      <c r="K18" s="199">
        <v>8.7999399999999994</v>
      </c>
      <c r="L18" s="199">
        <v>7.977254711894588</v>
      </c>
      <c r="M18" s="199">
        <v>7.9771875651641002</v>
      </c>
      <c r="N18" s="199">
        <v>0.4299230652676489</v>
      </c>
      <c r="O18" s="199">
        <v>7.9774457775724805</v>
      </c>
      <c r="P18" s="199">
        <v>6.9262760458626351</v>
      </c>
      <c r="Q18" s="199">
        <v>8.1921471666956567</v>
      </c>
    </row>
    <row r="19" spans="1:17" x14ac:dyDescent="0.25">
      <c r="A19" s="200" t="s">
        <v>36</v>
      </c>
      <c r="B19" s="199">
        <v>1.0986232901153661</v>
      </c>
      <c r="C19" s="199">
        <v>1.0996599999999999</v>
      </c>
      <c r="D19" s="199">
        <v>0</v>
      </c>
      <c r="E19" s="199">
        <v>0</v>
      </c>
      <c r="F19" s="199">
        <v>1.0994099999999996</v>
      </c>
      <c r="G19" s="199">
        <v>1.1464599613412105</v>
      </c>
      <c r="H19" s="199">
        <v>4.5993299999999993</v>
      </c>
      <c r="I19" s="199">
        <v>4.5996799999999993</v>
      </c>
      <c r="J19" s="199">
        <v>37.901589999999977</v>
      </c>
      <c r="K19" s="199">
        <v>36.806929999999994</v>
      </c>
      <c r="L19" s="199">
        <v>26.439387260943175</v>
      </c>
      <c r="M19" s="199">
        <v>19.537797449498786</v>
      </c>
      <c r="N19" s="199">
        <v>5.7553592408154142</v>
      </c>
      <c r="O19" s="199">
        <v>9.1960593880130386</v>
      </c>
      <c r="P19" s="199">
        <v>5.7552641093732948</v>
      </c>
      <c r="Q19" s="199">
        <v>9.1952795904996503</v>
      </c>
    </row>
    <row r="20" spans="1:17" x14ac:dyDescent="0.25">
      <c r="A20" s="200" t="s">
        <v>35</v>
      </c>
      <c r="B20" s="199">
        <v>33.579634741496307</v>
      </c>
      <c r="C20" s="199">
        <v>21.178649619985244</v>
      </c>
      <c r="D20" s="199">
        <v>21.914569458939056</v>
      </c>
      <c r="E20" s="199">
        <v>15.060333013045181</v>
      </c>
      <c r="F20" s="199">
        <v>14.831556881231238</v>
      </c>
      <c r="G20" s="199">
        <v>6.2872184040495673</v>
      </c>
      <c r="H20" s="199">
        <v>14.1467832411322</v>
      </c>
      <c r="I20" s="199">
        <v>8.7110487466356048</v>
      </c>
      <c r="J20" s="199">
        <v>6.915075476595276</v>
      </c>
      <c r="K20" s="199">
        <v>22.365738156903515</v>
      </c>
      <c r="L20" s="199">
        <v>25.522442881402128</v>
      </c>
      <c r="M20" s="199">
        <v>39.288771061307393</v>
      </c>
      <c r="N20" s="199">
        <v>52.345119282398436</v>
      </c>
      <c r="O20" s="199">
        <v>30.698412555483877</v>
      </c>
      <c r="P20" s="199">
        <v>40.624746203581566</v>
      </c>
      <c r="Q20" s="199">
        <v>40.725133262610051</v>
      </c>
    </row>
    <row r="21" spans="1:17" x14ac:dyDescent="0.25">
      <c r="A21" s="200" t="s">
        <v>167</v>
      </c>
      <c r="B21" s="199">
        <v>12.873067007397937</v>
      </c>
      <c r="C21" s="199">
        <v>4.3025900000000084</v>
      </c>
      <c r="D21" s="199">
        <v>3.2019600000000135</v>
      </c>
      <c r="E21" s="199">
        <v>5.2979299999999929</v>
      </c>
      <c r="F21" s="199">
        <v>4.2966299999999933</v>
      </c>
      <c r="G21" s="199">
        <v>47.267980500804065</v>
      </c>
      <c r="H21" s="199">
        <v>26.902529999999981</v>
      </c>
      <c r="I21" s="199">
        <v>6.2030999999999938</v>
      </c>
      <c r="J21" s="199">
        <v>11.399689999999991</v>
      </c>
      <c r="K21" s="199">
        <v>4.1009800000000212</v>
      </c>
      <c r="L21" s="199">
        <v>4.1560570046149223</v>
      </c>
      <c r="M21" s="199">
        <v>3.0333897020009313</v>
      </c>
      <c r="N21" s="199">
        <v>10.39104287119221</v>
      </c>
      <c r="O21" s="199">
        <v>5.2052874004307625</v>
      </c>
      <c r="P21" s="199">
        <v>3.1262696394636009</v>
      </c>
      <c r="Q21" s="199">
        <v>9.3621221209373857</v>
      </c>
    </row>
    <row r="22" spans="1:17" x14ac:dyDescent="0.25">
      <c r="A22" s="200" t="s">
        <v>166</v>
      </c>
      <c r="B22" s="199">
        <v>9.9773484241032726</v>
      </c>
      <c r="C22" s="199">
        <v>7.1826577800147549</v>
      </c>
      <c r="D22" s="199">
        <v>18.833915341060944</v>
      </c>
      <c r="E22" s="199">
        <v>12.569602986954822</v>
      </c>
      <c r="F22" s="199">
        <v>20.23889271876876</v>
      </c>
      <c r="G22" s="199">
        <v>17.257172932560831</v>
      </c>
      <c r="H22" s="199">
        <v>16.324162558867801</v>
      </c>
      <c r="I22" s="199">
        <v>12.989623503364406</v>
      </c>
      <c r="J22" s="199">
        <v>23.85364042340473</v>
      </c>
      <c r="K22" s="199">
        <v>36.854722843096475</v>
      </c>
      <c r="L22" s="199">
        <v>45.727885451016419</v>
      </c>
      <c r="M22" s="199">
        <v>37.37477224042167</v>
      </c>
      <c r="N22" s="199">
        <v>45.36011525607357</v>
      </c>
      <c r="O22" s="199">
        <v>39.89862674949044</v>
      </c>
      <c r="P22" s="199">
        <v>35.9362904877338</v>
      </c>
      <c r="Q22" s="199">
        <v>41.039541474694381</v>
      </c>
    </row>
    <row r="23" spans="1:17" x14ac:dyDescent="0.25">
      <c r="A23" s="200" t="s">
        <v>165</v>
      </c>
      <c r="B23" s="199">
        <v>22.164695952482308</v>
      </c>
      <c r="C23" s="199">
        <v>20.398619999999994</v>
      </c>
      <c r="D23" s="199">
        <v>9.6997899999999984</v>
      </c>
      <c r="E23" s="199">
        <v>6.7999899999999984</v>
      </c>
      <c r="F23" s="199">
        <v>6.3992000000000022</v>
      </c>
      <c r="G23" s="199">
        <v>3.9648457739351453</v>
      </c>
      <c r="H23" s="199">
        <v>7.8998399999999975</v>
      </c>
      <c r="I23" s="199">
        <v>37.399719999999995</v>
      </c>
      <c r="J23" s="199">
        <v>13.400029999999999</v>
      </c>
      <c r="K23" s="199">
        <v>9.9990899999999989</v>
      </c>
      <c r="L23" s="199">
        <v>6.8070674316778499</v>
      </c>
      <c r="M23" s="199">
        <v>4.7527780089602132</v>
      </c>
      <c r="N23" s="199">
        <v>5.3974213356375023</v>
      </c>
      <c r="O23" s="199">
        <v>38.286965729793778</v>
      </c>
      <c r="P23" s="199">
        <v>6.1622131942731819</v>
      </c>
      <c r="Q23" s="199">
        <v>7.5236537529845346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0.29258622759183461</v>
      </c>
      <c r="P24" s="199">
        <v>6.5682578673829123E-2</v>
      </c>
      <c r="Q24" s="199">
        <v>5.9711474156875E-2</v>
      </c>
    </row>
    <row r="25" spans="1:17" x14ac:dyDescent="0.25">
      <c r="A25" s="198" t="s">
        <v>156</v>
      </c>
      <c r="B25" s="197">
        <v>41.651729230313705</v>
      </c>
      <c r="C25" s="197">
        <v>30.445667</v>
      </c>
      <c r="D25" s="197">
        <v>28.427997999999999</v>
      </c>
      <c r="E25" s="197">
        <v>24.703992999999993</v>
      </c>
      <c r="F25" s="197">
        <v>25.349437999999996</v>
      </c>
      <c r="G25" s="197">
        <v>26.969072765651326</v>
      </c>
      <c r="H25" s="197">
        <v>27.629618999999995</v>
      </c>
      <c r="I25" s="197">
        <v>26.447089999999996</v>
      </c>
      <c r="J25" s="197">
        <v>28.175437500000001</v>
      </c>
      <c r="K25" s="197">
        <v>38.041593999999996</v>
      </c>
      <c r="L25" s="197">
        <v>39.278846622878511</v>
      </c>
      <c r="M25" s="197">
        <v>44.104664168297809</v>
      </c>
      <c r="N25" s="197">
        <v>49.858422794855102</v>
      </c>
      <c r="O25" s="197">
        <v>47.416748548411356</v>
      </c>
      <c r="P25" s="197">
        <v>42.110504524971589</v>
      </c>
      <c r="Q25" s="197">
        <v>45.981609257807115</v>
      </c>
    </row>
    <row r="26" spans="1:17" x14ac:dyDescent="0.25">
      <c r="A26" s="198" t="s">
        <v>155</v>
      </c>
      <c r="B26" s="197">
        <v>10.298439372684468</v>
      </c>
      <c r="C26" s="197">
        <v>8.0728323199999998</v>
      </c>
      <c r="D26" s="197">
        <v>7.0950510399999995</v>
      </c>
      <c r="E26" s="197">
        <v>5.7819215999999996</v>
      </c>
      <c r="F26" s="197">
        <v>6.2888324799999999</v>
      </c>
      <c r="G26" s="197">
        <v>5.5802220208478666</v>
      </c>
      <c r="H26" s="197">
        <v>7.4481352399999983</v>
      </c>
      <c r="I26" s="197">
        <v>9.5061371999999995</v>
      </c>
      <c r="J26" s="197">
        <v>9.3496155199999968</v>
      </c>
      <c r="K26" s="197">
        <v>8.3298039999999975</v>
      </c>
      <c r="L26" s="197">
        <v>11.310123001680418</v>
      </c>
      <c r="M26" s="197">
        <v>12.826273557235936</v>
      </c>
      <c r="N26" s="197">
        <v>13.836849399488406</v>
      </c>
      <c r="O26" s="197">
        <v>13.852026940455385</v>
      </c>
      <c r="P26" s="197">
        <v>14.409299577499736</v>
      </c>
      <c r="Q26" s="197">
        <v>15.518991504235805</v>
      </c>
    </row>
    <row r="27" spans="1:17" x14ac:dyDescent="0.25">
      <c r="A27" s="196" t="s">
        <v>45</v>
      </c>
      <c r="B27" s="195">
        <v>14.932737090392482</v>
      </c>
      <c r="C27" s="195">
        <v>11.705606863999998</v>
      </c>
      <c r="D27" s="195">
        <v>10.287824008000003</v>
      </c>
      <c r="E27" s="195">
        <v>8.3837863200000022</v>
      </c>
      <c r="F27" s="195">
        <v>9.1188070960000012</v>
      </c>
      <c r="G27" s="195">
        <v>8.0913219302294035</v>
      </c>
      <c r="H27" s="195">
        <v>10.799796097999996</v>
      </c>
      <c r="I27" s="195">
        <v>13.783898940000002</v>
      </c>
      <c r="J27" s="195">
        <v>13.556942504000002</v>
      </c>
      <c r="K27" s="195">
        <v>12.078215800000002</v>
      </c>
      <c r="L27" s="195">
        <v>16.399678352436609</v>
      </c>
      <c r="M27" s="195">
        <v>18.598096657992105</v>
      </c>
      <c r="N27" s="195">
        <v>20.06343162925819</v>
      </c>
      <c r="O27" s="195">
        <v>20.08543906366031</v>
      </c>
      <c r="P27" s="195">
        <v>20.89348438737461</v>
      </c>
      <c r="Q27" s="195">
        <v>22.502537681141916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0.99999999999999989</v>
      </c>
      <c r="J31" s="194">
        <f t="shared" si="3"/>
        <v>1</v>
      </c>
      <c r="K31" s="194">
        <f t="shared" si="3"/>
        <v>0.99999999999999989</v>
      </c>
      <c r="L31" s="194">
        <f t="shared" si="3"/>
        <v>0.99999999999999967</v>
      </c>
      <c r="M31" s="194">
        <f t="shared" si="3"/>
        <v>1</v>
      </c>
      <c r="N31" s="194">
        <f t="shared" si="3"/>
        <v>0.99999999999999989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2.4725118411624964E-2</v>
      </c>
      <c r="C32" s="193">
        <f t="shared" si="4"/>
        <v>2.651553772824225E-2</v>
      </c>
      <c r="D32" s="193">
        <f t="shared" si="4"/>
        <v>2.4957969393412788E-2</v>
      </c>
      <c r="E32" s="193">
        <f t="shared" si="4"/>
        <v>2.3404805854664871E-2</v>
      </c>
      <c r="F32" s="193">
        <f t="shared" si="4"/>
        <v>2.4808567669231955E-2</v>
      </c>
      <c r="G32" s="193">
        <f t="shared" si="4"/>
        <v>2.0691189754046758E-2</v>
      </c>
      <c r="H32" s="193">
        <f t="shared" si="4"/>
        <v>2.6957068210024897E-2</v>
      </c>
      <c r="I32" s="193">
        <f t="shared" si="4"/>
        <v>3.5943981738633619E-2</v>
      </c>
      <c r="J32" s="193">
        <f t="shared" si="4"/>
        <v>3.1833453596100757E-2</v>
      </c>
      <c r="K32" s="193">
        <f t="shared" si="4"/>
        <v>2.1896569318309845E-2</v>
      </c>
      <c r="L32" s="193">
        <f t="shared" si="4"/>
        <v>2.8794437653097187E-2</v>
      </c>
      <c r="M32" s="193">
        <f t="shared" si="4"/>
        <v>2.9081444783917856E-2</v>
      </c>
      <c r="N32" s="193">
        <f t="shared" si="4"/>
        <v>2.7752280605467188E-2</v>
      </c>
      <c r="O32" s="193">
        <f t="shared" si="4"/>
        <v>2.9213363135417867E-2</v>
      </c>
      <c r="P32" s="193">
        <f t="shared" si="4"/>
        <v>3.4217826977007613E-2</v>
      </c>
      <c r="Q32" s="193">
        <f t="shared" si="4"/>
        <v>3.3750431432759985E-2</v>
      </c>
    </row>
    <row r="33" spans="1:17" x14ac:dyDescent="0.25">
      <c r="A33" s="183" t="s">
        <v>161</v>
      </c>
      <c r="B33" s="192">
        <f t="shared" ref="B33:Q33" si="5">IF(B$7=0,0,B$7/B$5)</f>
        <v>2.2252606570462453E-2</v>
      </c>
      <c r="C33" s="192">
        <f t="shared" si="5"/>
        <v>2.3863983955418031E-2</v>
      </c>
      <c r="D33" s="192">
        <f t="shared" si="5"/>
        <v>2.2462172454071512E-2</v>
      </c>
      <c r="E33" s="192">
        <f t="shared" si="5"/>
        <v>2.1064325269198381E-2</v>
      </c>
      <c r="F33" s="192">
        <f t="shared" si="5"/>
        <v>2.232771090230876E-2</v>
      </c>
      <c r="G33" s="192">
        <f t="shared" si="5"/>
        <v>1.8622070778642089E-2</v>
      </c>
      <c r="H33" s="192">
        <f t="shared" si="5"/>
        <v>2.4261361389022403E-2</v>
      </c>
      <c r="I33" s="192">
        <f t="shared" si="5"/>
        <v>3.234958356477026E-2</v>
      </c>
      <c r="J33" s="192">
        <f t="shared" si="5"/>
        <v>2.8650108236490678E-2</v>
      </c>
      <c r="K33" s="192">
        <f t="shared" si="5"/>
        <v>1.9706912386478856E-2</v>
      </c>
      <c r="L33" s="192">
        <f t="shared" si="5"/>
        <v>2.5914993887787462E-2</v>
      </c>
      <c r="M33" s="192">
        <f t="shared" si="5"/>
        <v>2.6173300305526052E-2</v>
      </c>
      <c r="N33" s="192">
        <f t="shared" si="5"/>
        <v>2.4977052544920473E-2</v>
      </c>
      <c r="O33" s="192">
        <f t="shared" si="5"/>
        <v>2.6292026821876077E-2</v>
      </c>
      <c r="P33" s="192">
        <f t="shared" si="5"/>
        <v>3.0796044279306833E-2</v>
      </c>
      <c r="Q33" s="192">
        <f t="shared" si="5"/>
        <v>3.0375388289483961E-2</v>
      </c>
    </row>
    <row r="34" spans="1:17" x14ac:dyDescent="0.25">
      <c r="A34" s="183" t="s">
        <v>160</v>
      </c>
      <c r="B34" s="192">
        <f t="shared" ref="B34:Q34" si="6">IF(B$8=0,0,B$8/B$5)</f>
        <v>1.6071326967556226E-2</v>
      </c>
      <c r="C34" s="192">
        <f t="shared" si="6"/>
        <v>1.7235099523357462E-2</v>
      </c>
      <c r="D34" s="192">
        <f t="shared" si="6"/>
        <v>1.6222680105718319E-2</v>
      </c>
      <c r="E34" s="192">
        <f t="shared" si="6"/>
        <v>1.5213123805532162E-2</v>
      </c>
      <c r="F34" s="192">
        <f t="shared" si="6"/>
        <v>1.6125568985000779E-2</v>
      </c>
      <c r="G34" s="192">
        <f t="shared" si="6"/>
        <v>1.3449273340130401E-2</v>
      </c>
      <c r="H34" s="192">
        <f t="shared" si="6"/>
        <v>1.7522094336516192E-2</v>
      </c>
      <c r="I34" s="192">
        <f t="shared" si="6"/>
        <v>2.3363588130111846E-2</v>
      </c>
      <c r="J34" s="192">
        <f t="shared" si="6"/>
        <v>2.0691744837465494E-2</v>
      </c>
      <c r="K34" s="192">
        <f t="shared" si="6"/>
        <v>1.4232770056901397E-2</v>
      </c>
      <c r="L34" s="192">
        <f t="shared" si="6"/>
        <v>1.8716384474513171E-2</v>
      </c>
      <c r="M34" s="192">
        <f t="shared" si="6"/>
        <v>1.8902939109546605E-2</v>
      </c>
      <c r="N34" s="192">
        <f t="shared" si="6"/>
        <v>1.8038982393553678E-2</v>
      </c>
      <c r="O34" s="192">
        <f t="shared" si="6"/>
        <v>1.8988686038021615E-2</v>
      </c>
      <c r="P34" s="192">
        <f t="shared" si="6"/>
        <v>2.2241587535054938E-2</v>
      </c>
      <c r="Q34" s="192">
        <f t="shared" si="6"/>
        <v>2.1937780431293987E-2</v>
      </c>
    </row>
    <row r="35" spans="1:17" x14ac:dyDescent="0.25">
      <c r="A35" s="181" t="s">
        <v>159</v>
      </c>
      <c r="B35" s="191">
        <f t="shared" ref="B35:Q35" si="7">IF(B$9=0,0,B$9/B$5)</f>
        <v>0.28688179864923036</v>
      </c>
      <c r="C35" s="191">
        <f t="shared" si="7"/>
        <v>0.30953716336712211</v>
      </c>
      <c r="D35" s="191">
        <f t="shared" si="7"/>
        <v>0.30848958129235821</v>
      </c>
      <c r="E35" s="191">
        <f t="shared" si="7"/>
        <v>0.35552494691850017</v>
      </c>
      <c r="F35" s="191">
        <f t="shared" si="7"/>
        <v>0.26395843568602967</v>
      </c>
      <c r="G35" s="191">
        <f t="shared" si="7"/>
        <v>0.25669210836122419</v>
      </c>
      <c r="H35" s="191">
        <f t="shared" si="7"/>
        <v>0.23184628061646456</v>
      </c>
      <c r="I35" s="191">
        <f t="shared" si="7"/>
        <v>0.21233208171485021</v>
      </c>
      <c r="J35" s="191">
        <f t="shared" si="7"/>
        <v>0.2061928180843515</v>
      </c>
      <c r="K35" s="191">
        <f t="shared" si="7"/>
        <v>0.22328911874723226</v>
      </c>
      <c r="L35" s="191">
        <f t="shared" si="7"/>
        <v>0.20734581699112989</v>
      </c>
      <c r="M35" s="191">
        <f t="shared" si="7"/>
        <v>0.21381942091946762</v>
      </c>
      <c r="N35" s="191">
        <f t="shared" si="7"/>
        <v>0.2203480795315759</v>
      </c>
      <c r="O35" s="191">
        <f t="shared" si="7"/>
        <v>0.21572643183704709</v>
      </c>
      <c r="P35" s="191">
        <f t="shared" si="7"/>
        <v>0.20474159171921136</v>
      </c>
      <c r="Q35" s="191">
        <f t="shared" si="7"/>
        <v>0.19552196120942947</v>
      </c>
    </row>
    <row r="36" spans="1:17" x14ac:dyDescent="0.25">
      <c r="A36" s="179" t="s">
        <v>158</v>
      </c>
      <c r="B36" s="190">
        <f t="shared" ref="B36:Q36" si="8">IF(B$16=0,0,B$16/B$5)</f>
        <v>0.29764628281000732</v>
      </c>
      <c r="C36" s="190">
        <f t="shared" si="8"/>
        <v>0.27933705640280437</v>
      </c>
      <c r="D36" s="190">
        <f t="shared" si="8"/>
        <v>0.26680436659662066</v>
      </c>
      <c r="E36" s="190">
        <f t="shared" si="8"/>
        <v>0.2488335590120998</v>
      </c>
      <c r="F36" s="190">
        <f t="shared" si="8"/>
        <v>0.25253703849371345</v>
      </c>
      <c r="G36" s="190">
        <f t="shared" si="8"/>
        <v>0.2089614235410481</v>
      </c>
      <c r="H36" s="190">
        <f t="shared" si="8"/>
        <v>0.25769875798866426</v>
      </c>
      <c r="I36" s="190">
        <f t="shared" si="8"/>
        <v>0.22472803246028197</v>
      </c>
      <c r="J36" s="190">
        <f t="shared" si="8"/>
        <v>0.19186275206450146</v>
      </c>
      <c r="K36" s="190">
        <f t="shared" si="8"/>
        <v>0.25460338228729323</v>
      </c>
      <c r="L36" s="190">
        <f t="shared" si="8"/>
        <v>0.25175348291275335</v>
      </c>
      <c r="M36" s="190">
        <f t="shared" si="8"/>
        <v>0.28691200480554768</v>
      </c>
      <c r="N36" s="190">
        <f t="shared" si="8"/>
        <v>0.30085287817638501</v>
      </c>
      <c r="O36" s="190">
        <f t="shared" si="8"/>
        <v>0.26076178239462788</v>
      </c>
      <c r="P36" s="190">
        <f t="shared" si="8"/>
        <v>0.29003115662136258</v>
      </c>
      <c r="Q36" s="190">
        <f t="shared" si="8"/>
        <v>0.28323887493753297</v>
      </c>
    </row>
    <row r="37" spans="1:17" x14ac:dyDescent="0.25">
      <c r="A37" s="179" t="s">
        <v>157</v>
      </c>
      <c r="B37" s="190">
        <f t="shared" ref="B37:Q37" si="9">IF(B$17=0,0,B$17/B$5)</f>
        <v>0.19184632648263747</v>
      </c>
      <c r="C37" s="190">
        <f t="shared" si="9"/>
        <v>0.17854809158886226</v>
      </c>
      <c r="D37" s="190">
        <f t="shared" si="9"/>
        <v>0.19991620514395708</v>
      </c>
      <c r="E37" s="190">
        <f t="shared" si="9"/>
        <v>0.17861746479607568</v>
      </c>
      <c r="F37" s="190">
        <f t="shared" si="9"/>
        <v>0.25946168747409704</v>
      </c>
      <c r="G37" s="190">
        <f t="shared" si="9"/>
        <v>0.33089051932749375</v>
      </c>
      <c r="H37" s="190">
        <f t="shared" si="9"/>
        <v>0.27566962034474662</v>
      </c>
      <c r="I37" s="190">
        <f t="shared" si="9"/>
        <v>0.2832199771316995</v>
      </c>
      <c r="J37" s="190">
        <f t="shared" si="9"/>
        <v>0.3468457858383926</v>
      </c>
      <c r="K37" s="190">
        <f t="shared" si="9"/>
        <v>0.31262465237392523</v>
      </c>
      <c r="L37" s="190">
        <f t="shared" si="9"/>
        <v>0.29692851183063068</v>
      </c>
      <c r="M37" s="190">
        <f t="shared" si="9"/>
        <v>0.25386135035539548</v>
      </c>
      <c r="N37" s="190">
        <f t="shared" si="9"/>
        <v>0.24003763926470312</v>
      </c>
      <c r="O37" s="190">
        <f t="shared" si="9"/>
        <v>0.27744497009123559</v>
      </c>
      <c r="P37" s="190">
        <f t="shared" si="9"/>
        <v>0.23413811677438801</v>
      </c>
      <c r="Q37" s="190">
        <f t="shared" si="9"/>
        <v>0.25248700668923757</v>
      </c>
    </row>
    <row r="38" spans="1:17" x14ac:dyDescent="0.25">
      <c r="A38" s="179" t="s">
        <v>156</v>
      </c>
      <c r="B38" s="190">
        <f t="shared" ref="B38:Q38" si="10">IF(B$25=0,0,B$25/B$5)</f>
        <v>0.1</v>
      </c>
      <c r="C38" s="190">
        <f t="shared" si="10"/>
        <v>0.1</v>
      </c>
      <c r="D38" s="190">
        <f t="shared" si="10"/>
        <v>0.1</v>
      </c>
      <c r="E38" s="190">
        <f t="shared" si="10"/>
        <v>9.9999999999999992E-2</v>
      </c>
      <c r="F38" s="190">
        <f t="shared" si="10"/>
        <v>9.9999999999999978E-2</v>
      </c>
      <c r="G38" s="190">
        <f t="shared" si="10"/>
        <v>9.9999999999999978E-2</v>
      </c>
      <c r="H38" s="190">
        <f t="shared" si="10"/>
        <v>9.9999999999999992E-2</v>
      </c>
      <c r="I38" s="190">
        <f t="shared" si="10"/>
        <v>9.9999999999999978E-2</v>
      </c>
      <c r="J38" s="190">
        <f t="shared" si="10"/>
        <v>9.5931376032250715E-2</v>
      </c>
      <c r="K38" s="190">
        <f t="shared" si="10"/>
        <v>9.9999999999999978E-2</v>
      </c>
      <c r="L38" s="190">
        <f t="shared" si="10"/>
        <v>0.1</v>
      </c>
      <c r="M38" s="190">
        <f t="shared" si="10"/>
        <v>9.9999999999999978E-2</v>
      </c>
      <c r="N38" s="190">
        <f t="shared" si="10"/>
        <v>0.1</v>
      </c>
      <c r="O38" s="190">
        <f t="shared" si="10"/>
        <v>0.10000000000000003</v>
      </c>
      <c r="P38" s="190">
        <f t="shared" si="10"/>
        <v>0.10000000000000003</v>
      </c>
      <c r="Q38" s="190">
        <f t="shared" si="10"/>
        <v>0.1</v>
      </c>
    </row>
    <row r="39" spans="1:17" x14ac:dyDescent="0.25">
      <c r="A39" s="179" t="s">
        <v>155</v>
      </c>
      <c r="B39" s="190">
        <f t="shared" ref="B39:Q39" si="11">IF(B$26=0,0,B$26/B$5)</f>
        <v>2.4725118411624961E-2</v>
      </c>
      <c r="C39" s="190">
        <f t="shared" si="11"/>
        <v>2.651553772824225E-2</v>
      </c>
      <c r="D39" s="190">
        <f t="shared" si="11"/>
        <v>2.4957969393412792E-2</v>
      </c>
      <c r="E39" s="190">
        <f t="shared" si="11"/>
        <v>2.3404805854664871E-2</v>
      </c>
      <c r="F39" s="190">
        <f t="shared" si="11"/>
        <v>2.4808567669231955E-2</v>
      </c>
      <c r="G39" s="190">
        <f t="shared" si="11"/>
        <v>2.0691189754046772E-2</v>
      </c>
      <c r="H39" s="190">
        <f t="shared" si="11"/>
        <v>2.6957068210024897E-2</v>
      </c>
      <c r="I39" s="190">
        <f t="shared" si="11"/>
        <v>3.5943981738633619E-2</v>
      </c>
      <c r="J39" s="190">
        <f t="shared" si="11"/>
        <v>3.183345359610075E-2</v>
      </c>
      <c r="K39" s="190">
        <f t="shared" si="11"/>
        <v>2.1896569318309838E-2</v>
      </c>
      <c r="L39" s="190">
        <f t="shared" si="11"/>
        <v>2.879443765309718E-2</v>
      </c>
      <c r="M39" s="190">
        <f t="shared" si="11"/>
        <v>2.9081444783917863E-2</v>
      </c>
      <c r="N39" s="190">
        <f t="shared" si="11"/>
        <v>2.7752280605467194E-2</v>
      </c>
      <c r="O39" s="190">
        <f t="shared" si="11"/>
        <v>2.9213363135417867E-2</v>
      </c>
      <c r="P39" s="190">
        <f t="shared" si="11"/>
        <v>3.4217826977007613E-2</v>
      </c>
      <c r="Q39" s="190">
        <f t="shared" si="11"/>
        <v>3.3750431432759985E-2</v>
      </c>
    </row>
    <row r="40" spans="1:17" x14ac:dyDescent="0.25">
      <c r="A40" s="177" t="s">
        <v>45</v>
      </c>
      <c r="B40" s="189">
        <f t="shared" ref="B40:Q40" si="12">IF(B$27=0,0,B$27/B$5)</f>
        <v>3.5851421696856199E-2</v>
      </c>
      <c r="C40" s="189">
        <f t="shared" si="12"/>
        <v>3.8447529705951257E-2</v>
      </c>
      <c r="D40" s="189">
        <f t="shared" si="12"/>
        <v>3.6189055620448558E-2</v>
      </c>
      <c r="E40" s="189">
        <f t="shared" si="12"/>
        <v>3.3936968489264079E-2</v>
      </c>
      <c r="F40" s="189">
        <f t="shared" si="12"/>
        <v>3.5972423120386343E-2</v>
      </c>
      <c r="G40" s="189">
        <f t="shared" si="12"/>
        <v>3.0002225143367804E-2</v>
      </c>
      <c r="H40" s="189">
        <f t="shared" si="12"/>
        <v>3.9087748904536097E-2</v>
      </c>
      <c r="I40" s="189">
        <f t="shared" si="12"/>
        <v>5.2118773521018763E-2</v>
      </c>
      <c r="J40" s="189">
        <f t="shared" si="12"/>
        <v>4.6158507714346111E-2</v>
      </c>
      <c r="K40" s="189">
        <f t="shared" si="12"/>
        <v>3.1750025511549283E-2</v>
      </c>
      <c r="L40" s="189">
        <f t="shared" si="12"/>
        <v>4.1751934596990919E-2</v>
      </c>
      <c r="M40" s="189">
        <f t="shared" si="12"/>
        <v>4.2168094936680896E-2</v>
      </c>
      <c r="N40" s="189">
        <f t="shared" si="12"/>
        <v>4.0240806877927436E-2</v>
      </c>
      <c r="O40" s="189">
        <f t="shared" si="12"/>
        <v>4.2359376546355909E-2</v>
      </c>
      <c r="P40" s="189">
        <f t="shared" si="12"/>
        <v>4.9615849116661025E-2</v>
      </c>
      <c r="Q40" s="189">
        <f t="shared" si="12"/>
        <v>4.8938125577501969E-2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145.90232957504227</v>
      </c>
      <c r="C44" s="186">
        <f t="shared" si="13"/>
        <v>141.97712540504051</v>
      </c>
      <c r="D44" s="186">
        <f t="shared" si="13"/>
        <v>141.89582903467368</v>
      </c>
      <c r="E44" s="186">
        <f t="shared" si="13"/>
        <v>135.83910516906957</v>
      </c>
      <c r="F44" s="186">
        <f t="shared" si="13"/>
        <v>150.0596450205272</v>
      </c>
      <c r="G44" s="186">
        <f t="shared" si="13"/>
        <v>154.35133935717204</v>
      </c>
      <c r="H44" s="186">
        <f t="shared" si="13"/>
        <v>155.52867345659874</v>
      </c>
      <c r="I44" s="186">
        <f t="shared" si="13"/>
        <v>156.74406008606854</v>
      </c>
      <c r="J44" s="186">
        <f t="shared" si="13"/>
        <v>158.81561222453109</v>
      </c>
      <c r="K44" s="186">
        <f t="shared" si="13"/>
        <v>149.85434084025746</v>
      </c>
      <c r="L44" s="186">
        <f t="shared" si="13"/>
        <v>145.1383120024469</v>
      </c>
      <c r="M44" s="186">
        <f t="shared" si="13"/>
        <v>138.06575279809934</v>
      </c>
      <c r="N44" s="186">
        <f t="shared" si="13"/>
        <v>133.70551758602625</v>
      </c>
      <c r="O44" s="186">
        <f t="shared" si="13"/>
        <v>135.15217777308132</v>
      </c>
      <c r="P44" s="186">
        <f t="shared" si="13"/>
        <v>134.04213064799006</v>
      </c>
      <c r="Q44" s="186">
        <f t="shared" si="13"/>
        <v>135.38527474172503</v>
      </c>
    </row>
    <row r="45" spans="1:17" x14ac:dyDescent="0.25">
      <c r="A45" s="185" t="s">
        <v>162</v>
      </c>
      <c r="B45" s="184">
        <f>IF(B$6=0,0,B$6/AGR!B$5*1000)</f>
        <v>3.6074523752748511</v>
      </c>
      <c r="C45" s="184">
        <f>IF(C$6=0,0,C$6/AGR!C$5*1000)</f>
        <v>3.7645998252247335</v>
      </c>
      <c r="D45" s="184">
        <f>IF(D$6=0,0,D$6/AGR!D$5*1000)</f>
        <v>3.5414317581003187</v>
      </c>
      <c r="E45" s="184">
        <f>IF(E$6=0,0,E$6/AGR!E$5*1000)</f>
        <v>3.1792878839534771</v>
      </c>
      <c r="F45" s="184">
        <f>IF(F$6=0,0,F$6/AGR!F$5*1000)</f>
        <v>3.7227648579126758</v>
      </c>
      <c r="G45" s="184">
        <f>IF(G$6=0,0,G$6/AGR!G$5*1000)</f>
        <v>3.1937128514305124</v>
      </c>
      <c r="H45" s="184">
        <f>IF(H$6=0,0,H$6/AGR!H$5*1000)</f>
        <v>4.1925970589842203</v>
      </c>
      <c r="I45" s="184">
        <f>IF(I$6=0,0,I$6/AGR!I$5*1000)</f>
        <v>5.6340056333729391</v>
      </c>
      <c r="J45" s="184">
        <f>IF(J$6=0,0,J$6/AGR!J$5*1000)</f>
        <v>5.055649422085942</v>
      </c>
      <c r="K45" s="184">
        <f>IF(K$6=0,0,K$6/AGR!K$5*1000)</f>
        <v>3.2812959618583273</v>
      </c>
      <c r="L45" s="184">
        <f>IF(L$6=0,0,L$6/AGR!L$5*1000)</f>
        <v>4.1791760760302257</v>
      </c>
      <c r="M45" s="184">
        <f>IF(M$6=0,0,M$6/AGR!M$5*1000)</f>
        <v>4.0151515665479787</v>
      </c>
      <c r="N45" s="184">
        <f>IF(N$6=0,0,N$6/AGR!N$5*1000)</f>
        <v>3.7106330425466285</v>
      </c>
      <c r="O45" s="184">
        <f>IF(O$6=0,0,O$6/AGR!O$5*1000)</f>
        <v>3.9482496478275753</v>
      </c>
      <c r="P45" s="184">
        <f>IF(P$6=0,0,P$6/AGR!P$5*1000)</f>
        <v>4.5866304341423731</v>
      </c>
      <c r="Q45" s="184">
        <f>IF(Q$6=0,0,Q$6/AGR!Q$5*1000)</f>
        <v>4.5693114321759634</v>
      </c>
    </row>
    <row r="46" spans="1:17" x14ac:dyDescent="0.25">
      <c r="A46" s="183" t="s">
        <v>161</v>
      </c>
      <c r="B46" s="182">
        <f>IF(B$7=0,0,B$7/AGR!B$5*1000)</f>
        <v>3.2467071377473644</v>
      </c>
      <c r="C46" s="182">
        <f>IF(C$7=0,0,C$7/AGR!C$5*1000)</f>
        <v>3.3881398427022611</v>
      </c>
      <c r="D46" s="182">
        <f>IF(D$7=0,0,D$7/AGR!D$5*1000)</f>
        <v>3.1872885822902877</v>
      </c>
      <c r="E46" s="182">
        <f>IF(E$7=0,0,E$7/AGR!E$5*1000)</f>
        <v>2.8613590955581287</v>
      </c>
      <c r="F46" s="182">
        <f>IF(F$7=0,0,F$7/AGR!F$5*1000)</f>
        <v>3.3504883721214083</v>
      </c>
      <c r="G46" s="182">
        <f>IF(G$7=0,0,G$7/AGR!G$5*1000)</f>
        <v>2.8743415662874625</v>
      </c>
      <c r="H46" s="182">
        <f>IF(H$7=0,0,H$7/AGR!H$5*1000)</f>
        <v>3.7733373530857977</v>
      </c>
      <c r="I46" s="182">
        <f>IF(I$7=0,0,I$7/AGR!I$5*1000)</f>
        <v>5.0706050700356453</v>
      </c>
      <c r="J46" s="182">
        <f>IF(J$7=0,0,J$7/AGR!J$5*1000)</f>
        <v>4.5500844798773485</v>
      </c>
      <c r="K46" s="182">
        <f>IF(K$7=0,0,K$7/AGR!K$5*1000)</f>
        <v>2.953166365672494</v>
      </c>
      <c r="L46" s="182">
        <f>IF(L$7=0,0,L$7/AGR!L$5*1000)</f>
        <v>3.7612584684272017</v>
      </c>
      <c r="M46" s="182">
        <f>IF(M$7=0,0,M$7/AGR!M$5*1000)</f>
        <v>3.6136364098931786</v>
      </c>
      <c r="N46" s="182">
        <f>IF(N$7=0,0,N$7/AGR!N$5*1000)</f>
        <v>3.3395697382919667</v>
      </c>
      <c r="O46" s="182">
        <f>IF(O$7=0,0,O$7/AGR!O$5*1000)</f>
        <v>3.5534246830448177</v>
      </c>
      <c r="P46" s="182">
        <f>IF(P$7=0,0,P$7/AGR!P$5*1000)</f>
        <v>4.1279673907281333</v>
      </c>
      <c r="Q46" s="182">
        <f>IF(Q$7=0,0,Q$7/AGR!Q$5*1000)</f>
        <v>4.1123802889583638</v>
      </c>
    </row>
    <row r="47" spans="1:17" x14ac:dyDescent="0.25">
      <c r="A47" s="183" t="s">
        <v>160</v>
      </c>
      <c r="B47" s="182">
        <f>IF(B$8=0,0,B$8/AGR!B$5*1000)</f>
        <v>2.3448440439286538</v>
      </c>
      <c r="C47" s="182">
        <f>IF(C$8=0,0,C$8/AGR!C$5*1000)</f>
        <v>2.4469898863960764</v>
      </c>
      <c r="D47" s="182">
        <f>IF(D$8=0,0,D$8/AGR!D$5*1000)</f>
        <v>2.3019306427652086</v>
      </c>
      <c r="E47" s="182">
        <f>IF(E$8=0,0,E$8/AGR!E$5*1000)</f>
        <v>2.0665371245697597</v>
      </c>
      <c r="F47" s="182">
        <f>IF(F$8=0,0,F$8/AGR!F$5*1000)</f>
        <v>2.4197971576432407</v>
      </c>
      <c r="G47" s="182">
        <f>IF(G$8=0,0,G$8/AGR!G$5*1000)</f>
        <v>2.0759133534298346</v>
      </c>
      <c r="H47" s="182">
        <f>IF(H$8=0,0,H$8/AGR!H$5*1000)</f>
        <v>2.7251880883397446</v>
      </c>
      <c r="I47" s="182">
        <f>IF(I$8=0,0,I$8/AGR!I$5*1000)</f>
        <v>3.6621036616924094</v>
      </c>
      <c r="J47" s="182">
        <f>IF(J$8=0,0,J$8/AGR!J$5*1000)</f>
        <v>3.286172124355863</v>
      </c>
      <c r="K47" s="182">
        <f>IF(K$8=0,0,K$8/AGR!K$5*1000)</f>
        <v>2.1328423752079129</v>
      </c>
      <c r="L47" s="182">
        <f>IF(L$8=0,0,L$8/AGR!L$5*1000)</f>
        <v>2.7164644494196462</v>
      </c>
      <c r="M47" s="182">
        <f>IF(M$8=0,0,M$8/AGR!M$5*1000)</f>
        <v>2.6098485182561855</v>
      </c>
      <c r="N47" s="182">
        <f>IF(N$8=0,0,N$8/AGR!N$5*1000)</f>
        <v>2.4119114776553094</v>
      </c>
      <c r="O47" s="182">
        <f>IF(O$8=0,0,O$8/AGR!O$5*1000)</f>
        <v>2.5663622710879248</v>
      </c>
      <c r="P47" s="182">
        <f>IF(P$8=0,0,P$8/AGR!P$5*1000)</f>
        <v>2.9813097821925414</v>
      </c>
      <c r="Q47" s="182">
        <f>IF(Q$8=0,0,Q$8/AGR!Q$5*1000)</f>
        <v>2.9700524309143757</v>
      </c>
    </row>
    <row r="48" spans="1:17" x14ac:dyDescent="0.25">
      <c r="A48" s="181" t="s">
        <v>159</v>
      </c>
      <c r="B48" s="180">
        <f>IF(B$9=0,0,B$9/AGR!B$5*1000)</f>
        <v>41.856722735600925</v>
      </c>
      <c r="C48" s="180">
        <f>IF(C$9=0,0,C$9/AGR!C$5*1000)</f>
        <v>43.94719666089442</v>
      </c>
      <c r="D48" s="180">
        <f>IF(D$9=0,0,D$9/AGR!D$5*1000)</f>
        <v>43.773384886038528</v>
      </c>
      <c r="E48" s="180">
        <f>IF(E$9=0,0,E$9/AGR!E$5*1000)</f>
        <v>48.294190654690027</v>
      </c>
      <c r="F48" s="180">
        <f>IF(F$9=0,0,F$9/AGR!F$5*1000)</f>
        <v>39.609509159219279</v>
      </c>
      <c r="G48" s="180">
        <f>IF(G$9=0,0,G$9/AGR!G$5*1000)</f>
        <v>39.620770727971298</v>
      </c>
      <c r="H48" s="180">
        <f>IF(H$9=0,0,H$9/AGR!H$5*1000)</f>
        <v>36.05874447012507</v>
      </c>
      <c r="I48" s="180">
        <f>IF(I$9=0,0,I$9/AGR!I$5*1000)</f>
        <v>33.281792574512508</v>
      </c>
      <c r="J48" s="180">
        <f>IF(J$9=0,0,J$9/AGR!J$5*1000)</f>
        <v>32.746638640367649</v>
      </c>
      <c r="K48" s="180">
        <f>IF(K$9=0,0,K$9/AGR!K$5*1000)</f>
        <v>33.460843706668463</v>
      </c>
      <c r="L48" s="180">
        <f>IF(L$9=0,0,L$9/AGR!L$5*1000)</f>
        <v>30.093821878860869</v>
      </c>
      <c r="M48" s="180">
        <f>IF(M$9=0,0,M$9/AGR!M$5*1000)</f>
        <v>29.521139312099969</v>
      </c>
      <c r="N48" s="180">
        <f>IF(N$9=0,0,N$9/AGR!N$5*1000)</f>
        <v>29.461754022856237</v>
      </c>
      <c r="O48" s="180">
        <f>IF(O$9=0,0,O$9/AGR!O$5*1000)</f>
        <v>29.155897065993098</v>
      </c>
      <c r="P48" s="180">
        <f>IF(P$9=0,0,P$9/AGR!P$5*1000)</f>
        <v>27.443999186303969</v>
      </c>
      <c r="Q48" s="180">
        <f>IF(Q$9=0,0,Q$9/AGR!Q$5*1000)</f>
        <v>26.470794436379514</v>
      </c>
    </row>
    <row r="49" spans="1:17" x14ac:dyDescent="0.25">
      <c r="A49" s="179" t="s">
        <v>158</v>
      </c>
      <c r="B49" s="178">
        <f>IF(B$16=0,0,B$16/AGR!B$5*1000)</f>
        <v>43.427286051331933</v>
      </c>
      <c r="C49" s="178">
        <f>IF(C$16=0,0,C$16/AGR!C$5*1000)</f>
        <v>39.659472287175831</v>
      </c>
      <c r="D49" s="178">
        <f>IF(D$16=0,0,D$16/AGR!D$5*1000)</f>
        <v>37.85842678829848</v>
      </c>
      <c r="E49" s="178">
        <f>IF(E$16=0,0,E$16/AGR!E$5*1000)</f>
        <v>33.801327992238505</v>
      </c>
      <c r="F49" s="178">
        <f>IF(F$16=0,0,F$16/AGR!F$5*1000)</f>
        <v>37.895618350901856</v>
      </c>
      <c r="G49" s="178">
        <f>IF(G$16=0,0,G$16/AGR!G$5*1000)</f>
        <v>32.253475597542085</v>
      </c>
      <c r="H49" s="178">
        <f>IF(H$16=0,0,H$16/AGR!H$5*1000)</f>
        <v>40.079545981390027</v>
      </c>
      <c r="I49" s="178">
        <f>IF(I$16=0,0,I$16/AGR!I$5*1000)</f>
        <v>35.2247842229784</v>
      </c>
      <c r="J49" s="178">
        <f>IF(J$16=0,0,J$16/AGR!J$5*1000)</f>
        <v>30.470800432207216</v>
      </c>
      <c r="K49" s="178">
        <f>IF(K$16=0,0,K$16/AGR!K$5*1000)</f>
        <v>38.153422028362414</v>
      </c>
      <c r="L49" s="178">
        <f>IF(L$16=0,0,L$16/AGR!L$5*1000)</f>
        <v>36.539075550693887</v>
      </c>
      <c r="M49" s="178">
        <f>IF(M$16=0,0,M$16/AGR!M$5*1000)</f>
        <v>39.612721930289837</v>
      </c>
      <c r="N49" s="178">
        <f>IF(N$16=0,0,N$16/AGR!N$5*1000)</f>
        <v>40.225689793819264</v>
      </c>
      <c r="O49" s="178">
        <f>IF(O$16=0,0,O$16/AGR!O$5*1000)</f>
        <v>35.242522770624298</v>
      </c>
      <c r="P49" s="178">
        <f>IF(P$16=0,0,P$16/AGR!P$5*1000)</f>
        <v>38.876394187828353</v>
      </c>
      <c r="Q49" s="178">
        <f>IF(Q$16=0,0,Q$16/AGR!Q$5*1000)</f>
        <v>38.346372900955004</v>
      </c>
    </row>
    <row r="50" spans="1:17" x14ac:dyDescent="0.25">
      <c r="A50" s="179" t="s">
        <v>157</v>
      </c>
      <c r="B50" s="178">
        <f>IF(B$17=0,0,B$17/AGR!B$5*1000)</f>
        <v>27.990825954230935</v>
      </c>
      <c r="C50" s="178">
        <f>IF(C$17=0,0,C$17/AGR!C$5*1000)</f>
        <v>25.349744790342559</v>
      </c>
      <c r="D50" s="178">
        <f>IF(D$17=0,0,D$17/AGR!D$5*1000)</f>
        <v>28.367275666367686</v>
      </c>
      <c r="E50" s="178">
        <f>IF(E$17=0,0,E$17/AGR!E$5*1000)</f>
        <v>24.263236585466711</v>
      </c>
      <c r="F50" s="178">
        <f>IF(F$17=0,0,F$17/AGR!F$5*1000)</f>
        <v>38.934728718789984</v>
      </c>
      <c r="G50" s="178">
        <f>IF(G$17=0,0,G$17/AGR!G$5*1000)</f>
        <v>51.073394838788893</v>
      </c>
      <c r="H50" s="178">
        <f>IF(H$17=0,0,H$17/AGR!H$5*1000)</f>
        <v>42.87453036450264</v>
      </c>
      <c r="I50" s="178">
        <f>IF(I$17=0,0,I$17/AGR!I$5*1000)</f>
        <v>44.39304911310608</v>
      </c>
      <c r="J50" s="178">
        <f>IF(J$17=0,0,J$17/AGR!J$5*1000)</f>
        <v>55.084525825422922</v>
      </c>
      <c r="K50" s="178">
        <f>IF(K$17=0,0,K$17/AGR!K$5*1000)</f>
        <v>46.848161211909193</v>
      </c>
      <c r="L50" s="178">
        <f>IF(L$17=0,0,L$17/AGR!L$5*1000)</f>
        <v>43.095702992496328</v>
      </c>
      <c r="M50" s="178">
        <f>IF(M$17=0,0,M$17/AGR!M$5*1000)</f>
        <v>35.049558443159718</v>
      </c>
      <c r="N50" s="178">
        <f>IF(N$17=0,0,N$17/AGR!N$5*1000)</f>
        <v>32.094356798014992</v>
      </c>
      <c r="O50" s="178">
        <f>IF(O$17=0,0,O$17/AGR!O$5*1000)</f>
        <v>37.497291920017901</v>
      </c>
      <c r="P50" s="178">
        <f>IF(P$17=0,0,P$17/AGR!P$5*1000)</f>
        <v>31.384372038346868</v>
      </c>
      <c r="Q50" s="178">
        <f>IF(Q$17=0,0,Q$17/AGR!Q$5*1000)</f>
        <v>34.183022769338194</v>
      </c>
    </row>
    <row r="51" spans="1:17" x14ac:dyDescent="0.25">
      <c r="A51" s="179" t="s">
        <v>156</v>
      </c>
      <c r="B51" s="178">
        <f>IF(B$25=0,0,B$25/AGR!B$5*1000)</f>
        <v>14.590232957504229</v>
      </c>
      <c r="C51" s="178">
        <f>IF(C$25=0,0,C$25/AGR!C$5*1000)</f>
        <v>14.197712540504055</v>
      </c>
      <c r="D51" s="178">
        <f>IF(D$25=0,0,D$25/AGR!D$5*1000)</f>
        <v>14.189582903467368</v>
      </c>
      <c r="E51" s="178">
        <f>IF(E$25=0,0,E$25/AGR!E$5*1000)</f>
        <v>13.583910516906958</v>
      </c>
      <c r="F51" s="178">
        <f>IF(F$25=0,0,F$25/AGR!F$5*1000)</f>
        <v>15.00596450205272</v>
      </c>
      <c r="G51" s="178">
        <f>IF(G$25=0,0,G$25/AGR!G$5*1000)</f>
        <v>15.435133935717202</v>
      </c>
      <c r="H51" s="178">
        <f>IF(H$25=0,0,H$25/AGR!H$5*1000)</f>
        <v>15.55286734565987</v>
      </c>
      <c r="I51" s="178">
        <f>IF(I$25=0,0,I$25/AGR!I$5*1000)</f>
        <v>15.674406008606853</v>
      </c>
      <c r="J51" s="178">
        <f>IF(J$25=0,0,J$25/AGR!J$5*1000)</f>
        <v>15.235400216103605</v>
      </c>
      <c r="K51" s="178">
        <f>IF(K$25=0,0,K$25/AGR!K$5*1000)</f>
        <v>14.985434084025744</v>
      </c>
      <c r="L51" s="178">
        <f>IF(L$25=0,0,L$25/AGR!L$5*1000)</f>
        <v>14.513831200244693</v>
      </c>
      <c r="M51" s="178">
        <f>IF(M$25=0,0,M$25/AGR!M$5*1000)</f>
        <v>13.806575279809932</v>
      </c>
      <c r="N51" s="178">
        <f>IF(N$25=0,0,N$25/AGR!N$5*1000)</f>
        <v>13.370551758602629</v>
      </c>
      <c r="O51" s="178">
        <f>IF(O$25=0,0,O$25/AGR!O$5*1000)</f>
        <v>13.515217777308136</v>
      </c>
      <c r="P51" s="178">
        <f>IF(P$25=0,0,P$25/AGR!P$5*1000)</f>
        <v>13.404213064799009</v>
      </c>
      <c r="Q51" s="178">
        <f>IF(Q$25=0,0,Q$25/AGR!Q$5*1000)</f>
        <v>13.538527474172504</v>
      </c>
    </row>
    <row r="52" spans="1:17" x14ac:dyDescent="0.25">
      <c r="A52" s="179" t="s">
        <v>155</v>
      </c>
      <c r="B52" s="178">
        <f>IF(B$26=0,0,B$26/AGR!B$5*1000)</f>
        <v>3.6074523752748506</v>
      </c>
      <c r="C52" s="178">
        <f>IF(C$26=0,0,C$26/AGR!C$5*1000)</f>
        <v>3.7645998252247335</v>
      </c>
      <c r="D52" s="178">
        <f>IF(D$26=0,0,D$26/AGR!D$5*1000)</f>
        <v>3.5414317581003192</v>
      </c>
      <c r="E52" s="178">
        <f>IF(E$26=0,0,E$26/AGR!E$5*1000)</f>
        <v>3.1792878839534771</v>
      </c>
      <c r="F52" s="178">
        <f>IF(F$26=0,0,F$26/AGR!F$5*1000)</f>
        <v>3.7227648579126758</v>
      </c>
      <c r="G52" s="178">
        <f>IF(G$26=0,0,G$26/AGR!G$5*1000)</f>
        <v>3.1937128514305146</v>
      </c>
      <c r="H52" s="178">
        <f>IF(H$26=0,0,H$26/AGR!H$5*1000)</f>
        <v>4.1925970589842203</v>
      </c>
      <c r="I52" s="178">
        <f>IF(I$26=0,0,I$26/AGR!I$5*1000)</f>
        <v>5.6340056333729391</v>
      </c>
      <c r="J52" s="178">
        <f>IF(J$26=0,0,J$26/AGR!J$5*1000)</f>
        <v>5.0556494220859411</v>
      </c>
      <c r="K52" s="178">
        <f>IF(K$26=0,0,K$26/AGR!K$5*1000)</f>
        <v>3.2812959618583264</v>
      </c>
      <c r="L52" s="178">
        <f>IF(L$26=0,0,L$26/AGR!L$5*1000)</f>
        <v>4.1791760760302239</v>
      </c>
      <c r="M52" s="178">
        <f>IF(M$26=0,0,M$26/AGR!M$5*1000)</f>
        <v>4.0151515665479796</v>
      </c>
      <c r="N52" s="178">
        <f>IF(N$26=0,0,N$26/AGR!N$5*1000)</f>
        <v>3.7106330425466298</v>
      </c>
      <c r="O52" s="178">
        <f>IF(O$26=0,0,O$26/AGR!O$5*1000)</f>
        <v>3.9482496478275753</v>
      </c>
      <c r="P52" s="178">
        <f>IF(P$26=0,0,P$26/AGR!P$5*1000)</f>
        <v>4.5866304341423731</v>
      </c>
      <c r="Q52" s="178">
        <f>IF(Q$26=0,0,Q$26/AGR!Q$5*1000)</f>
        <v>4.5693114321759634</v>
      </c>
    </row>
    <row r="53" spans="1:17" x14ac:dyDescent="0.25">
      <c r="A53" s="177" t="s">
        <v>45</v>
      </c>
      <c r="B53" s="176">
        <f>IF(B$27=0,0,B$27/AGR!B$5*1000)</f>
        <v>5.2308059441485355</v>
      </c>
      <c r="C53" s="176">
        <f>IF(C$27=0,0,C$27/AGR!C$5*1000)</f>
        <v>5.4586697465758629</v>
      </c>
      <c r="D53" s="176">
        <f>IF(D$27=0,0,D$27/AGR!D$5*1000)</f>
        <v>5.1350760492454652</v>
      </c>
      <c r="E53" s="176">
        <f>IF(E$27=0,0,E$27/AGR!E$5*1000)</f>
        <v>4.6099674317325432</v>
      </c>
      <c r="F53" s="176">
        <f>IF(F$27=0,0,F$27/AGR!F$5*1000)</f>
        <v>5.3980090439733805</v>
      </c>
      <c r="G53" s="176">
        <f>IF(G$27=0,0,G$27/AGR!G$5*1000)</f>
        <v>4.6308836345742446</v>
      </c>
      <c r="H53" s="176">
        <f>IF(H$27=0,0,H$27/AGR!H$5*1000)</f>
        <v>6.0792657355271187</v>
      </c>
      <c r="I53" s="176">
        <f>IF(I$27=0,0,I$27/AGR!I$5*1000)</f>
        <v>8.1693081683907636</v>
      </c>
      <c r="J53" s="176">
        <f>IF(J$27=0,0,J$27/AGR!J$5*1000)</f>
        <v>7.330691662024619</v>
      </c>
      <c r="K53" s="176">
        <f>IF(K$27=0,0,K$27/AGR!K$5*1000)</f>
        <v>4.7578791446945763</v>
      </c>
      <c r="L53" s="176">
        <f>IF(L$27=0,0,L$27/AGR!L$5*1000)</f>
        <v>6.0598053102438252</v>
      </c>
      <c r="M53" s="176">
        <f>IF(M$27=0,0,M$27/AGR!M$5*1000)</f>
        <v>5.8219697714945697</v>
      </c>
      <c r="N53" s="176">
        <f>IF(N$27=0,0,N$27/AGR!N$5*1000)</f>
        <v>5.3804179116926143</v>
      </c>
      <c r="O53" s="176">
        <f>IF(O$27=0,0,O$27/AGR!O$5*1000)</f>
        <v>5.7249619893499855</v>
      </c>
      <c r="P53" s="176">
        <f>IF(P$27=0,0,P$27/AGR!P$5*1000)</f>
        <v>6.6506141295064394</v>
      </c>
      <c r="Q53" s="176">
        <f>IF(Q$27=0,0,Q$27/AGR!Q$5*1000)</f>
        <v>6.6255015766551466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156.53179411632044</v>
      </c>
      <c r="C5" s="55">
        <f t="shared" ref="C5:Q5" si="0">SUM(C6:C9,C16:C17,C25:C27)</f>
        <v>117.58146498092438</v>
      </c>
      <c r="D5" s="55">
        <f t="shared" si="0"/>
        <v>109.85210901132811</v>
      </c>
      <c r="E5" s="55">
        <f t="shared" si="0"/>
        <v>99.718123263755786</v>
      </c>
      <c r="F5" s="55">
        <f t="shared" si="0"/>
        <v>92.626696081468907</v>
      </c>
      <c r="G5" s="55">
        <f t="shared" si="0"/>
        <v>95.804821365679103</v>
      </c>
      <c r="H5" s="55">
        <f t="shared" si="0"/>
        <v>97.408348714090437</v>
      </c>
      <c r="I5" s="55">
        <f t="shared" si="0"/>
        <v>92.516363523111266</v>
      </c>
      <c r="J5" s="55">
        <f t="shared" si="0"/>
        <v>101.40247470516357</v>
      </c>
      <c r="K5" s="55">
        <f t="shared" si="0"/>
        <v>139.19419742934596</v>
      </c>
      <c r="L5" s="55">
        <f t="shared" si="0"/>
        <v>148.39129048092227</v>
      </c>
      <c r="M5" s="55">
        <f t="shared" si="0"/>
        <v>175.15813284498131</v>
      </c>
      <c r="N5" s="55">
        <f t="shared" si="0"/>
        <v>204.46593331346679</v>
      </c>
      <c r="O5" s="55">
        <f t="shared" si="0"/>
        <v>192.37138641907339</v>
      </c>
      <c r="P5" s="55">
        <f t="shared" si="0"/>
        <v>172.25858481925354</v>
      </c>
      <c r="Q5" s="55">
        <f t="shared" si="0"/>
        <v>186.22778967455147</v>
      </c>
    </row>
    <row r="6" spans="1:17" x14ac:dyDescent="0.25">
      <c r="A6" s="185" t="s">
        <v>162</v>
      </c>
      <c r="B6" s="206">
        <v>4.229555820640309</v>
      </c>
      <c r="C6" s="206">
        <v>3.3155018631923889</v>
      </c>
      <c r="D6" s="206">
        <v>2.9139283475870683</v>
      </c>
      <c r="E6" s="206">
        <v>2.3746277734692636</v>
      </c>
      <c r="F6" s="206">
        <v>2.5828154206905172</v>
      </c>
      <c r="G6" s="206">
        <v>2.2917900154215385</v>
      </c>
      <c r="H6" s="206">
        <v>3.0589395749432433</v>
      </c>
      <c r="I6" s="206">
        <v>3.9041583361367862</v>
      </c>
      <c r="J6" s="206">
        <v>3.8398750832337947</v>
      </c>
      <c r="K6" s="206">
        <v>3.6003330069638828</v>
      </c>
      <c r="L6" s="206">
        <v>5.0502670318082377</v>
      </c>
      <c r="M6" s="206">
        <v>5.9564479204761689</v>
      </c>
      <c r="N6" s="206">
        <v>6.5819598041877629</v>
      </c>
      <c r="O6" s="206">
        <v>6.6165212206424471</v>
      </c>
      <c r="P6" s="206">
        <v>6.8827065409957244</v>
      </c>
      <c r="Q6" s="206">
        <v>7.4419542276598589</v>
      </c>
    </row>
    <row r="7" spans="1:17" x14ac:dyDescent="0.25">
      <c r="A7" s="183" t="s">
        <v>161</v>
      </c>
      <c r="B7" s="205">
        <v>0.99664611628887145</v>
      </c>
      <c r="C7" s="205">
        <v>0.78125982860274978</v>
      </c>
      <c r="D7" s="205">
        <v>0.68663365467228754</v>
      </c>
      <c r="E7" s="205">
        <v>0.55955368564010222</v>
      </c>
      <c r="F7" s="205">
        <v>0.60861070695894348</v>
      </c>
      <c r="G7" s="205">
        <v>0.54003392201919231</v>
      </c>
      <c r="H7" s="205">
        <v>0.72080388026844355</v>
      </c>
      <c r="I7" s="205">
        <v>0.91996994674927479</v>
      </c>
      <c r="J7" s="205">
        <v>0.90482233856887639</v>
      </c>
      <c r="K7" s="205">
        <v>0.84837700716146647</v>
      </c>
      <c r="L7" s="205">
        <v>1.1900372608657086</v>
      </c>
      <c r="M7" s="205">
        <v>1.4035683505699144</v>
      </c>
      <c r="N7" s="205">
        <v>1.5509630217908081</v>
      </c>
      <c r="O7" s="205">
        <v>1.5591070215259357</v>
      </c>
      <c r="P7" s="205">
        <v>1.6218305265447293</v>
      </c>
      <c r="Q7" s="205">
        <v>1.7536108029126076</v>
      </c>
    </row>
    <row r="8" spans="1:17" x14ac:dyDescent="0.25">
      <c r="A8" s="183" t="s">
        <v>160</v>
      </c>
      <c r="B8" s="205">
        <v>3.9471709257804286</v>
      </c>
      <c r="C8" s="205">
        <v>3.0941434783529185</v>
      </c>
      <c r="D8" s="205">
        <v>2.7193808856415211</v>
      </c>
      <c r="E8" s="205">
        <v>2.2160865359071233</v>
      </c>
      <c r="F8" s="205">
        <v>2.4103746037482434</v>
      </c>
      <c r="G8" s="205">
        <v>2.1387794133655142</v>
      </c>
      <c r="H8" s="205">
        <v>2.8547104863855934</v>
      </c>
      <c r="I8" s="205">
        <v>3.6434984966599759</v>
      </c>
      <c r="J8" s="205">
        <v>3.5835070938665594</v>
      </c>
      <c r="K8" s="205">
        <v>3.3599579650574394</v>
      </c>
      <c r="L8" s="205">
        <v>4.7130876244974278</v>
      </c>
      <c r="M8" s="205">
        <v>5.5587676459769488</v>
      </c>
      <c r="N8" s="205">
        <v>6.142517435746309</v>
      </c>
      <c r="O8" s="205">
        <v>6.1747713706673197</v>
      </c>
      <c r="P8" s="205">
        <v>6.4231849161844794</v>
      </c>
      <c r="Q8" s="205">
        <v>6.9450946160962941</v>
      </c>
    </row>
    <row r="9" spans="1:17" x14ac:dyDescent="0.25">
      <c r="A9" s="181" t="s">
        <v>159</v>
      </c>
      <c r="B9" s="204">
        <f>SUM(B10:B15)</f>
        <v>71.246328364965606</v>
      </c>
      <c r="C9" s="204">
        <f t="shared" ref="C9:Q9" si="1">SUM(C10:C15)</f>
        <v>56.876526126462132</v>
      </c>
      <c r="D9" s="204">
        <f t="shared" si="1"/>
        <v>53.193356191218641</v>
      </c>
      <c r="E9" s="204">
        <f t="shared" si="1"/>
        <v>53.990185806457703</v>
      </c>
      <c r="F9" s="204">
        <f t="shared" si="1"/>
        <v>39.810665956426611</v>
      </c>
      <c r="G9" s="204">
        <f t="shared" si="1"/>
        <v>41.084597284722278</v>
      </c>
      <c r="H9" s="204">
        <f t="shared" si="1"/>
        <v>37.313418262911838</v>
      </c>
      <c r="I9" s="204">
        <f t="shared" si="1"/>
        <v>32.870361633414987</v>
      </c>
      <c r="J9" s="204">
        <f t="shared" si="1"/>
        <v>35.343320672010854</v>
      </c>
      <c r="K9" s="204">
        <f t="shared" si="1"/>
        <v>51.819508191769046</v>
      </c>
      <c r="L9" s="204">
        <f t="shared" si="1"/>
        <v>51.235156001642082</v>
      </c>
      <c r="M9" s="204">
        <f t="shared" si="1"/>
        <v>61.688424101700413</v>
      </c>
      <c r="N9" s="204">
        <f t="shared" si="1"/>
        <v>73.943769541581929</v>
      </c>
      <c r="O9" s="204">
        <f t="shared" si="1"/>
        <v>68.751700213515761</v>
      </c>
      <c r="P9" s="204">
        <f t="shared" si="1"/>
        <v>57.925299891683437</v>
      </c>
      <c r="Q9" s="204">
        <f t="shared" si="1"/>
        <v>60.136451367643133</v>
      </c>
    </row>
    <row r="10" spans="1:17" x14ac:dyDescent="0.25">
      <c r="A10" s="202" t="s">
        <v>35</v>
      </c>
      <c r="B10" s="203">
        <v>25.74690554835264</v>
      </c>
      <c r="C10" s="203">
        <v>17.653767316547484</v>
      </c>
      <c r="D10" s="203">
        <v>13.471834433752692</v>
      </c>
      <c r="E10" s="203">
        <v>11.466172657953702</v>
      </c>
      <c r="F10" s="203">
        <v>12.590328337850879</v>
      </c>
      <c r="G10" s="203">
        <v>12.20100511860719</v>
      </c>
      <c r="H10" s="203">
        <v>15.54253853650817</v>
      </c>
      <c r="I10" s="203">
        <v>12.822826958241338</v>
      </c>
      <c r="J10" s="203">
        <v>11.229989317399381</v>
      </c>
      <c r="K10" s="203">
        <v>20.261200843690389</v>
      </c>
      <c r="L10" s="203">
        <v>19.574480247520324</v>
      </c>
      <c r="M10" s="203">
        <v>25.77117871647194</v>
      </c>
      <c r="N10" s="203">
        <v>29.241766931750405</v>
      </c>
      <c r="O10" s="203">
        <v>27.97019776274896</v>
      </c>
      <c r="P10" s="203">
        <v>24.20357774749834</v>
      </c>
      <c r="Q10" s="203">
        <v>26.847755703757521</v>
      </c>
    </row>
    <row r="11" spans="1:17" x14ac:dyDescent="0.25">
      <c r="A11" s="202" t="s">
        <v>166</v>
      </c>
      <c r="B11" s="201">
        <v>6.6373831771868073</v>
      </c>
      <c r="C11" s="201">
        <v>4.6948368934892235</v>
      </c>
      <c r="D11" s="201">
        <v>8.1263394275242149</v>
      </c>
      <c r="E11" s="201">
        <v>5.9364860191708617</v>
      </c>
      <c r="F11" s="201">
        <v>8.2900775710978891</v>
      </c>
      <c r="G11" s="201">
        <v>11.134009637367951</v>
      </c>
      <c r="H11" s="201">
        <v>7.8375795590031379</v>
      </c>
      <c r="I11" s="201">
        <v>7.3315724727689737</v>
      </c>
      <c r="J11" s="201">
        <v>14.149858186264852</v>
      </c>
      <c r="K11" s="201">
        <v>16.001255700569381</v>
      </c>
      <c r="L11" s="201">
        <v>17.948890902213243</v>
      </c>
      <c r="M11" s="201">
        <v>17.141155144590826</v>
      </c>
      <c r="N11" s="201">
        <v>20.58093696848896</v>
      </c>
      <c r="O11" s="201">
        <v>18.728975581542944</v>
      </c>
      <c r="P11" s="201">
        <v>16.545893372487043</v>
      </c>
      <c r="Q11" s="201">
        <v>18.74086720721089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0.36599117547946924</v>
      </c>
      <c r="P13" s="201">
        <v>8.2161229444103645E-2</v>
      </c>
      <c r="Q13" s="201">
        <v>7.498625161439279E-2</v>
      </c>
    </row>
    <row r="14" spans="1:17" x14ac:dyDescent="0.25">
      <c r="A14" s="202" t="s">
        <v>42</v>
      </c>
      <c r="B14" s="201">
        <v>38.094728637862538</v>
      </c>
      <c r="C14" s="201">
        <v>33.926435338823758</v>
      </c>
      <c r="D14" s="201">
        <v>31.06654779390831</v>
      </c>
      <c r="E14" s="201">
        <v>36.156730588876172</v>
      </c>
      <c r="F14" s="201">
        <v>18.461694843152447</v>
      </c>
      <c r="G14" s="201">
        <v>17.33381412027148</v>
      </c>
      <c r="H14" s="201">
        <v>13.378358209306944</v>
      </c>
      <c r="I14" s="201">
        <v>12.007683657280632</v>
      </c>
      <c r="J14" s="201">
        <v>9.2668566627511844</v>
      </c>
      <c r="K14" s="201">
        <v>14.903892014988394</v>
      </c>
      <c r="L14" s="201">
        <v>12.795583336035435</v>
      </c>
      <c r="M14" s="201">
        <v>17.695492604990378</v>
      </c>
      <c r="N14" s="201">
        <v>22.926989860392545</v>
      </c>
      <c r="O14" s="201">
        <v>20.486189903318227</v>
      </c>
      <c r="P14" s="201">
        <v>15.845031355998259</v>
      </c>
      <c r="Q14" s="201">
        <v>13.122749288884613</v>
      </c>
    </row>
    <row r="15" spans="1:17" x14ac:dyDescent="0.25">
      <c r="A15" s="202" t="s">
        <v>30</v>
      </c>
      <c r="B15" s="201">
        <v>0.76731100156361154</v>
      </c>
      <c r="C15" s="201">
        <v>0.60148657760167257</v>
      </c>
      <c r="D15" s="201">
        <v>0.52863453603341881</v>
      </c>
      <c r="E15" s="201">
        <v>0.43079654045696653</v>
      </c>
      <c r="F15" s="201">
        <v>0.46856520432539339</v>
      </c>
      <c r="G15" s="201">
        <v>0.41576840847566021</v>
      </c>
      <c r="H15" s="201">
        <v>0.55494195809358937</v>
      </c>
      <c r="I15" s="201">
        <v>0.7082785451240422</v>
      </c>
      <c r="J15" s="201">
        <v>0.69661650559543409</v>
      </c>
      <c r="K15" s="201">
        <v>0.65315963252088316</v>
      </c>
      <c r="L15" s="201">
        <v>0.91620151587308218</v>
      </c>
      <c r="M15" s="201">
        <v>1.0805976356472693</v>
      </c>
      <c r="N15" s="201">
        <v>1.1940757809500129</v>
      </c>
      <c r="O15" s="201">
        <v>1.2003457904261583</v>
      </c>
      <c r="P15" s="201">
        <v>1.2486361862556856</v>
      </c>
      <c r="Q15" s="201">
        <v>1.3500929161757149</v>
      </c>
    </row>
    <row r="16" spans="1:17" x14ac:dyDescent="0.25">
      <c r="A16" s="198" t="s">
        <v>158</v>
      </c>
      <c r="B16" s="197">
        <v>37.245010961431944</v>
      </c>
      <c r="C16" s="197">
        <v>25.549867489178482</v>
      </c>
      <c r="D16" s="197">
        <v>22.786300270961142</v>
      </c>
      <c r="E16" s="197">
        <v>18.467610811086296</v>
      </c>
      <c r="F16" s="197">
        <v>19.23215831581841</v>
      </c>
      <c r="G16" s="197">
        <v>16.93038133153463</v>
      </c>
      <c r="H16" s="197">
        <v>21.3905439421744</v>
      </c>
      <c r="I16" s="197">
        <v>17.855406808507368</v>
      </c>
      <c r="J16" s="197">
        <v>16.929154590158543</v>
      </c>
      <c r="K16" s="197">
        <v>30.622597547415264</v>
      </c>
      <c r="L16" s="197">
        <v>32.299253911729544</v>
      </c>
      <c r="M16" s="197">
        <v>42.98642742519192</v>
      </c>
      <c r="N16" s="197">
        <v>52.194168188673054</v>
      </c>
      <c r="O16" s="197">
        <v>43.201950581172547</v>
      </c>
      <c r="P16" s="197">
        <v>42.673940151381522</v>
      </c>
      <c r="Q16" s="197">
        <v>45.684806389778259</v>
      </c>
    </row>
    <row r="17" spans="1:17" x14ac:dyDescent="0.25">
      <c r="A17" s="198" t="s">
        <v>157</v>
      </c>
      <c r="B17" s="197">
        <f>SUM(B18:B24)</f>
        <v>19.356475844442869</v>
      </c>
      <c r="C17" s="197">
        <f t="shared" ref="C17:Q17" si="2">SUM(C18:C24)</f>
        <v>13.13365339376992</v>
      </c>
      <c r="D17" s="197">
        <f t="shared" si="2"/>
        <v>14.167090449195999</v>
      </c>
      <c r="E17" s="197">
        <f t="shared" si="2"/>
        <v>10.878667567429508</v>
      </c>
      <c r="F17" s="197">
        <f t="shared" si="2"/>
        <v>16.085740357132959</v>
      </c>
      <c r="G17" s="197">
        <f t="shared" si="2"/>
        <v>21.322077761117168</v>
      </c>
      <c r="H17" s="197">
        <f t="shared" si="2"/>
        <v>18.483798079285727</v>
      </c>
      <c r="I17" s="197">
        <f t="shared" si="2"/>
        <v>17.837006485270251</v>
      </c>
      <c r="J17" s="197">
        <f t="shared" si="2"/>
        <v>25.115771247904281</v>
      </c>
      <c r="K17" s="197">
        <f t="shared" si="2"/>
        <v>31.372203171400916</v>
      </c>
      <c r="L17" s="197">
        <f t="shared" si="2"/>
        <v>32.085093389375913</v>
      </c>
      <c r="M17" s="197">
        <f t="shared" si="2"/>
        <v>31.935713987199058</v>
      </c>
      <c r="N17" s="197">
        <f t="shared" si="2"/>
        <v>35.177337288261114</v>
      </c>
      <c r="O17" s="197">
        <f t="shared" si="2"/>
        <v>37.651065545701876</v>
      </c>
      <c r="P17" s="197">
        <f t="shared" si="2"/>
        <v>28.936540269792857</v>
      </c>
      <c r="Q17" s="197">
        <f t="shared" si="2"/>
        <v>34.058103596511089</v>
      </c>
    </row>
    <row r="18" spans="1:17" x14ac:dyDescent="0.25">
      <c r="A18" s="200" t="s">
        <v>38</v>
      </c>
      <c r="B18" s="199">
        <v>4.7920105848112682E-2</v>
      </c>
      <c r="C18" s="199">
        <v>4.4344621036616995E-2</v>
      </c>
      <c r="D18" s="199">
        <v>0.7127079677808521</v>
      </c>
      <c r="E18" s="199">
        <v>0.98504056444400367</v>
      </c>
      <c r="F18" s="199">
        <v>4.2347545192468194</v>
      </c>
      <c r="G18" s="199">
        <v>2.9822367692261107</v>
      </c>
      <c r="H18" s="199">
        <v>1.4097235214298456</v>
      </c>
      <c r="I18" s="199">
        <v>1.1199872625051259</v>
      </c>
      <c r="J18" s="199">
        <v>1.8814770012505442</v>
      </c>
      <c r="K18" s="199">
        <v>2.0743588279347915</v>
      </c>
      <c r="L18" s="199">
        <v>1.9426598147147103</v>
      </c>
      <c r="M18" s="199">
        <v>2.0203794279898091</v>
      </c>
      <c r="N18" s="199">
        <v>0.11153342547067015</v>
      </c>
      <c r="O18" s="199">
        <v>2.0781482540267193</v>
      </c>
      <c r="P18" s="199">
        <v>1.8043154253812477</v>
      </c>
      <c r="Q18" s="199">
        <v>2.1424837082483932</v>
      </c>
    </row>
    <row r="19" spans="1:17" x14ac:dyDescent="0.25">
      <c r="A19" s="200" t="s">
        <v>36</v>
      </c>
      <c r="B19" s="199">
        <v>0.27301791921690988</v>
      </c>
      <c r="C19" s="199">
        <v>0.27327555108952795</v>
      </c>
      <c r="D19" s="199">
        <v>0</v>
      </c>
      <c r="E19" s="199">
        <v>0</v>
      </c>
      <c r="F19" s="199">
        <v>0.27321342380675651</v>
      </c>
      <c r="G19" s="199">
        <v>0.28490576881726903</v>
      </c>
      <c r="H19" s="199">
        <v>1.14297550187567</v>
      </c>
      <c r="I19" s="199">
        <v>1.1430624800715494</v>
      </c>
      <c r="J19" s="199">
        <v>9.4188911976604981</v>
      </c>
      <c r="K19" s="199">
        <v>9.6262356958603679</v>
      </c>
      <c r="L19" s="199">
        <v>7.143604569073573</v>
      </c>
      <c r="M19" s="199">
        <v>5.4901152327651497</v>
      </c>
      <c r="N19" s="199">
        <v>1.6565687135787373</v>
      </c>
      <c r="O19" s="199">
        <v>2.6578909346178259</v>
      </c>
      <c r="P19" s="199">
        <v>1.6634151278507305</v>
      </c>
      <c r="Q19" s="199">
        <v>2.6681328165623683</v>
      </c>
    </row>
    <row r="20" spans="1:17" x14ac:dyDescent="0.25">
      <c r="A20" s="200" t="s">
        <v>35</v>
      </c>
      <c r="B20" s="199">
        <v>8.3448458517791533</v>
      </c>
      <c r="C20" s="199">
        <v>5.2630878146276947</v>
      </c>
      <c r="D20" s="199">
        <v>5.4459706143547191</v>
      </c>
      <c r="E20" s="199">
        <v>3.7426302709307735</v>
      </c>
      <c r="F20" s="199">
        <v>3.6857773132005791</v>
      </c>
      <c r="G20" s="199">
        <v>1.5624311825353914</v>
      </c>
      <c r="H20" s="199">
        <v>3.515604810909283</v>
      </c>
      <c r="I20" s="199">
        <v>2.1647751548702212</v>
      </c>
      <c r="J20" s="199">
        <v>1.7184593980796372</v>
      </c>
      <c r="K20" s="199">
        <v>5.8493839885654948</v>
      </c>
      <c r="L20" s="199">
        <v>6.8958572217304663</v>
      </c>
      <c r="M20" s="199">
        <v>11.040132903304295</v>
      </c>
      <c r="N20" s="199">
        <v>15.066529000800109</v>
      </c>
      <c r="O20" s="199">
        <v>8.8726082548721106</v>
      </c>
      <c r="P20" s="199">
        <v>11.741566697187174</v>
      </c>
      <c r="Q20" s="199">
        <v>11.816939707750771</v>
      </c>
    </row>
    <row r="21" spans="1:17" x14ac:dyDescent="0.25">
      <c r="A21" s="200" t="s">
        <v>167</v>
      </c>
      <c r="B21" s="199">
        <v>2.9821425318246333</v>
      </c>
      <c r="C21" s="199">
        <v>0.99672724678817048</v>
      </c>
      <c r="D21" s="199">
        <v>0.74175805157494834</v>
      </c>
      <c r="E21" s="199">
        <v>1.2273052237318525</v>
      </c>
      <c r="F21" s="199">
        <v>0.99534656808281508</v>
      </c>
      <c r="G21" s="199">
        <v>10.949982235305542</v>
      </c>
      <c r="H21" s="199">
        <v>6.2321728676299788</v>
      </c>
      <c r="I21" s="199">
        <v>1.4369946438195778</v>
      </c>
      <c r="J21" s="199">
        <v>2.6408236964104423</v>
      </c>
      <c r="K21" s="199">
        <v>0.99981250234596331</v>
      </c>
      <c r="L21" s="199">
        <v>1.0467706378971771</v>
      </c>
      <c r="M21" s="199">
        <v>0.79458082656058293</v>
      </c>
      <c r="N21" s="199">
        <v>2.7880475140778311</v>
      </c>
      <c r="O21" s="199">
        <v>1.4024394441454608</v>
      </c>
      <c r="P21" s="199">
        <v>0.8422981322905112</v>
      </c>
      <c r="Q21" s="199">
        <v>2.5323330521846037</v>
      </c>
    </row>
    <row r="22" spans="1:17" x14ac:dyDescent="0.25">
      <c r="A22" s="200" t="s">
        <v>166</v>
      </c>
      <c r="B22" s="199">
        <v>2.6848924012022395</v>
      </c>
      <c r="C22" s="199">
        <v>1.9328445268494268</v>
      </c>
      <c r="D22" s="199">
        <v>5.0681838535317665</v>
      </c>
      <c r="E22" s="199">
        <v>3.3824649707807626</v>
      </c>
      <c r="F22" s="199">
        <v>5.4462615676622894</v>
      </c>
      <c r="G22" s="199">
        <v>4.6438843772291998</v>
      </c>
      <c r="H22" s="199">
        <v>4.3928124134076638</v>
      </c>
      <c r="I22" s="199">
        <v>3.4954919840634511</v>
      </c>
      <c r="J22" s="199">
        <v>6.4189858057969911</v>
      </c>
      <c r="K22" s="199">
        <v>10.437330641105227</v>
      </c>
      <c r="L22" s="199">
        <v>13.378780722284638</v>
      </c>
      <c r="M22" s="199">
        <v>11.37244402927792</v>
      </c>
      <c r="N22" s="199">
        <v>14.13775865834574</v>
      </c>
      <c r="O22" s="199">
        <v>12.487132873685317</v>
      </c>
      <c r="P22" s="199">
        <v>11.247034569013504</v>
      </c>
      <c r="Q22" s="199">
        <v>12.894793796921087</v>
      </c>
    </row>
    <row r="23" spans="1:17" x14ac:dyDescent="0.25">
      <c r="A23" s="200" t="s">
        <v>165</v>
      </c>
      <c r="B23" s="199">
        <v>5.0236570345718201</v>
      </c>
      <c r="C23" s="199">
        <v>4.6233736333784829</v>
      </c>
      <c r="D23" s="199">
        <v>2.1984699619537134</v>
      </c>
      <c r="E23" s="199">
        <v>1.5412265375421155</v>
      </c>
      <c r="F23" s="199">
        <v>1.4503869651337</v>
      </c>
      <c r="G23" s="199">
        <v>0.89863742800365154</v>
      </c>
      <c r="H23" s="199">
        <v>1.7905089640332856</v>
      </c>
      <c r="I23" s="199">
        <v>8.4766949599403265</v>
      </c>
      <c r="J23" s="199">
        <v>3.0371341487061696</v>
      </c>
      <c r="K23" s="199">
        <v>2.385081515589071</v>
      </c>
      <c r="L23" s="199">
        <v>1.6774204236753536</v>
      </c>
      <c r="M23" s="199">
        <v>1.2180615673012996</v>
      </c>
      <c r="N23" s="199">
        <v>1.4168999759880234</v>
      </c>
      <c r="O23" s="199">
        <v>10.092579790684447</v>
      </c>
      <c r="P23" s="199">
        <v>1.6243812264813178</v>
      </c>
      <c r="Q23" s="199">
        <v>1.9910728920925531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6.0265993669992364E-2</v>
      </c>
      <c r="P24" s="199">
        <v>1.3529091588370555E-2</v>
      </c>
      <c r="Q24" s="199">
        <v>1.2347622751311273E-2</v>
      </c>
    </row>
    <row r="25" spans="1:17" x14ac:dyDescent="0.25">
      <c r="A25" s="198" t="s">
        <v>156</v>
      </c>
      <c r="B25" s="197">
        <v>8.759254665667541</v>
      </c>
      <c r="C25" s="197">
        <v>6.4026477566991922</v>
      </c>
      <c r="D25" s="197">
        <v>5.9783370034937695</v>
      </c>
      <c r="E25" s="197">
        <v>5.1951880496808487</v>
      </c>
      <c r="F25" s="197">
        <v>5.3309235217045909</v>
      </c>
      <c r="G25" s="197">
        <v>5.6715286691946938</v>
      </c>
      <c r="H25" s="197">
        <v>5.8104398930988586</v>
      </c>
      <c r="I25" s="197">
        <v>5.5617569968075156</v>
      </c>
      <c r="J25" s="197">
        <v>5.9252241609091119</v>
      </c>
      <c r="K25" s="197">
        <v>8.419326814103183</v>
      </c>
      <c r="L25" s="197">
        <v>8.9808307715578781</v>
      </c>
      <c r="M25" s="197">
        <v>10.487745558734431</v>
      </c>
      <c r="N25" s="197">
        <v>12.144155512964501</v>
      </c>
      <c r="O25" s="197">
        <v>11.597354291553813</v>
      </c>
      <c r="P25" s="197">
        <v>10.2995345594724</v>
      </c>
      <c r="Q25" s="197">
        <v>11.29063682263147</v>
      </c>
    </row>
    <row r="26" spans="1:17" x14ac:dyDescent="0.25">
      <c r="A26" s="198" t="s">
        <v>155</v>
      </c>
      <c r="B26" s="197">
        <v>4.250813845722476</v>
      </c>
      <c r="C26" s="197">
        <v>3.3321657931076203</v>
      </c>
      <c r="D26" s="197">
        <v>2.9285739426631205</v>
      </c>
      <c r="E26" s="197">
        <v>2.3865628084729118</v>
      </c>
      <c r="F26" s="197">
        <v>2.5957968204695945</v>
      </c>
      <c r="G26" s="197">
        <v>2.3033087024177354</v>
      </c>
      <c r="H26" s="197">
        <v>3.0743140059630796</v>
      </c>
      <c r="I26" s="197">
        <v>3.9237808921104746</v>
      </c>
      <c r="J26" s="197">
        <v>3.8591745473603662</v>
      </c>
      <c r="K26" s="197">
        <v>3.6184285168972661</v>
      </c>
      <c r="L26" s="197">
        <v>5.0756500052897353</v>
      </c>
      <c r="M26" s="197">
        <v>5.9863854185643133</v>
      </c>
      <c r="N26" s="197">
        <v>6.6150411660471873</v>
      </c>
      <c r="O26" s="197">
        <v>6.6497762904487674</v>
      </c>
      <c r="P26" s="197">
        <v>6.9172994756882202</v>
      </c>
      <c r="Q26" s="197">
        <v>7.4793579779212731</v>
      </c>
    </row>
    <row r="27" spans="1:17" x14ac:dyDescent="0.25">
      <c r="A27" s="196" t="s">
        <v>45</v>
      </c>
      <c r="B27" s="195">
        <v>6.5005375713803888</v>
      </c>
      <c r="C27" s="195">
        <v>5.0956992515589876</v>
      </c>
      <c r="D27" s="195">
        <v>4.4785082658945701</v>
      </c>
      <c r="E27" s="195">
        <v>3.649640225612016</v>
      </c>
      <c r="F27" s="195">
        <v>3.9696103785190333</v>
      </c>
      <c r="G27" s="195">
        <v>3.5223242658863336</v>
      </c>
      <c r="H27" s="195">
        <v>4.7013805890592497</v>
      </c>
      <c r="I27" s="195">
        <v>6.0004239274546292</v>
      </c>
      <c r="J27" s="195">
        <v>5.9016249711511808</v>
      </c>
      <c r="K27" s="195">
        <v>5.5334652085775069</v>
      </c>
      <c r="L27" s="195">
        <v>7.7619144841557253</v>
      </c>
      <c r="M27" s="195">
        <v>9.1546524365681741</v>
      </c>
      <c r="N27" s="195">
        <v>10.116021354214135</v>
      </c>
      <c r="O27" s="195">
        <v>10.169139883844935</v>
      </c>
      <c r="P27" s="195">
        <v>10.578248487510178</v>
      </c>
      <c r="Q27" s="195">
        <v>11.437773873397493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1.0000000000000002</v>
      </c>
      <c r="D31" s="194">
        <f t="shared" si="3"/>
        <v>1.0000000000000002</v>
      </c>
      <c r="E31" s="194">
        <f t="shared" si="3"/>
        <v>0.99999999999999978</v>
      </c>
      <c r="F31" s="194">
        <f t="shared" si="3"/>
        <v>1</v>
      </c>
      <c r="G31" s="194">
        <f t="shared" si="3"/>
        <v>0.99999999999999967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1.0000000000000002</v>
      </c>
      <c r="L31" s="194">
        <f t="shared" si="3"/>
        <v>0.99999999999999989</v>
      </c>
      <c r="M31" s="194">
        <f t="shared" si="3"/>
        <v>1.0000000000000002</v>
      </c>
      <c r="N31" s="194">
        <f t="shared" si="3"/>
        <v>1.0000000000000002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2.7020426390163783E-2</v>
      </c>
      <c r="C32" s="193">
        <f t="shared" si="4"/>
        <v>2.8197487280246708E-2</v>
      </c>
      <c r="D32" s="193">
        <f t="shared" si="4"/>
        <v>2.6525920838593821E-2</v>
      </c>
      <c r="E32" s="193">
        <f t="shared" si="4"/>
        <v>2.3813402175533738E-2</v>
      </c>
      <c r="F32" s="193">
        <f t="shared" si="4"/>
        <v>2.7884136323062057E-2</v>
      </c>
      <c r="G32" s="193">
        <f t="shared" si="4"/>
        <v>2.3921447613517957E-2</v>
      </c>
      <c r="H32" s="193">
        <f t="shared" si="4"/>
        <v>3.1403258707544006E-2</v>
      </c>
      <c r="I32" s="193">
        <f t="shared" si="4"/>
        <v>4.2199651904406069E-2</v>
      </c>
      <c r="J32" s="193">
        <f t="shared" si="4"/>
        <v>3.7867666389785476E-2</v>
      </c>
      <c r="K32" s="193">
        <f t="shared" si="4"/>
        <v>2.5865539465403271E-2</v>
      </c>
      <c r="L32" s="193">
        <f t="shared" si="4"/>
        <v>3.4033446406731796E-2</v>
      </c>
      <c r="M32" s="193">
        <f t="shared" si="4"/>
        <v>3.4006116779902833E-2</v>
      </c>
      <c r="N32" s="193">
        <f t="shared" si="4"/>
        <v>3.219098505811703E-2</v>
      </c>
      <c r="O32" s="193">
        <f t="shared" si="4"/>
        <v>3.4394518560201148E-2</v>
      </c>
      <c r="P32" s="193">
        <f t="shared" si="4"/>
        <v>3.9955666350200016E-2</v>
      </c>
      <c r="Q32" s="193">
        <f t="shared" si="4"/>
        <v>3.9961566641935085E-2</v>
      </c>
    </row>
    <row r="33" spans="1:17" x14ac:dyDescent="0.25">
      <c r="A33" s="183" t="s">
        <v>161</v>
      </c>
      <c r="B33" s="192">
        <f t="shared" ref="B33:Q33" si="5">IF(B$7=0,0,B$7/B$5)</f>
        <v>6.3670522778794267E-3</v>
      </c>
      <c r="C33" s="192">
        <f t="shared" si="5"/>
        <v>6.6444131201248095E-3</v>
      </c>
      <c r="D33" s="192">
        <f t="shared" si="5"/>
        <v>6.2505277399952409E-3</v>
      </c>
      <c r="E33" s="192">
        <f t="shared" si="5"/>
        <v>5.6113539577963695E-3</v>
      </c>
      <c r="F33" s="192">
        <f t="shared" si="5"/>
        <v>6.5705755760050635E-3</v>
      </c>
      <c r="G33" s="192">
        <f t="shared" si="5"/>
        <v>5.6368136208712017E-3</v>
      </c>
      <c r="H33" s="192">
        <f t="shared" si="5"/>
        <v>7.3998162353015734E-3</v>
      </c>
      <c r="I33" s="192">
        <f t="shared" si="5"/>
        <v>9.9438619473998183E-3</v>
      </c>
      <c r="J33" s="192">
        <f t="shared" si="5"/>
        <v>8.9230794534327224E-3</v>
      </c>
      <c r="K33" s="192">
        <f t="shared" si="5"/>
        <v>6.0949164751791969E-3</v>
      </c>
      <c r="L33" s="192">
        <f t="shared" si="5"/>
        <v>8.0195896740900986E-3</v>
      </c>
      <c r="M33" s="192">
        <f t="shared" si="5"/>
        <v>8.0131497622899558E-3</v>
      </c>
      <c r="N33" s="192">
        <f t="shared" si="5"/>
        <v>7.5854348773740522E-3</v>
      </c>
      <c r="O33" s="192">
        <f t="shared" si="5"/>
        <v>8.104672168497468E-3</v>
      </c>
      <c r="P33" s="192">
        <f t="shared" si="5"/>
        <v>9.4150925960901979E-3</v>
      </c>
      <c r="Q33" s="192">
        <f t="shared" si="5"/>
        <v>9.4164829318824448E-3</v>
      </c>
    </row>
    <row r="34" spans="1:17" x14ac:dyDescent="0.25">
      <c r="A34" s="183" t="s">
        <v>160</v>
      </c>
      <c r="B34" s="192">
        <f t="shared" ref="B34:Q34" si="6">IF(B$8=0,0,B$8/B$5)</f>
        <v>2.5216416562933174E-2</v>
      </c>
      <c r="C34" s="192">
        <f t="shared" si="6"/>
        <v>2.6314891372163897E-2</v>
      </c>
      <c r="D34" s="192">
        <f t="shared" si="6"/>
        <v>2.4754926510888332E-2</v>
      </c>
      <c r="E34" s="192">
        <f t="shared" si="6"/>
        <v>2.2223508258830186E-2</v>
      </c>
      <c r="F34" s="192">
        <f t="shared" si="6"/>
        <v>2.6022461187951925E-2</v>
      </c>
      <c r="G34" s="192">
        <f t="shared" si="6"/>
        <v>2.2324340078898216E-2</v>
      </c>
      <c r="H34" s="192">
        <f t="shared" si="6"/>
        <v>2.9306630530865886E-2</v>
      </c>
      <c r="I34" s="192">
        <f t="shared" si="6"/>
        <v>3.9382206108325941E-2</v>
      </c>
      <c r="J34" s="192">
        <f t="shared" si="6"/>
        <v>3.5339444173191188E-2</v>
      </c>
      <c r="K34" s="192">
        <f t="shared" si="6"/>
        <v>2.4138635281567188E-2</v>
      </c>
      <c r="L34" s="192">
        <f t="shared" si="6"/>
        <v>3.17612146186124E-2</v>
      </c>
      <c r="M34" s="192">
        <f t="shared" si="6"/>
        <v>3.173570964527566E-2</v>
      </c>
      <c r="N34" s="192">
        <f t="shared" si="6"/>
        <v>3.004176459229134E-2</v>
      </c>
      <c r="O34" s="192">
        <f t="shared" si="6"/>
        <v>3.2098179909229467E-2</v>
      </c>
      <c r="P34" s="192">
        <f t="shared" si="6"/>
        <v>3.7288039507140734E-2</v>
      </c>
      <c r="Q34" s="192">
        <f t="shared" si="6"/>
        <v>3.7293545867850462E-2</v>
      </c>
    </row>
    <row r="35" spans="1:17" x14ac:dyDescent="0.25">
      <c r="A35" s="181" t="s">
        <v>159</v>
      </c>
      <c r="B35" s="191">
        <f t="shared" ref="B35:Q35" si="7">IF(B$9=0,0,B$9/B$5)</f>
        <v>0.4551556363815884</v>
      </c>
      <c r="C35" s="191">
        <f t="shared" si="7"/>
        <v>0.48372016912435473</v>
      </c>
      <c r="D35" s="191">
        <f t="shared" si="7"/>
        <v>0.48422699090586657</v>
      </c>
      <c r="E35" s="191">
        <f t="shared" si="7"/>
        <v>0.54142801768995319</v>
      </c>
      <c r="F35" s="191">
        <f t="shared" si="7"/>
        <v>0.42979689053587239</v>
      </c>
      <c r="G35" s="191">
        <f t="shared" si="7"/>
        <v>0.42883642700930213</v>
      </c>
      <c r="H35" s="191">
        <f t="shared" si="7"/>
        <v>0.38306180892597691</v>
      </c>
      <c r="I35" s="191">
        <f t="shared" si="7"/>
        <v>0.35529240862567768</v>
      </c>
      <c r="J35" s="191">
        <f t="shared" si="7"/>
        <v>0.34854495193312196</v>
      </c>
      <c r="K35" s="191">
        <f t="shared" si="7"/>
        <v>0.37228210046666838</v>
      </c>
      <c r="L35" s="191">
        <f t="shared" si="7"/>
        <v>0.34527064112451439</v>
      </c>
      <c r="M35" s="191">
        <f t="shared" si="7"/>
        <v>0.35218703864750595</v>
      </c>
      <c r="N35" s="191">
        <f t="shared" si="7"/>
        <v>0.36164346961514959</v>
      </c>
      <c r="O35" s="191">
        <f t="shared" si="7"/>
        <v>0.35739047003457636</v>
      </c>
      <c r="P35" s="191">
        <f t="shared" si="7"/>
        <v>0.33626945183871648</v>
      </c>
      <c r="Q35" s="191">
        <f t="shared" si="7"/>
        <v>0.3229187838868548</v>
      </c>
    </row>
    <row r="36" spans="1:17" x14ac:dyDescent="0.25">
      <c r="A36" s="179" t="s">
        <v>158</v>
      </c>
      <c r="B36" s="190">
        <f t="shared" ref="B36:Q36" si="8">IF(B$16=0,0,B$16/B$5)</f>
        <v>0.23793895145515792</v>
      </c>
      <c r="C36" s="190">
        <f t="shared" si="8"/>
        <v>0.21729502599175404</v>
      </c>
      <c r="D36" s="190">
        <f t="shared" si="8"/>
        <v>0.20742706240270167</v>
      </c>
      <c r="E36" s="190">
        <f t="shared" si="8"/>
        <v>0.18519813857947581</v>
      </c>
      <c r="F36" s="190">
        <f t="shared" si="8"/>
        <v>0.20763083570316437</v>
      </c>
      <c r="G36" s="190">
        <f t="shared" si="8"/>
        <v>0.17671742497084525</v>
      </c>
      <c r="H36" s="190">
        <f t="shared" si="8"/>
        <v>0.21959661799584729</v>
      </c>
      <c r="I36" s="190">
        <f t="shared" si="8"/>
        <v>0.19299728316760911</v>
      </c>
      <c r="J36" s="190">
        <f t="shared" si="8"/>
        <v>0.16695011279933275</v>
      </c>
      <c r="K36" s="190">
        <f t="shared" si="8"/>
        <v>0.2199990956013744</v>
      </c>
      <c r="L36" s="190">
        <f t="shared" si="8"/>
        <v>0.21766273348692292</v>
      </c>
      <c r="M36" s="190">
        <f t="shared" si="8"/>
        <v>0.24541496718988107</v>
      </c>
      <c r="N36" s="190">
        <f t="shared" si="8"/>
        <v>0.25527073064369193</v>
      </c>
      <c r="O36" s="190">
        <f t="shared" si="8"/>
        <v>0.22457576142357691</v>
      </c>
      <c r="P36" s="190">
        <f t="shared" si="8"/>
        <v>0.24773186309499859</v>
      </c>
      <c r="Q36" s="190">
        <f t="shared" si="8"/>
        <v>0.24531680513212475</v>
      </c>
    </row>
    <row r="37" spans="1:17" x14ac:dyDescent="0.25">
      <c r="A37" s="179" t="s">
        <v>157</v>
      </c>
      <c r="B37" s="190">
        <f t="shared" ref="B37:Q37" si="9">IF(B$17=0,0,B$17/B$5)</f>
        <v>0.12365842960989042</v>
      </c>
      <c r="C37" s="190">
        <f t="shared" si="9"/>
        <v>0.11169833099035324</v>
      </c>
      <c r="D37" s="190">
        <f t="shared" si="9"/>
        <v>0.12896512025759166</v>
      </c>
      <c r="E37" s="190">
        <f t="shared" si="9"/>
        <v>0.10909418680750023</v>
      </c>
      <c r="F37" s="190">
        <f t="shared" si="9"/>
        <v>0.17366203305993883</v>
      </c>
      <c r="G37" s="190">
        <f t="shared" si="9"/>
        <v>0.22255746064942342</v>
      </c>
      <c r="H37" s="190">
        <f t="shared" si="9"/>
        <v>0.18975578914225025</v>
      </c>
      <c r="I37" s="190">
        <f t="shared" si="9"/>
        <v>0.19279839593797302</v>
      </c>
      <c r="J37" s="190">
        <f t="shared" si="9"/>
        <v>0.24768400693307091</v>
      </c>
      <c r="K37" s="190">
        <f t="shared" si="9"/>
        <v>0.22538441796271885</v>
      </c>
      <c r="L37" s="190">
        <f t="shared" si="9"/>
        <v>0.21621951858084887</v>
      </c>
      <c r="M37" s="190">
        <f t="shared" si="9"/>
        <v>0.1823250423402426</v>
      </c>
      <c r="N37" s="190">
        <f t="shared" si="9"/>
        <v>0.17204497941635455</v>
      </c>
      <c r="O37" s="190">
        <f t="shared" si="9"/>
        <v>0.19572071630071081</v>
      </c>
      <c r="P37" s="190">
        <f t="shared" si="9"/>
        <v>0.1679831533514293</v>
      </c>
      <c r="Q37" s="190">
        <f t="shared" si="9"/>
        <v>0.18288411013216907</v>
      </c>
    </row>
    <row r="38" spans="1:17" x14ac:dyDescent="0.25">
      <c r="A38" s="179" t="s">
        <v>156</v>
      </c>
      <c r="B38" s="190">
        <f t="shared" ref="B38:Q38" si="10">IF(B$25=0,0,B$25/B$5)</f>
        <v>5.5958310036096859E-2</v>
      </c>
      <c r="C38" s="190">
        <f t="shared" si="10"/>
        <v>5.4452866000078454E-2</v>
      </c>
      <c r="D38" s="190">
        <f t="shared" si="10"/>
        <v>5.4421686186082008E-2</v>
      </c>
      <c r="E38" s="190">
        <f t="shared" si="10"/>
        <v>5.2098734709833096E-2</v>
      </c>
      <c r="F38" s="190">
        <f t="shared" si="10"/>
        <v>5.7552776329362211E-2</v>
      </c>
      <c r="G38" s="190">
        <f t="shared" si="10"/>
        <v>5.9198781317559547E-2</v>
      </c>
      <c r="H38" s="190">
        <f t="shared" si="10"/>
        <v>5.9650327408315461E-2</v>
      </c>
      <c r="I38" s="190">
        <f t="shared" si="10"/>
        <v>6.0116467887522923E-2</v>
      </c>
      <c r="J38" s="190">
        <f t="shared" si="10"/>
        <v>5.8432737249630363E-2</v>
      </c>
      <c r="K38" s="190">
        <f t="shared" si="10"/>
        <v>6.0486191016524068E-2</v>
      </c>
      <c r="L38" s="190">
        <f t="shared" si="10"/>
        <v>6.0521279533669717E-2</v>
      </c>
      <c r="M38" s="190">
        <f t="shared" si="10"/>
        <v>5.9875869811973334E-2</v>
      </c>
      <c r="N38" s="190">
        <f t="shared" si="10"/>
        <v>5.9394517786717518E-2</v>
      </c>
      <c r="O38" s="190">
        <f t="shared" si="10"/>
        <v>6.0286274936384977E-2</v>
      </c>
      <c r="P38" s="190">
        <f t="shared" si="10"/>
        <v>5.9791124896790684E-2</v>
      </c>
      <c r="Q38" s="190">
        <f t="shared" si="10"/>
        <v>6.0628098751334562E-2</v>
      </c>
    </row>
    <row r="39" spans="1:17" x14ac:dyDescent="0.25">
      <c r="A39" s="179" t="s">
        <v>155</v>
      </c>
      <c r="B39" s="190">
        <f t="shared" ref="B39:Q39" si="11">IF(B$26=0,0,B$26/B$5)</f>
        <v>2.7156232826180036E-2</v>
      </c>
      <c r="C39" s="190">
        <f t="shared" si="11"/>
        <v>2.8339209701530834E-2</v>
      </c>
      <c r="D39" s="190">
        <f t="shared" si="11"/>
        <v>2.6659241857260308E-2</v>
      </c>
      <c r="E39" s="190">
        <f t="shared" si="11"/>
        <v>2.3933089897414342E-2</v>
      </c>
      <c r="F39" s="190">
        <f t="shared" si="11"/>
        <v>2.8024283821874493E-2</v>
      </c>
      <c r="G39" s="190">
        <f t="shared" si="11"/>
        <v>2.4041678378859409E-2</v>
      </c>
      <c r="H39" s="190">
        <f t="shared" si="11"/>
        <v>3.156109354637248E-2</v>
      </c>
      <c r="I39" s="190">
        <f t="shared" si="11"/>
        <v>4.2411750123860906E-2</v>
      </c>
      <c r="J39" s="190">
        <f t="shared" si="11"/>
        <v>3.8057991765795149E-2</v>
      </c>
      <c r="K39" s="190">
        <f t="shared" si="11"/>
        <v>2.5995541363956324E-2</v>
      </c>
      <c r="L39" s="190">
        <f t="shared" si="11"/>
        <v>3.4204500741519463E-2</v>
      </c>
      <c r="M39" s="190">
        <f t="shared" si="11"/>
        <v>3.4177033754192801E-2</v>
      </c>
      <c r="N39" s="190">
        <f t="shared" si="11"/>
        <v>3.2352779061271125E-2</v>
      </c>
      <c r="O39" s="190">
        <f t="shared" si="11"/>
        <v>3.4567387667324367E-2</v>
      </c>
      <c r="P39" s="190">
        <f t="shared" si="11"/>
        <v>4.0156486151017454E-2</v>
      </c>
      <c r="Q39" s="190">
        <f t="shared" si="11"/>
        <v>4.0162416098005957E-2</v>
      </c>
    </row>
    <row r="40" spans="1:17" x14ac:dyDescent="0.25">
      <c r="A40" s="177" t="s">
        <v>45</v>
      </c>
      <c r="B40" s="189">
        <f t="shared" ref="B40:Q40" si="12">IF(B$27=0,0,B$27/B$5)</f>
        <v>4.1528544460109937E-2</v>
      </c>
      <c r="C40" s="189">
        <f t="shared" si="12"/>
        <v>4.3337606419393389E-2</v>
      </c>
      <c r="D40" s="189">
        <f t="shared" si="12"/>
        <v>4.0768523301020466E-2</v>
      </c>
      <c r="E40" s="189">
        <f t="shared" si="12"/>
        <v>3.6599567923662868E-2</v>
      </c>
      <c r="F40" s="189">
        <f t="shared" si="12"/>
        <v>4.285600746276863E-2</v>
      </c>
      <c r="G40" s="189">
        <f t="shared" si="12"/>
        <v>3.6765626360722621E-2</v>
      </c>
      <c r="H40" s="189">
        <f t="shared" si="12"/>
        <v>4.8264657507526142E-2</v>
      </c>
      <c r="I40" s="189">
        <f t="shared" si="12"/>
        <v>6.4857974297224508E-2</v>
      </c>
      <c r="J40" s="189">
        <f t="shared" si="12"/>
        <v>5.8200009302639445E-2</v>
      </c>
      <c r="K40" s="189">
        <f t="shared" si="12"/>
        <v>3.9753562366608396E-2</v>
      </c>
      <c r="L40" s="189">
        <f t="shared" si="12"/>
        <v>5.2307075833090258E-2</v>
      </c>
      <c r="M40" s="189">
        <f t="shared" si="12"/>
        <v>5.226507206873595E-2</v>
      </c>
      <c r="N40" s="189">
        <f t="shared" si="12"/>
        <v>4.9475338949032943E-2</v>
      </c>
      <c r="O40" s="189">
        <f t="shared" si="12"/>
        <v>5.286201899949855E-2</v>
      </c>
      <c r="P40" s="189">
        <f t="shared" si="12"/>
        <v>6.1409122213616579E-2</v>
      </c>
      <c r="Q40" s="189">
        <f t="shared" si="12"/>
        <v>6.1418190557842908E-2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0.37581103356063833</v>
      </c>
      <c r="C44" s="213">
        <f>IF(C$5=0,0,C$5/AGR_fec!C$5)</f>
        <v>0.38620098216578536</v>
      </c>
      <c r="D44" s="213">
        <f>IF(D$5=0,0,D$5/AGR_fec!D$5)</f>
        <v>0.38642224827554905</v>
      </c>
      <c r="E44" s="213">
        <f>IF(E$5=0,0,E$5/AGR_fec!E$5)</f>
        <v>0.4036518439094271</v>
      </c>
      <c r="F44" s="213">
        <f>IF(F$5=0,0,F$5/AGR_fec!F$5)</f>
        <v>0.36539940680921174</v>
      </c>
      <c r="G44" s="213">
        <f>IF(G$5=0,0,G$5/AGR_fec!G$5)</f>
        <v>0.35523958201373229</v>
      </c>
      <c r="H44" s="213">
        <f>IF(H$5=0,0,H$5/AGR_fec!H$5)</f>
        <v>0.35255045939681778</v>
      </c>
      <c r="I44" s="213">
        <f>IF(I$5=0,0,I$5/AGR_fec!I$5)</f>
        <v>0.34981679845726416</v>
      </c>
      <c r="J44" s="213">
        <f>IF(J$5=0,0,J$5/AGR_fec!J$5)</f>
        <v>0.34525387339741709</v>
      </c>
      <c r="K44" s="213">
        <f>IF(K$5=0,0,K$5/AGR_fec!K$5)</f>
        <v>0.36590001309972958</v>
      </c>
      <c r="L44" s="213">
        <f>IF(L$5=0,0,L$5/AGR_fec!L$5)</f>
        <v>0.37778932743531657</v>
      </c>
      <c r="M44" s="213">
        <f>IF(M$5=0,0,M$5/AGR_fec!M$5)</f>
        <v>0.39714197159874076</v>
      </c>
      <c r="N44" s="213">
        <f>IF(N$5=0,0,N$5/AGR_fec!N$5)</f>
        <v>0.4100930632217385</v>
      </c>
      <c r="O44" s="213">
        <f>IF(O$5=0,0,O$5/AGR_fec!O$5)</f>
        <v>0.40570345354377663</v>
      </c>
      <c r="P44" s="213">
        <f>IF(P$5=0,0,P$5/AGR_fec!P$5)</f>
        <v>0.40906321774678334</v>
      </c>
      <c r="Q44" s="213">
        <f>IF(Q$5=0,0,Q$5/AGR_fec!Q$5)</f>
        <v>0.40500494149828453</v>
      </c>
    </row>
    <row r="45" spans="1:17" x14ac:dyDescent="0.25">
      <c r="A45" s="185" t="s">
        <v>162</v>
      </c>
      <c r="B45" s="212">
        <f>IF(B$6=0,0,B$6/AGR_fec!B$6)</f>
        <v>0.41069871536640418</v>
      </c>
      <c r="C45" s="212">
        <f>IF(C$6=0,0,C$6/AGR_fec!C$6)</f>
        <v>0.41069871536640429</v>
      </c>
      <c r="D45" s="212">
        <f>IF(D$6=0,0,D$6/AGR_fec!D$6)</f>
        <v>0.41069871536640401</v>
      </c>
      <c r="E45" s="212">
        <f>IF(E$6=0,0,E$6/AGR_fec!E$6)</f>
        <v>0.41069871536640412</v>
      </c>
      <c r="F45" s="212">
        <f>IF(F$6=0,0,F$6/AGR_fec!F$6)</f>
        <v>0.41069871536640412</v>
      </c>
      <c r="G45" s="212">
        <f>IF(G$6=0,0,G$6/AGR_fec!G$6)</f>
        <v>0.4106987153664044</v>
      </c>
      <c r="H45" s="212">
        <f>IF(H$6=0,0,H$6/AGR_fec!H$6)</f>
        <v>0.41069871536640412</v>
      </c>
      <c r="I45" s="212">
        <f>IF(I$6=0,0,I$6/AGR_fec!I$6)</f>
        <v>0.41069871536640418</v>
      </c>
      <c r="J45" s="212">
        <f>IF(J$6=0,0,J$6/AGR_fec!J$6)</f>
        <v>0.41069871536640423</v>
      </c>
      <c r="K45" s="212">
        <f>IF(K$6=0,0,K$6/AGR_fec!K$6)</f>
        <v>0.43222301592737156</v>
      </c>
      <c r="L45" s="212">
        <f>IF(L$6=0,0,L$6/AGR_fec!L$6)</f>
        <v>0.44652626952491015</v>
      </c>
      <c r="M45" s="212">
        <f>IF(M$6=0,0,M$6/AGR_fec!M$6)</f>
        <v>0.46439426805425044</v>
      </c>
      <c r="N45" s="212">
        <f>IF(N$6=0,0,N$6/AGR_fec!N$6)</f>
        <v>0.47568341709573869</v>
      </c>
      <c r="O45" s="212">
        <f>IF(O$6=0,0,O$6/AGR_fec!O$6)</f>
        <v>0.47765725904839518</v>
      </c>
      <c r="P45" s="212">
        <f>IF(P$6=0,0,P$6/AGR_fec!P$6)</f>
        <v>0.47765725904839529</v>
      </c>
      <c r="Q45" s="212">
        <f>IF(Q$6=0,0,Q$6/AGR_fec!Q$6)</f>
        <v>0.47953852063316277</v>
      </c>
    </row>
    <row r="46" spans="1:17" x14ac:dyDescent="0.25">
      <c r="A46" s="183" t="s">
        <v>161</v>
      </c>
      <c r="B46" s="211">
        <f>IF(B$7=0,0,B$7/AGR_fec!B$7)</f>
        <v>0.10752935795218872</v>
      </c>
      <c r="C46" s="211">
        <f>IF(C$7=0,0,C$7/AGR_fec!C$7)</f>
        <v>0.10752935795218863</v>
      </c>
      <c r="D46" s="211">
        <f>IF(D$7=0,0,D$7/AGR_fec!D$7)</f>
        <v>0.10752935795218865</v>
      </c>
      <c r="E46" s="211">
        <f>IF(E$7=0,0,E$7/AGR_fec!E$7)</f>
        <v>0.10752935795218869</v>
      </c>
      <c r="F46" s="211">
        <f>IF(F$7=0,0,F$7/AGR_fec!F$7)</f>
        <v>0.10752935795218869</v>
      </c>
      <c r="G46" s="211">
        <f>IF(G$7=0,0,G$7/AGR_fec!G$7)</f>
        <v>0.10752935795218869</v>
      </c>
      <c r="H46" s="211">
        <f>IF(H$7=0,0,H$7/AGR_fec!H$7)</f>
        <v>0.10752935795218871</v>
      </c>
      <c r="I46" s="211">
        <f>IF(I$7=0,0,I$7/AGR_fec!I$7)</f>
        <v>0.10752935795218867</v>
      </c>
      <c r="J46" s="211">
        <f>IF(J$7=0,0,J$7/AGR_fec!J$7)</f>
        <v>0.10752935795218865</v>
      </c>
      <c r="K46" s="211">
        <f>IF(K$7=0,0,K$7/AGR_fec!K$7)</f>
        <v>0.11316486187049495</v>
      </c>
      <c r="L46" s="211">
        <f>IF(L$7=0,0,L$7/AGR_fec!L$7)</f>
        <v>0.11690974739953433</v>
      </c>
      <c r="M46" s="211">
        <f>IF(M$7=0,0,M$7/AGR_fec!M$7)</f>
        <v>0.12158795635871385</v>
      </c>
      <c r="N46" s="211">
        <f>IF(N$7=0,0,N$7/AGR_fec!N$7)</f>
        <v>0.12454368741615032</v>
      </c>
      <c r="O46" s="211">
        <f>IF(O$7=0,0,O$7/AGR_fec!O$7)</f>
        <v>0.12506047977494528</v>
      </c>
      <c r="P46" s="211">
        <f>IF(P$7=0,0,P$7/AGR_fec!P$7)</f>
        <v>0.1250604797749453</v>
      </c>
      <c r="Q46" s="211">
        <f>IF(Q$7=0,0,Q$7/AGR_fec!Q$7)</f>
        <v>0.12555303269216034</v>
      </c>
    </row>
    <row r="47" spans="1:17" x14ac:dyDescent="0.25">
      <c r="A47" s="183" t="s">
        <v>160</v>
      </c>
      <c r="B47" s="211">
        <f>IF(B$8=0,0,B$8/AGR_fec!B$8)</f>
        <v>0.58965931004591521</v>
      </c>
      <c r="C47" s="211">
        <f>IF(C$8=0,0,C$8/AGR_fec!C$8)</f>
        <v>0.58965931004591554</v>
      </c>
      <c r="D47" s="211">
        <f>IF(D$8=0,0,D$8/AGR_fec!D$8)</f>
        <v>0.58965931004591543</v>
      </c>
      <c r="E47" s="211">
        <f>IF(E$8=0,0,E$8/AGR_fec!E$8)</f>
        <v>0.58965931004591543</v>
      </c>
      <c r="F47" s="211">
        <f>IF(F$8=0,0,F$8/AGR_fec!F$8)</f>
        <v>0.58965931004591532</v>
      </c>
      <c r="G47" s="211">
        <f>IF(G$8=0,0,G$8/AGR_fec!G$8)</f>
        <v>0.58965931004591521</v>
      </c>
      <c r="H47" s="211">
        <f>IF(H$8=0,0,H$8/AGR_fec!H$8)</f>
        <v>0.58965931004591499</v>
      </c>
      <c r="I47" s="211">
        <f>IF(I$8=0,0,I$8/AGR_fec!I$8)</f>
        <v>0.58965931004591554</v>
      </c>
      <c r="J47" s="211">
        <f>IF(J$8=0,0,J$8/AGR_fec!J$8)</f>
        <v>0.58965931004591554</v>
      </c>
      <c r="K47" s="211">
        <f>IF(K$8=0,0,K$8/AGR_fec!K$8)</f>
        <v>0.62056275274764794</v>
      </c>
      <c r="L47" s="211">
        <f>IF(L$8=0,0,L$8/AGR_fec!L$8)</f>
        <v>0.64109860136897145</v>
      </c>
      <c r="M47" s="211">
        <f>IF(M$8=0,0,M$8/AGR_fec!M$8)</f>
        <v>0.66675252063022972</v>
      </c>
      <c r="N47" s="211">
        <f>IF(N$8=0,0,N$8/AGR_fec!N$8)</f>
        <v>0.68296087869356215</v>
      </c>
      <c r="O47" s="211">
        <f>IF(O$8=0,0,O$8/AGR_fec!O$8)</f>
        <v>0.68579481569018708</v>
      </c>
      <c r="P47" s="211">
        <f>IF(P$8=0,0,P$8/AGR_fec!P$8)</f>
        <v>0.68579481569018741</v>
      </c>
      <c r="Q47" s="211">
        <f>IF(Q$8=0,0,Q$8/AGR_fec!Q$8)</f>
        <v>0.68849583073256526</v>
      </c>
    </row>
    <row r="48" spans="1:17" x14ac:dyDescent="0.25">
      <c r="A48" s="181" t="s">
        <v>159</v>
      </c>
      <c r="B48" s="210">
        <f>IF(B$9=0,0,B$9/AGR_fec!B$9)</f>
        <v>0.59624734279033254</v>
      </c>
      <c r="C48" s="210">
        <f>IF(C$9=0,0,C$9/AGR_fec!C$9)</f>
        <v>0.60352431474490986</v>
      </c>
      <c r="D48" s="210">
        <f>IF(D$9=0,0,D$9/AGR_fec!D$9)</f>
        <v>0.60655559814260729</v>
      </c>
      <c r="E48" s="210">
        <f>IF(E$9=0,0,E$9/AGR_fec!E$9)</f>
        <v>0.61472034404065368</v>
      </c>
      <c r="F48" s="210">
        <f>IF(F$9=0,0,F$9/AGR_fec!F$9)</f>
        <v>0.59497067575083906</v>
      </c>
      <c r="G48" s="210">
        <f>IF(G$9=0,0,G$9/AGR_fec!G$9)</f>
        <v>0.59347236678063486</v>
      </c>
      <c r="H48" s="210">
        <f>IF(H$9=0,0,H$9/AGR_fec!H$9)</f>
        <v>0.5824920561811191</v>
      </c>
      <c r="I48" s="210">
        <f>IF(I$9=0,0,I$9/AGR_fec!I$9)</f>
        <v>0.58534373090409986</v>
      </c>
      <c r="J48" s="210">
        <f>IF(J$9=0,0,J$9/AGR_fec!J$9)</f>
        <v>0.58361147505534561</v>
      </c>
      <c r="K48" s="210">
        <f>IF(K$9=0,0,K$9/AGR_fec!K$9)</f>
        <v>0.61005223273665354</v>
      </c>
      <c r="L48" s="210">
        <f>IF(L$9=0,0,L$9/AGR_fec!L$9)</f>
        <v>0.62909184851880073</v>
      </c>
      <c r="M48" s="210">
        <f>IF(M$9=0,0,M$9/AGR_fec!M$9)</f>
        <v>0.654141959128549</v>
      </c>
      <c r="N48" s="210">
        <f>IF(N$9=0,0,N$9/AGR_fec!N$9)</f>
        <v>0.67305999926975502</v>
      </c>
      <c r="O48" s="210">
        <f>IF(O$9=0,0,O$9/AGR_fec!O$9)</f>
        <v>0.67212231121583443</v>
      </c>
      <c r="P48" s="210">
        <f>IF(P$9=0,0,P$9/AGR_fec!P$9)</f>
        <v>0.67184914820697483</v>
      </c>
      <c r="Q48" s="210">
        <f>IF(Q$9=0,0,Q$9/AGR_fec!Q$9)</f>
        <v>0.66889520935556923</v>
      </c>
    </row>
    <row r="49" spans="1:17" x14ac:dyDescent="0.25">
      <c r="A49" s="179" t="s">
        <v>158</v>
      </c>
      <c r="B49" s="209">
        <f>IF(B$16=0,0,B$16/AGR_fec!B$16)</f>
        <v>0.30042398791781927</v>
      </c>
      <c r="C49" s="209">
        <f>IF(C$16=0,0,C$16/AGR_fec!C$16)</f>
        <v>0.30042398791781916</v>
      </c>
      <c r="D49" s="209">
        <f>IF(D$16=0,0,D$16/AGR_fec!D$16)</f>
        <v>0.30042398791781927</v>
      </c>
      <c r="E49" s="209">
        <f>IF(E$16=0,0,E$16/AGR_fec!E$16)</f>
        <v>0.30042398791781921</v>
      </c>
      <c r="F49" s="209">
        <f>IF(F$16=0,0,F$16/AGR_fec!F$16)</f>
        <v>0.30042398791781905</v>
      </c>
      <c r="G49" s="209">
        <f>IF(G$16=0,0,G$16/AGR_fec!G$16)</f>
        <v>0.30042398791781932</v>
      </c>
      <c r="H49" s="209">
        <f>IF(H$16=0,0,H$16/AGR_fec!H$16)</f>
        <v>0.3004239879178191</v>
      </c>
      <c r="I49" s="209">
        <f>IF(I$16=0,0,I$16/AGR_fec!I$16)</f>
        <v>0.30042398791781932</v>
      </c>
      <c r="J49" s="209">
        <f>IF(J$16=0,0,J$16/AGR_fec!J$16)</f>
        <v>0.30042398791781916</v>
      </c>
      <c r="K49" s="209">
        <f>IF(K$16=0,0,K$16/AGR_fec!K$16)</f>
        <v>0.31616890254677904</v>
      </c>
      <c r="L49" s="209">
        <f>IF(L$16=0,0,L$16/AGR_fec!L$16)</f>
        <v>0.32663165863828258</v>
      </c>
      <c r="M49" s="209">
        <f>IF(M$16=0,0,M$16/AGR_fec!M$16)</f>
        <v>0.33970200722582344</v>
      </c>
      <c r="N49" s="209">
        <f>IF(N$16=0,0,N$16/AGR_fec!N$16)</f>
        <v>0.3479599614106002</v>
      </c>
      <c r="O49" s="209">
        <f>IF(O$16=0,0,O$16/AGR_fec!O$16)</f>
        <v>0.34940381659872194</v>
      </c>
      <c r="P49" s="209">
        <f>IF(P$16=0,0,P$16/AGR_fec!P$16)</f>
        <v>0.34940381659872183</v>
      </c>
      <c r="Q49" s="209">
        <f>IF(Q$16=0,0,Q$16/AGR_fec!Q$16)</f>
        <v>0.35077994972616111</v>
      </c>
    </row>
    <row r="50" spans="1:17" x14ac:dyDescent="0.25">
      <c r="A50" s="179" t="s">
        <v>157</v>
      </c>
      <c r="B50" s="209">
        <f>IF(B$17=0,0,B$17/AGR_fec!B$17)</f>
        <v>0.24223660203566211</v>
      </c>
      <c r="C50" s="209">
        <f>IF(C$17=0,0,C$17/AGR_fec!C$17)</f>
        <v>0.24160440333401093</v>
      </c>
      <c r="D50" s="209">
        <f>IF(D$17=0,0,D$17/AGR_fec!D$17)</f>
        <v>0.24927940025261883</v>
      </c>
      <c r="E50" s="209">
        <f>IF(E$17=0,0,E$17/AGR_fec!E$17)</f>
        <v>0.24653843180968973</v>
      </c>
      <c r="F50" s="209">
        <f>IF(F$17=0,0,F$17/AGR_fec!F$17)</f>
        <v>0.24456791475896955</v>
      </c>
      <c r="G50" s="209">
        <f>IF(G$17=0,0,G$17/AGR_fec!G$17)</f>
        <v>0.2389346768103961</v>
      </c>
      <c r="H50" s="209">
        <f>IF(H$17=0,0,H$17/AGR_fec!H$17)</f>
        <v>0.24267632592827662</v>
      </c>
      <c r="I50" s="209">
        <f>IF(I$17=0,0,I$17/AGR_fec!I$17)</f>
        <v>0.23813333472361548</v>
      </c>
      <c r="J50" s="209">
        <f>IF(J$17=0,0,J$17/AGR_fec!J$17)</f>
        <v>0.24654721568991264</v>
      </c>
      <c r="K50" s="209">
        <f>IF(K$17=0,0,K$17/AGR_fec!K$17)</f>
        <v>0.26379289303901388</v>
      </c>
      <c r="L50" s="209">
        <f>IF(L$17=0,0,L$17/AGR_fec!L$17)</f>
        <v>0.27510132320886904</v>
      </c>
      <c r="M50" s="209">
        <f>IF(M$17=0,0,M$17/AGR_fec!M$17)</f>
        <v>0.28523021202502197</v>
      </c>
      <c r="N50" s="209">
        <f>IF(N$17=0,0,N$17/AGR_fec!N$17)</f>
        <v>0.29393078867506017</v>
      </c>
      <c r="O50" s="209">
        <f>IF(O$17=0,0,O$17/AGR_fec!O$17)</f>
        <v>0.28619935155843179</v>
      </c>
      <c r="P50" s="209">
        <f>IF(P$17=0,0,P$17/AGR_fec!P$17)</f>
        <v>0.29348373594121147</v>
      </c>
      <c r="Q50" s="209">
        <f>IF(Q$17=0,0,Q$17/AGR_fec!Q$17)</f>
        <v>0.29335754459717389</v>
      </c>
    </row>
    <row r="51" spans="1:17" x14ac:dyDescent="0.25">
      <c r="A51" s="179" t="s">
        <v>156</v>
      </c>
      <c r="B51" s="209">
        <f>IF(B$25=0,0,B$25/AGR_fec!B$25)</f>
        <v>0.21029750330972199</v>
      </c>
      <c r="C51" s="209">
        <f>IF(C$25=0,0,C$25/AGR_fec!C$25)</f>
        <v>0.21029750330972194</v>
      </c>
      <c r="D51" s="209">
        <f>IF(D$25=0,0,D$25/AGR_fec!D$25)</f>
        <v>0.21029750330972197</v>
      </c>
      <c r="E51" s="209">
        <f>IF(E$25=0,0,E$25/AGR_fec!E$25)</f>
        <v>0.21029750330972205</v>
      </c>
      <c r="F51" s="209">
        <f>IF(F$25=0,0,F$25/AGR_fec!F$25)</f>
        <v>0.21029750330972197</v>
      </c>
      <c r="G51" s="209">
        <f>IF(G$25=0,0,G$25/AGR_fec!G$25)</f>
        <v>0.21029750330972202</v>
      </c>
      <c r="H51" s="209">
        <f>IF(H$25=0,0,H$25/AGR_fec!H$25)</f>
        <v>0.21029750330972208</v>
      </c>
      <c r="I51" s="209">
        <f>IF(I$25=0,0,I$25/AGR_fec!I$25)</f>
        <v>0.21029750330972202</v>
      </c>
      <c r="J51" s="209">
        <f>IF(J$25=0,0,J$25/AGR_fec!J$25)</f>
        <v>0.21029750330972186</v>
      </c>
      <c r="K51" s="209">
        <f>IF(K$25=0,0,K$25/AGR_fec!K$25)</f>
        <v>0.22131898085298907</v>
      </c>
      <c r="L51" s="209">
        <f>IF(L$25=0,0,L$25/AGR_fec!L$25)</f>
        <v>0.22864293490549867</v>
      </c>
      <c r="M51" s="209">
        <f>IF(M$25=0,0,M$25/AGR_fec!M$25)</f>
        <v>0.23779220988316618</v>
      </c>
      <c r="N51" s="209">
        <f>IF(N$25=0,0,N$25/AGR_fec!N$25)</f>
        <v>0.24357279737733015</v>
      </c>
      <c r="O51" s="209">
        <f>IF(O$25=0,0,O$25/AGR_fec!O$25)</f>
        <v>0.24458349942981</v>
      </c>
      <c r="P51" s="209">
        <f>IF(P$25=0,0,P$25/AGR_fec!P$25)</f>
        <v>0.24458349942981</v>
      </c>
      <c r="Q51" s="209">
        <f>IF(Q$25=0,0,Q$25/AGR_fec!Q$25)</f>
        <v>0.2455467958793647</v>
      </c>
    </row>
    <row r="52" spans="1:17" x14ac:dyDescent="0.25">
      <c r="A52" s="179" t="s">
        <v>155</v>
      </c>
      <c r="B52" s="209">
        <f>IF(B$26=0,0,B$26/AGR_fec!B$26)</f>
        <v>0.41276291405834892</v>
      </c>
      <c r="C52" s="209">
        <f>IF(C$26=0,0,C$26/AGR_fec!C$26)</f>
        <v>0.41276291405834875</v>
      </c>
      <c r="D52" s="209">
        <f>IF(D$26=0,0,D$26/AGR_fec!D$26)</f>
        <v>0.41276291405834914</v>
      </c>
      <c r="E52" s="209">
        <f>IF(E$26=0,0,E$26/AGR_fec!E$26)</f>
        <v>0.41276291405834903</v>
      </c>
      <c r="F52" s="209">
        <f>IF(F$26=0,0,F$26/AGR_fec!F$26)</f>
        <v>0.41276291405834908</v>
      </c>
      <c r="G52" s="209">
        <f>IF(G$26=0,0,G$26/AGR_fec!G$26)</f>
        <v>0.41276291405834914</v>
      </c>
      <c r="H52" s="209">
        <f>IF(H$26=0,0,H$26/AGR_fec!H$26)</f>
        <v>0.41276291405834897</v>
      </c>
      <c r="I52" s="209">
        <f>IF(I$26=0,0,I$26/AGR_fec!I$26)</f>
        <v>0.41276291405834903</v>
      </c>
      <c r="J52" s="209">
        <f>IF(J$26=0,0,J$26/AGR_fec!J$26)</f>
        <v>0.41276291405834914</v>
      </c>
      <c r="K52" s="209">
        <f>IF(K$26=0,0,K$26/AGR_fec!K$26)</f>
        <v>0.4343953971662799</v>
      </c>
      <c r="L52" s="209">
        <f>IF(L$26=0,0,L$26/AGR_fec!L$26)</f>
        <v>0.44877053985492582</v>
      </c>
      <c r="M52" s="209">
        <f>IF(M$26=0,0,M$26/AGR_fec!M$26)</f>
        <v>0.46672834411730574</v>
      </c>
      <c r="N52" s="209">
        <f>IF(N$26=0,0,N$26/AGR_fec!N$26)</f>
        <v>0.47807423316262787</v>
      </c>
      <c r="O52" s="209">
        <f>IF(O$26=0,0,O$26/AGR_fec!O$26)</f>
        <v>0.48005799577445496</v>
      </c>
      <c r="P52" s="209">
        <f>IF(P$26=0,0,P$26/AGR_fec!P$26)</f>
        <v>0.48005799577445468</v>
      </c>
      <c r="Q52" s="209">
        <f>IF(Q$26=0,0,Q$26/AGR_fec!Q$26)</f>
        <v>0.48194871270338879</v>
      </c>
    </row>
    <row r="53" spans="1:17" x14ac:dyDescent="0.25">
      <c r="A53" s="177" t="s">
        <v>45</v>
      </c>
      <c r="B53" s="208">
        <f>IF(B$27=0,0,B$27/AGR_fec!B$27)</f>
        <v>0.43532123628981223</v>
      </c>
      <c r="C53" s="208">
        <f>IF(C$27=0,0,C$27/AGR_fec!C$27)</f>
        <v>0.43532123628981195</v>
      </c>
      <c r="D53" s="208">
        <f>IF(D$27=0,0,D$27/AGR_fec!D$27)</f>
        <v>0.43532123628981201</v>
      </c>
      <c r="E53" s="208">
        <f>IF(E$27=0,0,E$27/AGR_fec!E$27)</f>
        <v>0.43532123628981217</v>
      </c>
      <c r="F53" s="208">
        <f>IF(F$27=0,0,F$27/AGR_fec!F$27)</f>
        <v>0.43532123628981229</v>
      </c>
      <c r="G53" s="208">
        <f>IF(G$27=0,0,G$27/AGR_fec!G$27)</f>
        <v>0.43532123628981223</v>
      </c>
      <c r="H53" s="208">
        <f>IF(H$27=0,0,H$27/AGR_fec!H$27)</f>
        <v>0.43532123628981234</v>
      </c>
      <c r="I53" s="208">
        <f>IF(I$27=0,0,I$27/AGR_fec!I$27)</f>
        <v>0.43532123628981195</v>
      </c>
      <c r="J53" s="208">
        <f>IF(J$27=0,0,J$27/AGR_fec!J$27)</f>
        <v>0.43532123628981201</v>
      </c>
      <c r="K53" s="208">
        <f>IF(K$27=0,0,K$27/AGR_fec!K$27)</f>
        <v>0.45813597804549128</v>
      </c>
      <c r="L53" s="208">
        <f>IF(L$27=0,0,L$27/AGR_fec!L$27)</f>
        <v>0.47329675115259112</v>
      </c>
      <c r="M53" s="208">
        <f>IF(M$27=0,0,M$27/AGR_fec!M$27)</f>
        <v>0.49223598548371733</v>
      </c>
      <c r="N53" s="208">
        <f>IF(N$27=0,0,N$27/AGR_fec!N$27)</f>
        <v>0.50420195015204172</v>
      </c>
      <c r="O53" s="208">
        <f>IF(O$27=0,0,O$27/AGR_fec!O$27)</f>
        <v>0.50629412937472229</v>
      </c>
      <c r="P53" s="208">
        <f>IF(P$27=0,0,P$27/AGR_fec!P$27)</f>
        <v>0.50629412937472218</v>
      </c>
      <c r="Q53" s="208">
        <f>IF(Q$27=0,0,Q$27/AGR_fec!Q$27)</f>
        <v>0.50828817778107016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973.59728589722215</v>
      </c>
      <c r="C5" s="55">
        <f t="shared" ref="C5:Q5" si="0">SUM(C6:C9,C16:C17,C25:C27)</f>
        <v>677.20273525259995</v>
      </c>
      <c r="D5" s="55">
        <f t="shared" si="0"/>
        <v>604.28393532377982</v>
      </c>
      <c r="E5" s="55">
        <f t="shared" si="0"/>
        <v>500.42003730300002</v>
      </c>
      <c r="F5" s="55">
        <f t="shared" si="0"/>
        <v>600.40771357129211</v>
      </c>
      <c r="G5" s="55">
        <f t="shared" si="0"/>
        <v>643.1531837823436</v>
      </c>
      <c r="H5" s="55">
        <f t="shared" si="0"/>
        <v>641.83757265500401</v>
      </c>
      <c r="I5" s="55">
        <f t="shared" si="0"/>
        <v>480.07577064985185</v>
      </c>
      <c r="J5" s="55">
        <f t="shared" si="0"/>
        <v>632.61115817137204</v>
      </c>
      <c r="K5" s="55">
        <f t="shared" si="0"/>
        <v>895.83767211920394</v>
      </c>
      <c r="L5" s="55">
        <f t="shared" si="0"/>
        <v>903.5027170125428</v>
      </c>
      <c r="M5" s="55">
        <f t="shared" si="0"/>
        <v>1013.4787528189089</v>
      </c>
      <c r="N5" s="55">
        <f t="shared" si="0"/>
        <v>1153.8465745765805</v>
      </c>
      <c r="O5" s="55">
        <f t="shared" si="0"/>
        <v>989.31643212337303</v>
      </c>
      <c r="P5" s="55">
        <f t="shared" si="0"/>
        <v>954.2617488972478</v>
      </c>
      <c r="Q5" s="55">
        <f t="shared" si="0"/>
        <v>1054.2313690348251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177.82608621932781</v>
      </c>
      <c r="C9" s="204">
        <f t="shared" ref="C9:Q9" si="1">SUM(C10:C15)</f>
        <v>122.50564411259913</v>
      </c>
      <c r="D9" s="204">
        <f t="shared" si="1"/>
        <v>111.69724794643901</v>
      </c>
      <c r="E9" s="204">
        <f t="shared" si="1"/>
        <v>91.139929808389638</v>
      </c>
      <c r="F9" s="204">
        <f t="shared" si="1"/>
        <v>107.17606724348252</v>
      </c>
      <c r="G9" s="204">
        <f t="shared" si="1"/>
        <v>116.28823954107224</v>
      </c>
      <c r="H9" s="204">
        <f t="shared" si="1"/>
        <v>122.70199623526794</v>
      </c>
      <c r="I9" s="204">
        <f t="shared" si="1"/>
        <v>104.2388806683725</v>
      </c>
      <c r="J9" s="204">
        <f t="shared" si="1"/>
        <v>122.20033434288163</v>
      </c>
      <c r="K9" s="204">
        <f t="shared" si="1"/>
        <v>173.62952155391008</v>
      </c>
      <c r="L9" s="204">
        <f t="shared" si="1"/>
        <v>171.55015810544833</v>
      </c>
      <c r="M9" s="204">
        <f t="shared" si="1"/>
        <v>187.92315132246034</v>
      </c>
      <c r="N9" s="204">
        <f t="shared" si="1"/>
        <v>218.74356950368929</v>
      </c>
      <c r="O9" s="204">
        <f t="shared" si="1"/>
        <v>201.33520205719319</v>
      </c>
      <c r="P9" s="204">
        <f t="shared" si="1"/>
        <v>179.25159909508443</v>
      </c>
      <c r="Q9" s="204">
        <f t="shared" si="1"/>
        <v>198.41854471325132</v>
      </c>
    </row>
    <row r="10" spans="1:17" x14ac:dyDescent="0.25">
      <c r="A10" s="202" t="s">
        <v>35</v>
      </c>
      <c r="B10" s="203">
        <v>151.22262608633912</v>
      </c>
      <c r="C10" s="203">
        <v>103.68815191836934</v>
      </c>
      <c r="D10" s="203">
        <v>79.125865337351186</v>
      </c>
      <c r="E10" s="203">
        <v>67.345752958109586</v>
      </c>
      <c r="F10" s="203">
        <v>73.948401720100449</v>
      </c>
      <c r="G10" s="203">
        <v>71.661739367614913</v>
      </c>
      <c r="H10" s="203">
        <v>91.287999217027306</v>
      </c>
      <c r="I10" s="203">
        <v>75.31396589909923</v>
      </c>
      <c r="J10" s="203">
        <v>65.958546836216883</v>
      </c>
      <c r="K10" s="203">
        <v>113.07650388005598</v>
      </c>
      <c r="L10" s="203">
        <v>105.74462601180943</v>
      </c>
      <c r="M10" s="203">
        <v>133.86360366340358</v>
      </c>
      <c r="N10" s="203">
        <v>148.28618081650183</v>
      </c>
      <c r="O10" s="203">
        <v>141.25187944060445</v>
      </c>
      <c r="P10" s="203">
        <v>122.23012776027396</v>
      </c>
      <c r="Q10" s="203">
        <v>135.0515485849325</v>
      </c>
    </row>
    <row r="11" spans="1:17" x14ac:dyDescent="0.25">
      <c r="A11" s="202" t="s">
        <v>166</v>
      </c>
      <c r="B11" s="201">
        <v>26.603460132988676</v>
      </c>
      <c r="C11" s="201">
        <v>18.817492194229793</v>
      </c>
      <c r="D11" s="201">
        <v>32.571382609087813</v>
      </c>
      <c r="E11" s="201">
        <v>23.794176850280056</v>
      </c>
      <c r="F11" s="201">
        <v>33.227665523382065</v>
      </c>
      <c r="G11" s="201">
        <v>44.626500173457337</v>
      </c>
      <c r="H11" s="201">
        <v>31.413997018240636</v>
      </c>
      <c r="I11" s="201">
        <v>28.924914769273272</v>
      </c>
      <c r="J11" s="201">
        <v>56.24178750666475</v>
      </c>
      <c r="K11" s="201">
        <v>60.5530176738541</v>
      </c>
      <c r="L11" s="201">
        <v>65.805532093638902</v>
      </c>
      <c r="M11" s="201">
        <v>54.059547659056761</v>
      </c>
      <c r="N11" s="201">
        <v>70.457388687187475</v>
      </c>
      <c r="O11" s="201">
        <v>60.083322616588724</v>
      </c>
      <c r="P11" s="201">
        <v>57.021471334810464</v>
      </c>
      <c r="Q11" s="201">
        <v>63.366996128318817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384.62182402212528</v>
      </c>
      <c r="C16" s="197">
        <v>263.84840233736401</v>
      </c>
      <c r="D16" s="197">
        <v>235.3095930622319</v>
      </c>
      <c r="E16" s="197">
        <v>190.71134555031</v>
      </c>
      <c r="F16" s="197">
        <v>198.60667564233611</v>
      </c>
      <c r="G16" s="197">
        <v>174.83668231076902</v>
      </c>
      <c r="H16" s="197">
        <v>220.89589492627798</v>
      </c>
      <c r="I16" s="197">
        <v>184.38923651966994</v>
      </c>
      <c r="J16" s="197">
        <v>174.82401399645002</v>
      </c>
      <c r="K16" s="197">
        <v>300.485346821478</v>
      </c>
      <c r="L16" s="197">
        <v>306.78536483413234</v>
      </c>
      <c r="M16" s="197">
        <v>392.58496491631297</v>
      </c>
      <c r="N16" s="197">
        <v>465.36437118356417</v>
      </c>
      <c r="O16" s="197">
        <v>383.59782381435775</v>
      </c>
      <c r="P16" s="197">
        <v>378.90952504325094</v>
      </c>
      <c r="Q16" s="197">
        <v>404.05217666703402</v>
      </c>
    </row>
    <row r="17" spans="1:17" x14ac:dyDescent="0.25">
      <c r="A17" s="198" t="s">
        <v>157</v>
      </c>
      <c r="B17" s="197">
        <f>SUM(B18:B24)</f>
        <v>281.92826783913426</v>
      </c>
      <c r="C17" s="197">
        <f t="shared" ref="C17:Q17" si="2">SUM(C18:C24)</f>
        <v>196.39347912329731</v>
      </c>
      <c r="D17" s="197">
        <f t="shared" si="2"/>
        <v>169.08153887354655</v>
      </c>
      <c r="E17" s="197">
        <f t="shared" si="2"/>
        <v>141.92662962603197</v>
      </c>
      <c r="F17" s="197">
        <f t="shared" si="2"/>
        <v>215.9803976648391</v>
      </c>
      <c r="G17" s="197">
        <f t="shared" si="2"/>
        <v>268.35890356377769</v>
      </c>
      <c r="H17" s="197">
        <f t="shared" si="2"/>
        <v>212.52103207102084</v>
      </c>
      <c r="I17" s="197">
        <f t="shared" si="2"/>
        <v>109.39770424051747</v>
      </c>
      <c r="J17" s="197">
        <f t="shared" si="2"/>
        <v>248.17480283381536</v>
      </c>
      <c r="K17" s="197">
        <f t="shared" si="2"/>
        <v>303.70184733624876</v>
      </c>
      <c r="L17" s="197">
        <f t="shared" si="2"/>
        <v>303.30776186782731</v>
      </c>
      <c r="M17" s="197">
        <f t="shared" si="2"/>
        <v>296.1394972967222</v>
      </c>
      <c r="N17" s="197">
        <f t="shared" si="2"/>
        <v>315.05692567222002</v>
      </c>
      <c r="O17" s="197">
        <f t="shared" si="2"/>
        <v>257.27679412035798</v>
      </c>
      <c r="P17" s="197">
        <f t="shared" si="2"/>
        <v>265.45620384315561</v>
      </c>
      <c r="Q17" s="197">
        <f t="shared" si="2"/>
        <v>309.10643863886474</v>
      </c>
    </row>
    <row r="18" spans="1:17" x14ac:dyDescent="0.25">
      <c r="A18" s="200" t="s">
        <v>38</v>
      </c>
      <c r="B18" s="199">
        <v>0.9494808753849806</v>
      </c>
      <c r="C18" s="199">
        <v>0.83719169063999976</v>
      </c>
      <c r="D18" s="199">
        <v>14.037716148119998</v>
      </c>
      <c r="E18" s="199">
        <v>19.43415593712</v>
      </c>
      <c r="F18" s="199">
        <v>78.320648728476016</v>
      </c>
      <c r="G18" s="199">
        <v>55.904319613197003</v>
      </c>
      <c r="H18" s="199">
        <v>27.849577044960004</v>
      </c>
      <c r="I18" s="199">
        <v>22.191238262160002</v>
      </c>
      <c r="J18" s="199">
        <v>37.279267199999978</v>
      </c>
      <c r="K18" s="199">
        <v>39.054204119520001</v>
      </c>
      <c r="L18" s="199">
        <v>35.40312022942588</v>
      </c>
      <c r="M18" s="199">
        <v>35.402822231698806</v>
      </c>
      <c r="N18" s="199">
        <v>1.9080020030423481</v>
      </c>
      <c r="O18" s="199">
        <v>35.403968180432891</v>
      </c>
      <c r="P18" s="199">
        <v>30.738868501746744</v>
      </c>
      <c r="Q18" s="199">
        <v>36.356814662972653</v>
      </c>
    </row>
    <row r="19" spans="1:17" x14ac:dyDescent="0.25">
      <c r="A19" s="200" t="s">
        <v>36</v>
      </c>
      <c r="B19" s="199">
        <v>2.9024207903557149</v>
      </c>
      <c r="C19" s="199">
        <v>2.9051596439280005</v>
      </c>
      <c r="D19" s="199">
        <v>0</v>
      </c>
      <c r="E19" s="199">
        <v>0</v>
      </c>
      <c r="F19" s="199">
        <v>2.9044991762279997</v>
      </c>
      <c r="G19" s="199">
        <v>3.0287990952364736</v>
      </c>
      <c r="H19" s="199">
        <v>12.150835626563998</v>
      </c>
      <c r="I19" s="199">
        <v>12.151760281344005</v>
      </c>
      <c r="J19" s="199">
        <v>100.13110389457198</v>
      </c>
      <c r="K19" s="199">
        <v>97.239153604644002</v>
      </c>
      <c r="L19" s="199">
        <v>69.849445174577767</v>
      </c>
      <c r="M19" s="199">
        <v>51.616336578145329</v>
      </c>
      <c r="N19" s="199">
        <v>15.204915521820411</v>
      </c>
      <c r="O19" s="199">
        <v>24.294800772257531</v>
      </c>
      <c r="P19" s="199">
        <v>15.204664196841321</v>
      </c>
      <c r="Q19" s="199">
        <v>24.292740647976988</v>
      </c>
    </row>
    <row r="20" spans="1:17" x14ac:dyDescent="0.25">
      <c r="A20" s="200" t="s">
        <v>35</v>
      </c>
      <c r="B20" s="199">
        <v>104.17809011915128</v>
      </c>
      <c r="C20" s="199">
        <v>65.705040739655075</v>
      </c>
      <c r="D20" s="199">
        <v>67.988172283318349</v>
      </c>
      <c r="E20" s="199">
        <v>46.72346027393202</v>
      </c>
      <c r="F20" s="199">
        <v>46.013700901601162</v>
      </c>
      <c r="G20" s="199">
        <v>19.505584576429371</v>
      </c>
      <c r="H20" s="199">
        <v>43.889246286813474</v>
      </c>
      <c r="I20" s="199">
        <v>27.025321399278731</v>
      </c>
      <c r="J20" s="199">
        <v>21.453460162008142</v>
      </c>
      <c r="K20" s="199">
        <v>69.387886533854825</v>
      </c>
      <c r="L20" s="199">
        <v>79.181306617188127</v>
      </c>
      <c r="M20" s="199">
        <v>121.89022196949601</v>
      </c>
      <c r="N20" s="199">
        <v>162.39648214995549</v>
      </c>
      <c r="O20" s="199">
        <v>95.239332242289251</v>
      </c>
      <c r="P20" s="199">
        <v>126.0349763672201</v>
      </c>
      <c r="Q20" s="199">
        <v>126.34641906642679</v>
      </c>
    </row>
    <row r="21" spans="1:17" x14ac:dyDescent="0.25">
      <c r="A21" s="200" t="s">
        <v>167</v>
      </c>
      <c r="B21" s="199">
        <v>37.350591163975572</v>
      </c>
      <c r="C21" s="199">
        <v>12.483760081716028</v>
      </c>
      <c r="D21" s="199">
        <v>9.29033452670404</v>
      </c>
      <c r="E21" s="199">
        <v>15.710544426275982</v>
      </c>
      <c r="F21" s="199">
        <v>12.466467425411986</v>
      </c>
      <c r="G21" s="199">
        <v>141.95063496290391</v>
      </c>
      <c r="H21" s="199">
        <v>79.512561522539968</v>
      </c>
      <c r="I21" s="199">
        <v>17.997999382439975</v>
      </c>
      <c r="J21" s="199">
        <v>33.750549386963975</v>
      </c>
      <c r="K21" s="199">
        <v>12.007768274424063</v>
      </c>
      <c r="L21" s="199">
        <v>12.058601570576778</v>
      </c>
      <c r="M21" s="199">
        <v>9.1252267709207349</v>
      </c>
      <c r="N21" s="199">
        <v>30.149116277123539</v>
      </c>
      <c r="O21" s="199">
        <v>15.102893620669599</v>
      </c>
      <c r="P21" s="199">
        <v>9.0707225484687992</v>
      </c>
      <c r="Q21" s="199">
        <v>27.163751696886873</v>
      </c>
    </row>
    <row r="22" spans="1:17" x14ac:dyDescent="0.25">
      <c r="A22" s="200" t="s">
        <v>166</v>
      </c>
      <c r="B22" s="199">
        <v>23.434744096321968</v>
      </c>
      <c r="C22" s="199">
        <v>16.870589243878204</v>
      </c>
      <c r="D22" s="199">
        <v>44.237002416724174</v>
      </c>
      <c r="E22" s="199">
        <v>29.523418133823963</v>
      </c>
      <c r="F22" s="199">
        <v>47.537005975601929</v>
      </c>
      <c r="G22" s="199">
        <v>40.533558046699646</v>
      </c>
      <c r="H22" s="199">
        <v>38.342108132623387</v>
      </c>
      <c r="I22" s="199">
        <v>30.031384915294744</v>
      </c>
      <c r="J22" s="199">
        <v>55.560422190271268</v>
      </c>
      <c r="K22" s="199">
        <v>86.012834803805902</v>
      </c>
      <c r="L22" s="199">
        <v>106.81528827605878</v>
      </c>
      <c r="M22" s="199">
        <v>78.104889746461339</v>
      </c>
      <c r="N22" s="199">
        <v>105.39840972027825</v>
      </c>
      <c r="O22" s="199">
        <v>87.235799304708721</v>
      </c>
      <c r="P22" s="199">
        <v>84.406972228878629</v>
      </c>
      <c r="Q22" s="199">
        <v>94.946712564601441</v>
      </c>
    </row>
    <row r="23" spans="1:17" x14ac:dyDescent="0.25">
      <c r="A23" s="200" t="s">
        <v>165</v>
      </c>
      <c r="B23" s="199">
        <v>113.11294079394473</v>
      </c>
      <c r="C23" s="199">
        <v>97.591737723480009</v>
      </c>
      <c r="D23" s="199">
        <v>33.528313498679992</v>
      </c>
      <c r="E23" s="199">
        <v>30.535050854880001</v>
      </c>
      <c r="F23" s="199">
        <v>28.738075457520008</v>
      </c>
      <c r="G23" s="199">
        <v>7.4360072693113155</v>
      </c>
      <c r="H23" s="199">
        <v>10.776703457519998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129.2211078166348</v>
      </c>
      <c r="C25" s="197">
        <v>94.455209679339575</v>
      </c>
      <c r="D25" s="197">
        <v>88.195555441562391</v>
      </c>
      <c r="E25" s="197">
        <v>76.642132318268395</v>
      </c>
      <c r="F25" s="197">
        <v>78.644573020634397</v>
      </c>
      <c r="G25" s="197">
        <v>83.66935836672468</v>
      </c>
      <c r="H25" s="197">
        <v>85.718649422437224</v>
      </c>
      <c r="I25" s="197">
        <v>82.049949221291982</v>
      </c>
      <c r="J25" s="197">
        <v>87.412006998224996</v>
      </c>
      <c r="K25" s="197">
        <v>118.02095640756718</v>
      </c>
      <c r="L25" s="197">
        <v>121.85943220513479</v>
      </c>
      <c r="M25" s="197">
        <v>136.83113928341348</v>
      </c>
      <c r="N25" s="197">
        <v>154.68170821710703</v>
      </c>
      <c r="O25" s="197">
        <v>147.10661213146406</v>
      </c>
      <c r="P25" s="197">
        <v>130.64442091575694</v>
      </c>
      <c r="Q25" s="197">
        <v>142.65420901567487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1.0000000000000002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0.99999999999999989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0.18264850240975306</v>
      </c>
      <c r="C35" s="191">
        <f t="shared" si="7"/>
        <v>0.1808995116756342</v>
      </c>
      <c r="D35" s="191">
        <f t="shared" si="7"/>
        <v>0.18484232563056768</v>
      </c>
      <c r="E35" s="191">
        <f t="shared" si="7"/>
        <v>0.18212685946707047</v>
      </c>
      <c r="F35" s="191">
        <f t="shared" si="7"/>
        <v>0.17850548022773943</v>
      </c>
      <c r="G35" s="191">
        <f t="shared" si="7"/>
        <v>0.1808095527992078</v>
      </c>
      <c r="H35" s="191">
        <f t="shared" si="7"/>
        <v>0.19117297189022908</v>
      </c>
      <c r="I35" s="191">
        <f t="shared" si="7"/>
        <v>0.21713005954720466</v>
      </c>
      <c r="J35" s="191">
        <f t="shared" si="7"/>
        <v>0.19316816145974144</v>
      </c>
      <c r="K35" s="191">
        <f t="shared" si="7"/>
        <v>0.19381806208614791</v>
      </c>
      <c r="L35" s="191">
        <f t="shared" si="7"/>
        <v>0.1898723212174544</v>
      </c>
      <c r="M35" s="191">
        <f t="shared" si="7"/>
        <v>0.18542386882780457</v>
      </c>
      <c r="N35" s="191">
        <f t="shared" si="7"/>
        <v>0.18957769111024159</v>
      </c>
      <c r="O35" s="191">
        <f t="shared" si="7"/>
        <v>0.20350940863790851</v>
      </c>
      <c r="P35" s="191">
        <f t="shared" si="7"/>
        <v>0.18784321943348242</v>
      </c>
      <c r="Q35" s="191">
        <f t="shared" si="7"/>
        <v>0.18821157341856409</v>
      </c>
    </row>
    <row r="36" spans="1:17" x14ac:dyDescent="0.25">
      <c r="A36" s="179" t="s">
        <v>158</v>
      </c>
      <c r="B36" s="190">
        <f t="shared" ref="B36:Q36" si="8">IF(B$16=0,0,B$16/B$5)</f>
        <v>0.39505227632971024</v>
      </c>
      <c r="C36" s="190">
        <f t="shared" si="8"/>
        <v>0.38961508659433758</v>
      </c>
      <c r="D36" s="190">
        <f t="shared" si="8"/>
        <v>0.38940236419846452</v>
      </c>
      <c r="E36" s="190">
        <f t="shared" si="8"/>
        <v>0.38110253653739273</v>
      </c>
      <c r="F36" s="190">
        <f t="shared" si="8"/>
        <v>0.33078634926423817</v>
      </c>
      <c r="G36" s="190">
        <f t="shared" si="8"/>
        <v>0.27184298658457295</v>
      </c>
      <c r="H36" s="190">
        <f t="shared" si="8"/>
        <v>0.34416167631403588</v>
      </c>
      <c r="I36" s="190">
        <f t="shared" si="8"/>
        <v>0.38408361303065242</v>
      </c>
      <c r="J36" s="190">
        <f t="shared" si="8"/>
        <v>0.2763530357286092</v>
      </c>
      <c r="K36" s="190">
        <f t="shared" si="8"/>
        <v>0.33542387887154423</v>
      </c>
      <c r="L36" s="190">
        <f t="shared" si="8"/>
        <v>0.33955112592082376</v>
      </c>
      <c r="M36" s="190">
        <f t="shared" si="8"/>
        <v>0.38736378421784351</v>
      </c>
      <c r="N36" s="190">
        <f t="shared" si="8"/>
        <v>0.40331564129688202</v>
      </c>
      <c r="O36" s="190">
        <f t="shared" si="8"/>
        <v>0.38774027334312089</v>
      </c>
      <c r="P36" s="190">
        <f t="shared" si="8"/>
        <v>0.39707085134777925</v>
      </c>
      <c r="Q36" s="190">
        <f t="shared" si="8"/>
        <v>0.38326707830459816</v>
      </c>
    </row>
    <row r="37" spans="1:17" x14ac:dyDescent="0.25">
      <c r="A37" s="179" t="s">
        <v>157</v>
      </c>
      <c r="B37" s="190">
        <f t="shared" ref="B37:Q37" si="9">IF(B$17=0,0,B$17/B$5)</f>
        <v>0.28957380214892675</v>
      </c>
      <c r="C37" s="190">
        <f t="shared" si="9"/>
        <v>0.29000691949367507</v>
      </c>
      <c r="D37" s="190">
        <f t="shared" si="9"/>
        <v>0.27980478875870068</v>
      </c>
      <c r="E37" s="190">
        <f t="shared" si="9"/>
        <v>0.28361500149143032</v>
      </c>
      <c r="F37" s="190">
        <f t="shared" si="9"/>
        <v>0.35972288960140697</v>
      </c>
      <c r="G37" s="190">
        <f t="shared" si="9"/>
        <v>0.41725503399606262</v>
      </c>
      <c r="H37" s="190">
        <f t="shared" si="9"/>
        <v>0.33111341735871491</v>
      </c>
      <c r="I37" s="190">
        <f t="shared" si="9"/>
        <v>0.22787591236365021</v>
      </c>
      <c r="J37" s="190">
        <f t="shared" si="9"/>
        <v>0.39230228494734476</v>
      </c>
      <c r="K37" s="190">
        <f t="shared" si="9"/>
        <v>0.33901437368425036</v>
      </c>
      <c r="L37" s="190">
        <f t="shared" si="9"/>
        <v>0.33570210266851547</v>
      </c>
      <c r="M37" s="190">
        <f t="shared" si="9"/>
        <v>0.2922009923474313</v>
      </c>
      <c r="N37" s="190">
        <f t="shared" si="9"/>
        <v>0.27304923601981868</v>
      </c>
      <c r="O37" s="190">
        <f t="shared" si="9"/>
        <v>0.26005511054553493</v>
      </c>
      <c r="P37" s="190">
        <f t="shared" si="9"/>
        <v>0.27817965474349027</v>
      </c>
      <c r="Q37" s="190">
        <f t="shared" si="9"/>
        <v>0.29320550281278324</v>
      </c>
    </row>
    <row r="38" spans="1:17" x14ac:dyDescent="0.25">
      <c r="A38" s="179" t="s">
        <v>156</v>
      </c>
      <c r="B38" s="190">
        <f t="shared" ref="B38:Q38" si="10">IF(B$25=0,0,B$25/B$5)</f>
        <v>0.13272541911161001</v>
      </c>
      <c r="C38" s="190">
        <f t="shared" si="10"/>
        <v>0.13947848223635323</v>
      </c>
      <c r="D38" s="190">
        <f t="shared" si="10"/>
        <v>0.14595052141226716</v>
      </c>
      <c r="E38" s="190">
        <f t="shared" si="10"/>
        <v>0.15315560250410645</v>
      </c>
      <c r="F38" s="190">
        <f t="shared" si="10"/>
        <v>0.13098528090661543</v>
      </c>
      <c r="G38" s="190">
        <f t="shared" si="10"/>
        <v>0.13009242662015669</v>
      </c>
      <c r="H38" s="190">
        <f t="shared" si="10"/>
        <v>0.1335519344370201</v>
      </c>
      <c r="I38" s="190">
        <f t="shared" si="10"/>
        <v>0.1709104150584928</v>
      </c>
      <c r="J38" s="190">
        <f t="shared" si="10"/>
        <v>0.13817651786430457</v>
      </c>
      <c r="K38" s="190">
        <f t="shared" si="10"/>
        <v>0.13174368535805761</v>
      </c>
      <c r="L38" s="190">
        <f t="shared" si="10"/>
        <v>0.13487445019320632</v>
      </c>
      <c r="M38" s="190">
        <f t="shared" si="10"/>
        <v>0.13501135460692074</v>
      </c>
      <c r="N38" s="190">
        <f t="shared" si="10"/>
        <v>0.13405743157305777</v>
      </c>
      <c r="O38" s="190">
        <f t="shared" si="10"/>
        <v>0.14869520747343565</v>
      </c>
      <c r="P38" s="190">
        <f t="shared" si="10"/>
        <v>0.13690627447524814</v>
      </c>
      <c r="Q38" s="190">
        <f t="shared" si="10"/>
        <v>0.13531584546405437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2.3374714661033762</v>
      </c>
      <c r="C44" s="213">
        <f>IF(C$5=0,0,C$5/AGR_fec!C$5)</f>
        <v>2.2242992254122731</v>
      </c>
      <c r="D44" s="213">
        <f>IF(D$5=0,0,D$5/AGR_fec!D$5)</f>
        <v>2.1256647595225662</v>
      </c>
      <c r="E44" s="213">
        <f>IF(E$5=0,0,E$5/AGR_fec!E$5)</f>
        <v>2.0256645850854964</v>
      </c>
      <c r="F44" s="213">
        <f>IF(F$5=0,0,F$5/AGR_fec!F$5)</f>
        <v>2.3685247521909245</v>
      </c>
      <c r="G44" s="213">
        <f>IF(G$5=0,0,G$5/AGR_fec!G$5)</f>
        <v>2.3847804830779498</v>
      </c>
      <c r="H44" s="213">
        <f>IF(H$5=0,0,H$5/AGR_fec!H$5)</f>
        <v>2.3230055132320286</v>
      </c>
      <c r="I44" s="213">
        <f>IF(I$5=0,0,I$5/AGR_fec!I$5)</f>
        <v>1.8152309787195937</v>
      </c>
      <c r="J44" s="213">
        <f>IF(J$5=0,0,J$5/AGR_fec!J$5)</f>
        <v>2.1539065328350455</v>
      </c>
      <c r="K44" s="213">
        <f>IF(K$5=0,0,K$5/AGR_fec!K$5)</f>
        <v>2.3548899452509899</v>
      </c>
      <c r="L44" s="213">
        <f>IF(L$5=0,0,L$5/AGR_fec!L$5)</f>
        <v>2.3002272080114623</v>
      </c>
      <c r="M44" s="213">
        <f>IF(M$5=0,0,M$5/AGR_fec!M$5)</f>
        <v>2.2978947282119693</v>
      </c>
      <c r="N44" s="213">
        <f>IF(N$5=0,0,N$5/AGR_fec!N$5)</f>
        <v>2.314246038877199</v>
      </c>
      <c r="O44" s="213">
        <f>IF(O$5=0,0,O$5/AGR_fec!O$5)</f>
        <v>2.0864282398302896</v>
      </c>
      <c r="P44" s="213">
        <f>IF(P$5=0,0,P$5/AGR_fec!P$5)</f>
        <v>2.2660895652090072</v>
      </c>
      <c r="Q44" s="213">
        <f>IF(Q$5=0,0,Q$5/AGR_fec!Q$5)</f>
        <v>2.2927239521436054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1.4881936209251274</v>
      </c>
      <c r="C48" s="210">
        <f>IF(C$9=0,0,C$9/AGR_fec!C$9)</f>
        <v>1.2999235352568665</v>
      </c>
      <c r="D48" s="210">
        <f>IF(D$9=0,0,D$9/AGR_fec!D$9)</f>
        <v>1.2736664104345412</v>
      </c>
      <c r="E48" s="210">
        <f>IF(E$9=0,0,E$9/AGR_fec!E$9)</f>
        <v>1.037699133107135</v>
      </c>
      <c r="F48" s="210">
        <f>IF(F$9=0,0,F$9/AGR_fec!F$9)</f>
        <v>1.6017470599955728</v>
      </c>
      <c r="G48" s="210">
        <f>IF(G$9=0,0,G$9/AGR_fec!G$9)</f>
        <v>1.6797987886048247</v>
      </c>
      <c r="H48" s="210">
        <f>IF(H$9=0,0,H$9/AGR_fec!H$9)</f>
        <v>1.9154754887640681</v>
      </c>
      <c r="I48" s="210">
        <f>IF(I$9=0,0,I$9/AGR_fec!I$9)</f>
        <v>1.8562489818689998</v>
      </c>
      <c r="J48" s="210">
        <f>IF(J$9=0,0,J$9/AGR_fec!J$9)</f>
        <v>2.0178499366241907</v>
      </c>
      <c r="K48" s="210">
        <f>IF(K$9=0,0,K$9/AGR_fec!K$9)</f>
        <v>2.0440772401962795</v>
      </c>
      <c r="L48" s="210">
        <f>IF(L$9=0,0,L$9/AGR_fec!L$9)</f>
        <v>2.1063819162137452</v>
      </c>
      <c r="M48" s="210">
        <f>IF(M$9=0,0,M$9/AGR_fec!M$9)</f>
        <v>1.9927307296588328</v>
      </c>
      <c r="N48" s="210">
        <f>IF(N$9=0,0,N$9/AGR_fec!N$9)</f>
        <v>1.9910744021188156</v>
      </c>
      <c r="O48" s="210">
        <f>IF(O$9=0,0,O$9/AGR_fec!O$9)</f>
        <v>1.9682695979231222</v>
      </c>
      <c r="P48" s="210">
        <f>IF(P$9=0,0,P$9/AGR_fec!P$9)</f>
        <v>2.0790575860973872</v>
      </c>
      <c r="Q48" s="210">
        <f>IF(Q$9=0,0,Q$9/AGR_fec!Q$9)</f>
        <v>2.207001094803696</v>
      </c>
    </row>
    <row r="49" spans="1:17" x14ac:dyDescent="0.25">
      <c r="A49" s="179" t="s">
        <v>158</v>
      </c>
      <c r="B49" s="209">
        <f>IF(B$16=0,0,B$16/AGR_fec!B$16)</f>
        <v>3.1024188000000006</v>
      </c>
      <c r="C49" s="209">
        <f>IF(C$16=0,0,C$16/AGR_fec!C$16)</f>
        <v>3.1024188000000006</v>
      </c>
      <c r="D49" s="209">
        <f>IF(D$16=0,0,D$16/AGR_fec!D$16)</f>
        <v>3.1024187999999993</v>
      </c>
      <c r="E49" s="209">
        <f>IF(E$16=0,0,E$16/AGR_fec!E$16)</f>
        <v>3.1024188000000001</v>
      </c>
      <c r="F49" s="209">
        <f>IF(F$16=0,0,F$16/AGR_fec!F$16)</f>
        <v>3.1024188000000006</v>
      </c>
      <c r="G49" s="209">
        <f>IF(G$16=0,0,G$16/AGR_fec!G$16)</f>
        <v>3.102418800000001</v>
      </c>
      <c r="H49" s="209">
        <f>IF(H$16=0,0,H$16/AGR_fec!H$16)</f>
        <v>3.1024187999999997</v>
      </c>
      <c r="I49" s="209">
        <f>IF(I$16=0,0,I$16/AGR_fec!I$16)</f>
        <v>3.1024187999999993</v>
      </c>
      <c r="J49" s="209">
        <f>IF(J$16=0,0,J$16/AGR_fec!J$16)</f>
        <v>3.1024187999999993</v>
      </c>
      <c r="K49" s="209">
        <f>IF(K$16=0,0,K$16/AGR_fec!K$16)</f>
        <v>3.1024187999999993</v>
      </c>
      <c r="L49" s="209">
        <f>IF(L$16=0,0,L$16/AGR_fec!L$16)</f>
        <v>3.1024188000000006</v>
      </c>
      <c r="M49" s="209">
        <f>IF(M$16=0,0,M$16/AGR_fec!M$16)</f>
        <v>3.1024187999999997</v>
      </c>
      <c r="N49" s="209">
        <f>IF(N$16=0,0,N$16/AGR_fec!N$16)</f>
        <v>3.1024187999999997</v>
      </c>
      <c r="O49" s="209">
        <f>IF(O$16=0,0,O$16/AGR_fec!O$16)</f>
        <v>3.1024188000000015</v>
      </c>
      <c r="P49" s="209">
        <f>IF(P$16=0,0,P$16/AGR_fec!P$16)</f>
        <v>3.1024187999999993</v>
      </c>
      <c r="Q49" s="209">
        <f>IF(Q$16=0,0,Q$16/AGR_fec!Q$16)</f>
        <v>3.1024187999999993</v>
      </c>
    </row>
    <row r="50" spans="1:17" x14ac:dyDescent="0.25">
      <c r="A50" s="179" t="s">
        <v>157</v>
      </c>
      <c r="B50" s="209">
        <f>IF(B$17=0,0,B$17/AGR_fec!B$17)</f>
        <v>3.5281910905676845</v>
      </c>
      <c r="C50" s="209">
        <f>IF(C$17=0,0,C$17/AGR_fec!C$17)</f>
        <v>3.6128202808201819</v>
      </c>
      <c r="D50" s="209">
        <f>IF(D$17=0,0,D$17/AGR_fec!D$17)</f>
        <v>2.9751023864310486</v>
      </c>
      <c r="E50" s="209">
        <f>IF(E$17=0,0,E$17/AGR_fec!E$17)</f>
        <v>3.2164204378114256</v>
      </c>
      <c r="F50" s="209">
        <f>IF(F$17=0,0,F$17/AGR_fec!F$17)</f>
        <v>3.2837702407822165</v>
      </c>
      <c r="G50" s="209">
        <f>IF(G$17=0,0,G$17/AGR_fec!G$17)</f>
        <v>3.0072232458101635</v>
      </c>
      <c r="H50" s="209">
        <f>IF(H$17=0,0,H$17/AGR_fec!H$17)</f>
        <v>2.7902178450693049</v>
      </c>
      <c r="I50" s="209">
        <f>IF(I$17=0,0,I$17/AGR_fec!I$17)</f>
        <v>1.4605163788786686</v>
      </c>
      <c r="J50" s="209">
        <f>IF(J$17=0,0,J$17/AGR_fec!J$17)</f>
        <v>2.4361906325363507</v>
      </c>
      <c r="K50" s="209">
        <f>IF(K$17=0,0,K$17/AGR_fec!K$17)</f>
        <v>2.5536742986273513</v>
      </c>
      <c r="L50" s="209">
        <f>IF(L$17=0,0,L$17/AGR_fec!L$17)</f>
        <v>2.6005960343250489</v>
      </c>
      <c r="M50" s="209">
        <f>IF(M$17=0,0,M$17/AGR_fec!M$17)</f>
        <v>2.6449363755194319</v>
      </c>
      <c r="N50" s="209">
        <f>IF(N$17=0,0,N$17/AGR_fec!N$17)</f>
        <v>2.6325167786726786</v>
      </c>
      <c r="O50" s="209">
        <f>IF(O$17=0,0,O$17/AGR_fec!O$17)</f>
        <v>1.9556538594877628</v>
      </c>
      <c r="P50" s="209">
        <f>IF(P$17=0,0,P$17/AGR_fec!P$17)</f>
        <v>2.6923425435897412</v>
      </c>
      <c r="Q50" s="209">
        <f>IF(Q$17=0,0,Q$17/AGR_fec!Q$17)</f>
        <v>2.6624707861762302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3.1024187999999993</v>
      </c>
      <c r="D51" s="209">
        <f>IF(D$25=0,0,D$25/AGR_fec!D$25)</f>
        <v>3.1024187999999997</v>
      </c>
      <c r="E51" s="209">
        <f>IF(E$25=0,0,E$25/AGR_fec!E$25)</f>
        <v>3.1024188000000006</v>
      </c>
      <c r="F51" s="209">
        <f>IF(F$25=0,0,F$25/AGR_fec!F$25)</f>
        <v>3.1024188000000006</v>
      </c>
      <c r="G51" s="209">
        <f>IF(G$25=0,0,G$25/AGR_fec!G$25)</f>
        <v>3.1024188000000006</v>
      </c>
      <c r="H51" s="209">
        <f>IF(H$25=0,0,H$25/AGR_fec!H$25)</f>
        <v>3.1024188000000015</v>
      </c>
      <c r="I51" s="209">
        <f>IF(I$25=0,0,I$25/AGR_fec!I$25)</f>
        <v>3.1024187999999997</v>
      </c>
      <c r="J51" s="209">
        <f>IF(J$25=0,0,J$25/AGR_fec!J$25)</f>
        <v>3.1024187999999997</v>
      </c>
      <c r="K51" s="209">
        <f>IF(K$25=0,0,K$25/AGR_fec!K$25)</f>
        <v>3.1024187999999997</v>
      </c>
      <c r="L51" s="209">
        <f>IF(L$25=0,0,L$25/AGR_fec!L$25)</f>
        <v>3.1024187999999997</v>
      </c>
      <c r="M51" s="209">
        <f>IF(M$25=0,0,M$25/AGR_fec!M$25)</f>
        <v>3.1024187999999997</v>
      </c>
      <c r="N51" s="209">
        <f>IF(N$25=0,0,N$25/AGR_fec!N$25)</f>
        <v>3.1024188000000006</v>
      </c>
      <c r="O51" s="209">
        <f>IF(O$25=0,0,O$25/AGR_fec!O$25)</f>
        <v>3.1024187999999993</v>
      </c>
      <c r="P51" s="209">
        <f>IF(P$25=0,0,P$25/AGR_fec!P$25)</f>
        <v>3.1024188000000001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149822.70469781169</v>
      </c>
      <c r="C3" s="98">
        <f t="shared" si="0"/>
        <v>162969.34070677671</v>
      </c>
      <c r="D3" s="98">
        <f t="shared" si="0"/>
        <v>169526.06240567125</v>
      </c>
      <c r="E3" s="98">
        <f t="shared" si="0"/>
        <v>181846.3487840326</v>
      </c>
      <c r="F3" s="98">
        <f t="shared" si="0"/>
        <v>194206.88997702824</v>
      </c>
      <c r="G3" s="98">
        <f t="shared" si="0"/>
        <v>209465.97961432449</v>
      </c>
      <c r="H3" s="98">
        <f t="shared" si="0"/>
        <v>222014.06772150492</v>
      </c>
      <c r="I3" s="98">
        <f t="shared" si="0"/>
        <v>228134.47749320226</v>
      </c>
      <c r="J3" s="98">
        <f t="shared" si="0"/>
        <v>235111.11111111121</v>
      </c>
      <c r="K3" s="98">
        <f t="shared" si="0"/>
        <v>240282.20946592931</v>
      </c>
      <c r="L3" s="98">
        <f t="shared" si="0"/>
        <v>249979.74268847328</v>
      </c>
      <c r="M3" s="98">
        <f t="shared" si="0"/>
        <v>259879.89754251711</v>
      </c>
      <c r="N3" s="98">
        <f t="shared" si="0"/>
        <v>266538.88143856026</v>
      </c>
      <c r="O3" s="98">
        <f t="shared" si="0"/>
        <v>279086.5930723183</v>
      </c>
      <c r="P3" s="98">
        <f t="shared" si="0"/>
        <v>290744.1013715631</v>
      </c>
      <c r="Q3" s="98">
        <f t="shared" si="0"/>
        <v>305660.88795215357</v>
      </c>
    </row>
    <row r="4" spans="1:17" ht="12.95" customHeight="1" x14ac:dyDescent="0.25">
      <c r="A4" s="90" t="s">
        <v>44</v>
      </c>
      <c r="B4" s="89">
        <f t="shared" ref="B4" si="1">SUM(B5:B14)</f>
        <v>149822.70469781169</v>
      </c>
      <c r="C4" s="89">
        <f t="shared" ref="C4:Q4" si="2">SUM(C5:C14)</f>
        <v>162969.34070677671</v>
      </c>
      <c r="D4" s="89">
        <f t="shared" si="2"/>
        <v>169526.06240567125</v>
      </c>
      <c r="E4" s="89">
        <f t="shared" si="2"/>
        <v>181846.3487840326</v>
      </c>
      <c r="F4" s="89">
        <f t="shared" si="2"/>
        <v>194206.88997702824</v>
      </c>
      <c r="G4" s="89">
        <f t="shared" si="2"/>
        <v>209465.97961432449</v>
      </c>
      <c r="H4" s="89">
        <f t="shared" si="2"/>
        <v>222014.06772150492</v>
      </c>
      <c r="I4" s="89">
        <f t="shared" si="2"/>
        <v>228134.47749320226</v>
      </c>
      <c r="J4" s="89">
        <f t="shared" si="2"/>
        <v>235111.11111111121</v>
      </c>
      <c r="K4" s="89">
        <f t="shared" si="2"/>
        <v>240282.20946592931</v>
      </c>
      <c r="L4" s="89">
        <f t="shared" si="2"/>
        <v>249979.74268847328</v>
      </c>
      <c r="M4" s="89">
        <f t="shared" si="2"/>
        <v>259879.89754251711</v>
      </c>
      <c r="N4" s="89">
        <f t="shared" si="2"/>
        <v>266538.88143856026</v>
      </c>
      <c r="O4" s="89">
        <f t="shared" si="2"/>
        <v>279086.5930723183</v>
      </c>
      <c r="P4" s="89">
        <f t="shared" si="2"/>
        <v>290744.1013715631</v>
      </c>
      <c r="Q4" s="89">
        <f t="shared" si="2"/>
        <v>305660.88795215357</v>
      </c>
    </row>
    <row r="5" spans="1:17" ht="12" customHeight="1" x14ac:dyDescent="0.25">
      <c r="A5" s="88" t="s">
        <v>38</v>
      </c>
      <c r="B5" s="87">
        <v>513.42473505145529</v>
      </c>
      <c r="C5" s="87">
        <v>830.89250875808762</v>
      </c>
      <c r="D5" s="87">
        <v>1265.8016064897529</v>
      </c>
      <c r="E5" s="87">
        <v>464.73246769297305</v>
      </c>
      <c r="F5" s="87">
        <v>174.82319760988321</v>
      </c>
      <c r="G5" s="87">
        <v>44.937408792164142</v>
      </c>
      <c r="H5" s="87">
        <v>261.12362413726771</v>
      </c>
      <c r="I5" s="87">
        <v>158.25293037483962</v>
      </c>
      <c r="J5" s="87">
        <v>60.060351773864674</v>
      </c>
      <c r="K5" s="87">
        <v>33.88760764844254</v>
      </c>
      <c r="L5" s="87">
        <v>88.014806882678627</v>
      </c>
      <c r="M5" s="87">
        <v>139.41186872876156</v>
      </c>
      <c r="N5" s="87">
        <v>79.90573773704007</v>
      </c>
      <c r="O5" s="87">
        <v>131.3055435769289</v>
      </c>
      <c r="P5" s="87">
        <v>99.461180342404958</v>
      </c>
      <c r="Q5" s="87">
        <v>115.11522744658703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15618.166199428686</v>
      </c>
      <c r="C7" s="87">
        <v>23186.035867752791</v>
      </c>
      <c r="D7" s="87">
        <v>57176.242104476005</v>
      </c>
      <c r="E7" s="87">
        <v>54220.755592535541</v>
      </c>
      <c r="F7" s="87">
        <v>57515.255288602748</v>
      </c>
      <c r="G7" s="87">
        <v>48328.489229369676</v>
      </c>
      <c r="H7" s="87">
        <v>34205.512687963324</v>
      </c>
      <c r="I7" s="87">
        <v>31517.404568275993</v>
      </c>
      <c r="J7" s="87">
        <v>33206.519157851559</v>
      </c>
      <c r="K7" s="87">
        <v>24838.619339347879</v>
      </c>
      <c r="L7" s="87">
        <v>19869.447773782158</v>
      </c>
      <c r="M7" s="87">
        <v>49460.733755448608</v>
      </c>
      <c r="N7" s="87">
        <v>44148.174427207203</v>
      </c>
      <c r="O7" s="87">
        <v>37564.912546955762</v>
      </c>
      <c r="P7" s="87">
        <v>38461.872951301528</v>
      </c>
      <c r="Q7" s="87">
        <v>42638.287293915149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38124.171943788249</v>
      </c>
      <c r="C9" s="87">
        <v>58801.782883962303</v>
      </c>
      <c r="D9" s="87">
        <v>41485.070395108327</v>
      </c>
      <c r="E9" s="87">
        <v>53798.645274381204</v>
      </c>
      <c r="F9" s="87">
        <v>94589.148955796394</v>
      </c>
      <c r="G9" s="87">
        <v>100178.77266921119</v>
      </c>
      <c r="H9" s="87">
        <v>127184.43928184282</v>
      </c>
      <c r="I9" s="87">
        <v>129290.86339964936</v>
      </c>
      <c r="J9" s="87">
        <v>130384.2928814823</v>
      </c>
      <c r="K9" s="87">
        <v>140443.29842803036</v>
      </c>
      <c r="L9" s="87">
        <v>142822.79795607275</v>
      </c>
      <c r="M9" s="87">
        <v>119828.90655231767</v>
      </c>
      <c r="N9" s="87">
        <v>134524.66973757863</v>
      </c>
      <c r="O9" s="87">
        <v>154745.84636729446</v>
      </c>
      <c r="P9" s="87">
        <v>168057.28355922276</v>
      </c>
      <c r="Q9" s="87">
        <v>158996.23239751341</v>
      </c>
    </row>
    <row r="10" spans="1:17" ht="12" customHeight="1" x14ac:dyDescent="0.25">
      <c r="A10" s="88" t="s">
        <v>34</v>
      </c>
      <c r="B10" s="87">
        <v>2152.3171432398776</v>
      </c>
      <c r="C10" s="87">
        <v>13282.814707233349</v>
      </c>
      <c r="D10" s="87">
        <v>27947.260120038518</v>
      </c>
      <c r="E10" s="87">
        <v>21111.078615611324</v>
      </c>
      <c r="F10" s="87">
        <v>22208.104568706029</v>
      </c>
      <c r="G10" s="87">
        <v>20692.372023986831</v>
      </c>
      <c r="H10" s="87">
        <v>19005.519001669447</v>
      </c>
      <c r="I10" s="87">
        <v>19580.98947403377</v>
      </c>
      <c r="J10" s="87">
        <v>22969.409368546498</v>
      </c>
      <c r="K10" s="87">
        <v>24222.287881503224</v>
      </c>
      <c r="L10" s="87">
        <v>19223.305256872965</v>
      </c>
      <c r="M10" s="87">
        <v>16636.528573829499</v>
      </c>
      <c r="N10" s="87">
        <v>13300.070067257004</v>
      </c>
      <c r="O10" s="87">
        <v>11574.276223171422</v>
      </c>
      <c r="P10" s="87">
        <v>13511.491018371922</v>
      </c>
      <c r="Q10" s="87">
        <v>31763.379523156702</v>
      </c>
    </row>
    <row r="11" spans="1:17" ht="12" customHeight="1" x14ac:dyDescent="0.25">
      <c r="A11" s="88" t="s">
        <v>61</v>
      </c>
      <c r="B11" s="87">
        <v>477.1712604818527</v>
      </c>
      <c r="C11" s="87">
        <v>830.59157116895756</v>
      </c>
      <c r="D11" s="87">
        <v>3285.796771455377</v>
      </c>
      <c r="E11" s="87">
        <v>2324.5634981065509</v>
      </c>
      <c r="F11" s="87">
        <v>1582.6500097766832</v>
      </c>
      <c r="G11" s="87">
        <v>1444.876519221373</v>
      </c>
      <c r="H11" s="87">
        <v>822.70564905348033</v>
      </c>
      <c r="I11" s="87">
        <v>1150.7331739401252</v>
      </c>
      <c r="J11" s="87">
        <v>2054.737809885894</v>
      </c>
      <c r="K11" s="87">
        <v>2100.0494095594149</v>
      </c>
      <c r="L11" s="87">
        <v>1438.1593008101293</v>
      </c>
      <c r="M11" s="87">
        <v>2202.4273923323558</v>
      </c>
      <c r="N11" s="87">
        <v>2472.2164042255504</v>
      </c>
      <c r="O11" s="87">
        <v>4166.2137633400234</v>
      </c>
      <c r="P11" s="87">
        <v>5279.1749220009315</v>
      </c>
      <c r="Q11" s="87">
        <v>5550.2864314318149</v>
      </c>
    </row>
    <row r="12" spans="1:17" ht="12" customHeight="1" x14ac:dyDescent="0.25">
      <c r="A12" s="88" t="s">
        <v>42</v>
      </c>
      <c r="B12" s="87">
        <v>84141.756612243364</v>
      </c>
      <c r="C12" s="87">
        <v>44948.771157796509</v>
      </c>
      <c r="D12" s="87">
        <v>38222.307569150995</v>
      </c>
      <c r="E12" s="87">
        <v>31639.454812489981</v>
      </c>
      <c r="F12" s="87">
        <v>17200.894931497322</v>
      </c>
      <c r="G12" s="87">
        <v>38319.213116100436</v>
      </c>
      <c r="H12" s="87">
        <v>36957.786918896243</v>
      </c>
      <c r="I12" s="87">
        <v>36262.531159686885</v>
      </c>
      <c r="J12" s="87">
        <v>39825.562007021072</v>
      </c>
      <c r="K12" s="87">
        <v>41404.899914321919</v>
      </c>
      <c r="L12" s="87">
        <v>43553.346135472537</v>
      </c>
      <c r="M12" s="87">
        <v>52722.504802060561</v>
      </c>
      <c r="N12" s="87">
        <v>57091.413354049495</v>
      </c>
      <c r="O12" s="87">
        <v>59435.473907128813</v>
      </c>
      <c r="P12" s="87">
        <v>53501.742331832633</v>
      </c>
      <c r="Q12" s="87">
        <v>54190.139819255783</v>
      </c>
    </row>
    <row r="13" spans="1:17" ht="12" customHeight="1" x14ac:dyDescent="0.25">
      <c r="A13" s="88" t="s">
        <v>105</v>
      </c>
      <c r="B13" s="87">
        <v>4.476322698904589</v>
      </c>
      <c r="C13" s="87">
        <v>14.640770993166665</v>
      </c>
      <c r="D13" s="87">
        <v>16.730705771802679</v>
      </c>
      <c r="E13" s="87">
        <v>248.1364913268136</v>
      </c>
      <c r="F13" s="87">
        <v>265.97315782587867</v>
      </c>
      <c r="G13" s="87">
        <v>267.39351642854479</v>
      </c>
      <c r="H13" s="87">
        <v>715.20247029864902</v>
      </c>
      <c r="I13" s="87">
        <v>1651.1569240069416</v>
      </c>
      <c r="J13" s="87">
        <v>1725.0412621422322</v>
      </c>
      <c r="K13" s="87">
        <v>1978.337478577366</v>
      </c>
      <c r="L13" s="87">
        <v>5202.5184499061479</v>
      </c>
      <c r="M13" s="87">
        <v>5625.2491366892573</v>
      </c>
      <c r="N13" s="87">
        <v>6167.7162547101598</v>
      </c>
      <c r="O13" s="87">
        <v>6754.1314219804863</v>
      </c>
      <c r="P13" s="87">
        <v>8514.0140337373396</v>
      </c>
      <c r="Q13" s="87">
        <v>11245.104500738684</v>
      </c>
    </row>
    <row r="14" spans="1:17" ht="12" customHeight="1" x14ac:dyDescent="0.25">
      <c r="A14" s="51" t="s">
        <v>104</v>
      </c>
      <c r="B14" s="94">
        <v>8791.2204808792958</v>
      </c>
      <c r="C14" s="94">
        <v>21073.811239111554</v>
      </c>
      <c r="D14" s="94">
        <v>126.8531331804611</v>
      </c>
      <c r="E14" s="94">
        <v>18038.982031888212</v>
      </c>
      <c r="F14" s="94">
        <v>670.03986721331933</v>
      </c>
      <c r="G14" s="94">
        <v>189.925131214277</v>
      </c>
      <c r="H14" s="94">
        <v>2861.7780876436818</v>
      </c>
      <c r="I14" s="94">
        <v>8522.5458632343543</v>
      </c>
      <c r="J14" s="94">
        <v>4885.4882724077497</v>
      </c>
      <c r="K14" s="94">
        <v>5260.8294069407066</v>
      </c>
      <c r="L14" s="94">
        <v>17782.153008673926</v>
      </c>
      <c r="M14" s="94">
        <v>13264.135461110427</v>
      </c>
      <c r="N14" s="94">
        <v>8754.7154557951671</v>
      </c>
      <c r="O14" s="94">
        <v>4714.4332988704073</v>
      </c>
      <c r="P14" s="94">
        <v>3319.0613747535431</v>
      </c>
      <c r="Q14" s="94">
        <v>1162.3427586954049</v>
      </c>
    </row>
    <row r="15" spans="1:17" ht="12" hidden="1" customHeight="1" x14ac:dyDescent="0.25">
      <c r="A15" s="97" t="s">
        <v>103</v>
      </c>
      <c r="B15" s="96">
        <f t="shared" ref="B15" si="3">SUM(B5:B12)</f>
        <v>141027.00789423348</v>
      </c>
      <c r="C15" s="96">
        <f t="shared" ref="C15:Q15" si="4">SUM(C5:C12)</f>
        <v>141880.88869667199</v>
      </c>
      <c r="D15" s="96">
        <f t="shared" si="4"/>
        <v>169382.47856671899</v>
      </c>
      <c r="E15" s="96">
        <f t="shared" si="4"/>
        <v>163559.23026081757</v>
      </c>
      <c r="F15" s="96">
        <f t="shared" si="4"/>
        <v>193270.87695198905</v>
      </c>
      <c r="G15" s="96">
        <f t="shared" si="4"/>
        <v>209008.66096668167</v>
      </c>
      <c r="H15" s="96">
        <f t="shared" si="4"/>
        <v>218437.0871635626</v>
      </c>
      <c r="I15" s="96">
        <f t="shared" si="4"/>
        <v>217960.77470596097</v>
      </c>
      <c r="J15" s="96">
        <f t="shared" si="4"/>
        <v>228500.58157656121</v>
      </c>
      <c r="K15" s="96">
        <f t="shared" si="4"/>
        <v>233043.04258041125</v>
      </c>
      <c r="L15" s="96">
        <f t="shared" si="4"/>
        <v>226995.07122989322</v>
      </c>
      <c r="M15" s="96">
        <f t="shared" si="4"/>
        <v>240990.51294471743</v>
      </c>
      <c r="N15" s="96">
        <f t="shared" si="4"/>
        <v>251616.44972805495</v>
      </c>
      <c r="O15" s="96">
        <f t="shared" si="4"/>
        <v>267618.02835146739</v>
      </c>
      <c r="P15" s="96">
        <f t="shared" si="4"/>
        <v>278911.0259630722</v>
      </c>
      <c r="Q15" s="96">
        <f t="shared" si="4"/>
        <v>293253.44069271948</v>
      </c>
    </row>
    <row r="16" spans="1:17" ht="12.95" customHeight="1" x14ac:dyDescent="0.25">
      <c r="A16" s="90" t="s">
        <v>102</v>
      </c>
      <c r="B16" s="89">
        <f t="shared" ref="B16" si="5">SUM(B17:B18)</f>
        <v>159.99999999999997</v>
      </c>
      <c r="C16" s="89">
        <f t="shared" ref="C16:Q16" si="6">SUM(C17:C18)</f>
        <v>2433</v>
      </c>
      <c r="D16" s="89">
        <f t="shared" si="6"/>
        <v>5428.9999999999991</v>
      </c>
      <c r="E16" s="89">
        <f t="shared" si="6"/>
        <v>7416</v>
      </c>
      <c r="F16" s="89">
        <f t="shared" si="6"/>
        <v>11550.000000000002</v>
      </c>
      <c r="G16" s="89">
        <f t="shared" si="6"/>
        <v>14250</v>
      </c>
      <c r="H16" s="89">
        <f t="shared" si="6"/>
        <v>18871.000000000007</v>
      </c>
      <c r="I16" s="89">
        <f t="shared" si="6"/>
        <v>24062</v>
      </c>
      <c r="J16" s="89">
        <f t="shared" si="6"/>
        <v>29504.999999999996</v>
      </c>
      <c r="K16" s="89">
        <f t="shared" si="6"/>
        <v>34421</v>
      </c>
      <c r="L16" s="89">
        <f t="shared" si="6"/>
        <v>39019.999999999993</v>
      </c>
      <c r="M16" s="89">
        <f t="shared" si="6"/>
        <v>40543</v>
      </c>
      <c r="N16" s="89">
        <f t="shared" si="6"/>
        <v>40953.999999999993</v>
      </c>
      <c r="O16" s="89">
        <f t="shared" si="6"/>
        <v>42536.999999999993</v>
      </c>
      <c r="P16" s="89">
        <f t="shared" si="6"/>
        <v>43868.999999999993</v>
      </c>
      <c r="Q16" s="89">
        <f t="shared" si="6"/>
        <v>46182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159.99999999999997</v>
      </c>
      <c r="C18" s="95">
        <v>2433</v>
      </c>
      <c r="D18" s="95">
        <v>5428.9999999999991</v>
      </c>
      <c r="E18" s="95">
        <v>7416</v>
      </c>
      <c r="F18" s="95">
        <v>11550.000000000002</v>
      </c>
      <c r="G18" s="95">
        <v>14250</v>
      </c>
      <c r="H18" s="95">
        <v>18871.000000000007</v>
      </c>
      <c r="I18" s="95">
        <v>24062</v>
      </c>
      <c r="J18" s="95">
        <v>29504.999999999996</v>
      </c>
      <c r="K18" s="95">
        <v>34421</v>
      </c>
      <c r="L18" s="95">
        <v>39019.999999999993</v>
      </c>
      <c r="M18" s="95">
        <v>40543</v>
      </c>
      <c r="N18" s="95">
        <v>40953.999999999993</v>
      </c>
      <c r="O18" s="95">
        <v>42536.999999999993</v>
      </c>
      <c r="P18" s="95">
        <v>43868.999999999993</v>
      </c>
      <c r="Q18" s="95">
        <v>46182</v>
      </c>
    </row>
    <row r="19" spans="1:17" ht="12.95" customHeight="1" x14ac:dyDescent="0.25">
      <c r="A19" s="90" t="s">
        <v>47</v>
      </c>
      <c r="B19" s="89">
        <f t="shared" ref="B19" si="7">SUM(B20:B26)</f>
        <v>149822.70469781169</v>
      </c>
      <c r="C19" s="89">
        <f t="shared" ref="C19:Q19" si="8">SUM(C20:C26)</f>
        <v>162969.34070677671</v>
      </c>
      <c r="D19" s="89">
        <f t="shared" si="8"/>
        <v>169526.0624056712</v>
      </c>
      <c r="E19" s="89">
        <f t="shared" si="8"/>
        <v>181846.34878403263</v>
      </c>
      <c r="F19" s="89">
        <f t="shared" si="8"/>
        <v>194206.8899770283</v>
      </c>
      <c r="G19" s="89">
        <f t="shared" si="8"/>
        <v>209465.97961432446</v>
      </c>
      <c r="H19" s="89">
        <f t="shared" si="8"/>
        <v>222014.06772150489</v>
      </c>
      <c r="I19" s="89">
        <f t="shared" si="8"/>
        <v>228134.47749320226</v>
      </c>
      <c r="J19" s="89">
        <f t="shared" si="8"/>
        <v>235111.11111111115</v>
      </c>
      <c r="K19" s="89">
        <f t="shared" si="8"/>
        <v>240282.20946592934</v>
      </c>
      <c r="L19" s="89">
        <f t="shared" si="8"/>
        <v>249979.74268847328</v>
      </c>
      <c r="M19" s="89">
        <f t="shared" si="8"/>
        <v>259879.89754251705</v>
      </c>
      <c r="N19" s="89">
        <f t="shared" si="8"/>
        <v>266538.88143856032</v>
      </c>
      <c r="O19" s="89">
        <f t="shared" si="8"/>
        <v>279086.5930723183</v>
      </c>
      <c r="P19" s="89">
        <f t="shared" si="8"/>
        <v>290744.1013715631</v>
      </c>
      <c r="Q19" s="89">
        <f t="shared" si="8"/>
        <v>305660.88795215351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7042.426822321645</v>
      </c>
      <c r="C22" s="87">
        <v>9620.821429297217</v>
      </c>
      <c r="D22" s="87">
        <v>29493.355499662473</v>
      </c>
      <c r="E22" s="87">
        <v>44530.873206165648</v>
      </c>
      <c r="F22" s="87">
        <v>32731.941132020656</v>
      </c>
      <c r="G22" s="87">
        <v>36941.782667030078</v>
      </c>
      <c r="H22" s="87">
        <v>19999.477746803859</v>
      </c>
      <c r="I22" s="87">
        <v>19123.736588080363</v>
      </c>
      <c r="J22" s="87">
        <v>18159.404737643872</v>
      </c>
      <c r="K22" s="87">
        <v>17335.682712942904</v>
      </c>
      <c r="L22" s="87">
        <v>18099.513270934127</v>
      </c>
      <c r="M22" s="87">
        <v>18531.073300988857</v>
      </c>
      <c r="N22" s="87">
        <v>24724.424272655222</v>
      </c>
      <c r="O22" s="87">
        <v>35338.871224233408</v>
      </c>
      <c r="P22" s="87">
        <v>37706.819243651116</v>
      </c>
      <c r="Q22" s="87">
        <v>41149.733749335115</v>
      </c>
    </row>
    <row r="23" spans="1:17" ht="12" customHeight="1" x14ac:dyDescent="0.25">
      <c r="A23" s="88" t="s">
        <v>98</v>
      </c>
      <c r="B23" s="87">
        <v>24566.414950347404</v>
      </c>
      <c r="C23" s="87">
        <v>12856.101347165008</v>
      </c>
      <c r="D23" s="87">
        <v>44870.713139576612</v>
      </c>
      <c r="E23" s="87">
        <v>44123.67760006465</v>
      </c>
      <c r="F23" s="87">
        <v>83598.537948122554</v>
      </c>
      <c r="G23" s="87">
        <v>92327.902989670067</v>
      </c>
      <c r="H23" s="87">
        <v>111711.25176137897</v>
      </c>
      <c r="I23" s="87">
        <v>104013.74045410928</v>
      </c>
      <c r="J23" s="87">
        <v>96552.065568274193</v>
      </c>
      <c r="K23" s="87">
        <v>103753.70559939943</v>
      </c>
      <c r="L23" s="87">
        <v>137781.65835688545</v>
      </c>
      <c r="M23" s="87">
        <v>118729.61234878312</v>
      </c>
      <c r="N23" s="87">
        <v>115892.23857568117</v>
      </c>
      <c r="O23" s="87">
        <v>122532.45502747301</v>
      </c>
      <c r="P23" s="87">
        <v>134562.37194760444</v>
      </c>
      <c r="Q23" s="87">
        <v>148481.09112686946</v>
      </c>
    </row>
    <row r="24" spans="1:17" ht="12" customHeight="1" x14ac:dyDescent="0.25">
      <c r="A24" s="88" t="s">
        <v>34</v>
      </c>
      <c r="B24" s="87">
        <v>1909.6871387491972</v>
      </c>
      <c r="C24" s="87">
        <v>11424.41476110339</v>
      </c>
      <c r="D24" s="87">
        <v>7942.3725203599224</v>
      </c>
      <c r="E24" s="87">
        <v>15358.418916385004</v>
      </c>
      <c r="F24" s="87">
        <v>9779.6008732132723</v>
      </c>
      <c r="G24" s="87">
        <v>11263.80012699607</v>
      </c>
      <c r="H24" s="87">
        <v>10714.362470779546</v>
      </c>
      <c r="I24" s="87">
        <v>10134.943028742362</v>
      </c>
      <c r="J24" s="87">
        <v>9952.4697633401793</v>
      </c>
      <c r="K24" s="87">
        <v>10065.594887902924</v>
      </c>
      <c r="L24" s="87">
        <v>10728.16401870029</v>
      </c>
      <c r="M24" s="87">
        <v>11005.337893605893</v>
      </c>
      <c r="N24" s="87">
        <v>11256.046399926494</v>
      </c>
      <c r="O24" s="87">
        <v>11321.288861492734</v>
      </c>
      <c r="P24" s="87">
        <v>11833.713084998561</v>
      </c>
      <c r="Q24" s="87">
        <v>12476.533555468675</v>
      </c>
    </row>
    <row r="25" spans="1:17" ht="12" customHeight="1" x14ac:dyDescent="0.25">
      <c r="A25" s="88" t="s">
        <v>42</v>
      </c>
      <c r="B25" s="87">
        <v>39027.341964002291</v>
      </c>
      <c r="C25" s="87">
        <v>38628.786660339276</v>
      </c>
      <c r="D25" s="87">
        <v>35159.230368141456</v>
      </c>
      <c r="E25" s="87">
        <v>32594.73735991005</v>
      </c>
      <c r="F25" s="87">
        <v>15332.20667555396</v>
      </c>
      <c r="G25" s="87">
        <v>17365.277553102242</v>
      </c>
      <c r="H25" s="87">
        <v>35898.538752941648</v>
      </c>
      <c r="I25" s="87">
        <v>35619.942377589454</v>
      </c>
      <c r="J25" s="87">
        <v>39169.496835799895</v>
      </c>
      <c r="K25" s="87">
        <v>39798.995588009369</v>
      </c>
      <c r="L25" s="87">
        <v>43160.241025885574</v>
      </c>
      <c r="M25" s="87">
        <v>47842.532281101143</v>
      </c>
      <c r="N25" s="87">
        <v>52096.608277851941</v>
      </c>
      <c r="O25" s="87">
        <v>54850.336987734539</v>
      </c>
      <c r="P25" s="87">
        <v>51510.790498507471</v>
      </c>
      <c r="Q25" s="87">
        <v>53604.42367098762</v>
      </c>
    </row>
    <row r="26" spans="1:17" ht="12" customHeight="1" x14ac:dyDescent="0.25">
      <c r="A26" s="88" t="s">
        <v>30</v>
      </c>
      <c r="B26" s="94">
        <v>77276.833822391141</v>
      </c>
      <c r="C26" s="94">
        <v>90439.216508871817</v>
      </c>
      <c r="D26" s="94">
        <v>52060.390877930738</v>
      </c>
      <c r="E26" s="94">
        <v>45238.641701507251</v>
      </c>
      <c r="F26" s="94">
        <v>52764.603348117846</v>
      </c>
      <c r="G26" s="94">
        <v>51567.216277526022</v>
      </c>
      <c r="H26" s="94">
        <v>43690.436989600872</v>
      </c>
      <c r="I26" s="94">
        <v>59242.115044680766</v>
      </c>
      <c r="J26" s="94">
        <v>71277.674206053023</v>
      </c>
      <c r="K26" s="94">
        <v>69328.230677674728</v>
      </c>
      <c r="L26" s="94">
        <v>40210.166016067844</v>
      </c>
      <c r="M26" s="94">
        <v>63771.341718038035</v>
      </c>
      <c r="N26" s="94">
        <v>62569.563912445454</v>
      </c>
      <c r="O26" s="94">
        <v>55043.640971384601</v>
      </c>
      <c r="P26" s="94">
        <v>55130.406596801527</v>
      </c>
      <c r="Q26" s="94">
        <v>49949.105849492633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353.56968891011996</v>
      </c>
      <c r="L27" s="92">
        <v>401.88495940811242</v>
      </c>
      <c r="M27" s="92">
        <v>389.13832680112841</v>
      </c>
      <c r="N27" s="92">
        <v>521.8498816267977</v>
      </c>
      <c r="O27" s="92">
        <v>574.40373830898307</v>
      </c>
      <c r="P27" s="92">
        <v>654.12756948896526</v>
      </c>
      <c r="Q27" s="92">
        <v>714.55864299193354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149822.70469781169</v>
      </c>
      <c r="C29" s="89">
        <f t="shared" ref="C29:Q29" si="10">SUM(C30:C33)</f>
        <v>162969.34070677671</v>
      </c>
      <c r="D29" s="89">
        <f t="shared" si="10"/>
        <v>169526.06240567123</v>
      </c>
      <c r="E29" s="89">
        <f t="shared" si="10"/>
        <v>181846.34878403257</v>
      </c>
      <c r="F29" s="89">
        <f t="shared" si="10"/>
        <v>194206.88997702824</v>
      </c>
      <c r="G29" s="89">
        <f t="shared" si="10"/>
        <v>209465.97961432443</v>
      </c>
      <c r="H29" s="89">
        <f t="shared" si="10"/>
        <v>222014.06772150492</v>
      </c>
      <c r="I29" s="89">
        <f t="shared" si="10"/>
        <v>228134.47749320226</v>
      </c>
      <c r="J29" s="89">
        <f t="shared" si="10"/>
        <v>235111.11111111112</v>
      </c>
      <c r="K29" s="89">
        <f t="shared" si="10"/>
        <v>240282.20946592931</v>
      </c>
      <c r="L29" s="89">
        <f t="shared" si="10"/>
        <v>249979.74268847317</v>
      </c>
      <c r="M29" s="89">
        <f t="shared" si="10"/>
        <v>259879.89754251699</v>
      </c>
      <c r="N29" s="89">
        <f t="shared" si="10"/>
        <v>266538.8814385602</v>
      </c>
      <c r="O29" s="89">
        <f t="shared" si="10"/>
        <v>279086.59307231836</v>
      </c>
      <c r="P29" s="89">
        <f t="shared" si="10"/>
        <v>290744.10137156316</v>
      </c>
      <c r="Q29" s="89">
        <f t="shared" si="10"/>
        <v>305660.88795215351</v>
      </c>
    </row>
    <row r="30" spans="1:17" ht="12" customHeight="1" x14ac:dyDescent="0.25">
      <c r="A30" s="88" t="s">
        <v>66</v>
      </c>
      <c r="B30" s="87">
        <v>18196.726687217182</v>
      </c>
      <c r="C30" s="87">
        <v>10287.456504841159</v>
      </c>
      <c r="D30" s="87">
        <v>18138.462195975873</v>
      </c>
      <c r="E30" s="87">
        <v>32215.736850187001</v>
      </c>
      <c r="F30" s="87">
        <v>67096.733344000982</v>
      </c>
      <c r="G30" s="87">
        <v>82470.953462198799</v>
      </c>
      <c r="H30" s="87">
        <v>32419.785597243448</v>
      </c>
      <c r="I30" s="87">
        <v>97347.574005481103</v>
      </c>
      <c r="J30" s="87">
        <v>22838.394826501961</v>
      </c>
      <c r="K30" s="87">
        <v>12779.773158892947</v>
      </c>
      <c r="L30" s="87">
        <v>20881.556409508379</v>
      </c>
      <c r="M30" s="87">
        <v>13022.642470076773</v>
      </c>
      <c r="N30" s="87">
        <v>16457.604237431169</v>
      </c>
      <c r="O30" s="87">
        <v>19015.254030818309</v>
      </c>
      <c r="P30" s="87">
        <v>25023.708492500518</v>
      </c>
      <c r="Q30" s="87">
        <v>32160.85202347835</v>
      </c>
    </row>
    <row r="31" spans="1:17" ht="12" customHeight="1" x14ac:dyDescent="0.25">
      <c r="A31" s="88" t="s">
        <v>98</v>
      </c>
      <c r="B31" s="87">
        <v>30686.006413215793</v>
      </c>
      <c r="C31" s="87">
        <v>41774.80085873061</v>
      </c>
      <c r="D31" s="87">
        <v>81402.497853582463</v>
      </c>
      <c r="E31" s="87">
        <v>76291.214125667131</v>
      </c>
      <c r="F31" s="87">
        <v>121685.2971458781</v>
      </c>
      <c r="G31" s="87">
        <v>120250.44441465547</v>
      </c>
      <c r="H31" s="87">
        <v>163707.19290953301</v>
      </c>
      <c r="I31" s="87">
        <v>123023.96902840747</v>
      </c>
      <c r="J31" s="87">
        <v>129616.49368136012</v>
      </c>
      <c r="K31" s="87">
        <v>131254.62272244776</v>
      </c>
      <c r="L31" s="87">
        <v>132102.64814497752</v>
      </c>
      <c r="M31" s="87">
        <v>127418.22102212317</v>
      </c>
      <c r="N31" s="87">
        <v>124570.60169298612</v>
      </c>
      <c r="O31" s="87">
        <v>128716.74752638456</v>
      </c>
      <c r="P31" s="87">
        <v>130229.89643606397</v>
      </c>
      <c r="Q31" s="87">
        <v>145568.92100818906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100939.9715973787</v>
      </c>
      <c r="C33" s="86">
        <v>110907.08334320493</v>
      </c>
      <c r="D33" s="86">
        <v>69985.102356112868</v>
      </c>
      <c r="E33" s="86">
        <v>73339.397808178444</v>
      </c>
      <c r="F33" s="86">
        <v>5424.8594871491778</v>
      </c>
      <c r="G33" s="86">
        <v>6744.5817374701564</v>
      </c>
      <c r="H33" s="86">
        <v>25887.089214728465</v>
      </c>
      <c r="I33" s="86">
        <v>7762.9344593136993</v>
      </c>
      <c r="J33" s="86">
        <v>82656.222603249043</v>
      </c>
      <c r="K33" s="86">
        <v>96247.81358458857</v>
      </c>
      <c r="L33" s="86">
        <v>96995.538133987284</v>
      </c>
      <c r="M33" s="86">
        <v>119439.03405031703</v>
      </c>
      <c r="N33" s="86">
        <v>125510.67550814294</v>
      </c>
      <c r="O33" s="86">
        <v>131354.59151511546</v>
      </c>
      <c r="P33" s="86">
        <v>135490.49644299864</v>
      </c>
      <c r="Q33" s="86">
        <v>127931.11492048613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1008.5079648467125</v>
      </c>
      <c r="C3" s="106">
        <f t="shared" ref="C3:Q3" si="1">SUM(C4,C16,C19,C29)</f>
        <v>1394.1124951057191</v>
      </c>
      <c r="D3" s="106">
        <f t="shared" si="1"/>
        <v>632.49559002553849</v>
      </c>
      <c r="E3" s="106">
        <f t="shared" si="1"/>
        <v>1192.740987441274</v>
      </c>
      <c r="F3" s="106">
        <f t="shared" si="1"/>
        <v>1431.9530268964545</v>
      </c>
      <c r="G3" s="106">
        <f t="shared" si="1"/>
        <v>1799.7038281158761</v>
      </c>
      <c r="H3" s="106">
        <f t="shared" si="1"/>
        <v>2379.1644679183773</v>
      </c>
      <c r="I3" s="106">
        <f t="shared" si="1"/>
        <v>2035.3770802391259</v>
      </c>
      <c r="J3" s="106">
        <f t="shared" si="1"/>
        <v>1646.9512381082686</v>
      </c>
      <c r="K3" s="106">
        <f t="shared" si="1"/>
        <v>1535.9831497118728</v>
      </c>
      <c r="L3" s="106">
        <f t="shared" si="1"/>
        <v>1640.8515894672653</v>
      </c>
      <c r="M3" s="106">
        <f t="shared" si="1"/>
        <v>1532.360314322794</v>
      </c>
      <c r="N3" s="106">
        <f t="shared" si="1"/>
        <v>1507.6678265621181</v>
      </c>
      <c r="O3" s="106">
        <f t="shared" si="1"/>
        <v>1453.0217935587441</v>
      </c>
      <c r="P3" s="106">
        <f t="shared" si="1"/>
        <v>1401.816308673282</v>
      </c>
      <c r="Q3" s="106">
        <f t="shared" si="1"/>
        <v>1435.999103989514</v>
      </c>
    </row>
    <row r="4" spans="1:17" ht="12.95" customHeight="1" x14ac:dyDescent="0.25">
      <c r="A4" s="90" t="s">
        <v>44</v>
      </c>
      <c r="B4" s="101">
        <f t="shared" ref="B4" si="2">SUM(B5:B15)</f>
        <v>786.07125294601099</v>
      </c>
      <c r="C4" s="101">
        <f t="shared" ref="C4:Q4" si="3">SUM(C5:C15)</f>
        <v>1144.6046388333848</v>
      </c>
      <c r="D4" s="101">
        <f t="shared" si="3"/>
        <v>506.730655827558</v>
      </c>
      <c r="E4" s="101">
        <f t="shared" si="3"/>
        <v>898.88487039503957</v>
      </c>
      <c r="F4" s="101">
        <f t="shared" si="3"/>
        <v>1071.8864528984752</v>
      </c>
      <c r="G4" s="101">
        <f t="shared" si="3"/>
        <v>1409.4556803825942</v>
      </c>
      <c r="H4" s="101">
        <f t="shared" si="3"/>
        <v>1967.4460798571245</v>
      </c>
      <c r="I4" s="101">
        <f t="shared" si="3"/>
        <v>1609.1083067968996</v>
      </c>
      <c r="J4" s="101">
        <f t="shared" si="3"/>
        <v>1237.0596312792884</v>
      </c>
      <c r="K4" s="101">
        <f t="shared" si="3"/>
        <v>1118.0963531183479</v>
      </c>
      <c r="L4" s="101">
        <f t="shared" si="3"/>
        <v>1216.363246365964</v>
      </c>
      <c r="M4" s="101">
        <f t="shared" si="3"/>
        <v>1089.6092497581637</v>
      </c>
      <c r="N4" s="101">
        <f t="shared" si="3"/>
        <v>1056.0707171887084</v>
      </c>
      <c r="O4" s="101">
        <f t="shared" si="3"/>
        <v>986.44630115846496</v>
      </c>
      <c r="P4" s="101">
        <f t="shared" si="3"/>
        <v>919.17541627911066</v>
      </c>
      <c r="Q4" s="101">
        <f t="shared" si="3"/>
        <v>926.62251864243171</v>
      </c>
    </row>
    <row r="5" spans="1:17" ht="12" customHeight="1" x14ac:dyDescent="0.25">
      <c r="A5" s="88" t="s">
        <v>38</v>
      </c>
      <c r="B5" s="100">
        <v>3.5992378739105346</v>
      </c>
      <c r="C5" s="100">
        <v>7.3674999999999979</v>
      </c>
      <c r="D5" s="100">
        <v>4.4000500000000002</v>
      </c>
      <c r="E5" s="100">
        <v>2.7847</v>
      </c>
      <c r="F5" s="100">
        <v>1.1486500000000002</v>
      </c>
      <c r="G5" s="100">
        <v>0.38181701335239943</v>
      </c>
      <c r="H5" s="100">
        <v>2.901419999999999</v>
      </c>
      <c r="I5" s="100">
        <v>1.3998999999999999</v>
      </c>
      <c r="J5" s="100">
        <v>0.39932000000000001</v>
      </c>
      <c r="K5" s="100">
        <v>0.19994000000000003</v>
      </c>
      <c r="L5" s="100">
        <v>0.54933304248503767</v>
      </c>
      <c r="M5" s="100">
        <v>0.7459797247944242</v>
      </c>
      <c r="N5" s="100">
        <v>0.40603761825924845</v>
      </c>
      <c r="O5" s="100">
        <v>0.59759100235455043</v>
      </c>
      <c r="P5" s="100">
        <v>0.4060536703419243</v>
      </c>
      <c r="Q5" s="100">
        <v>0.45364654522695241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124.03866798770775</v>
      </c>
      <c r="C7" s="100">
        <v>138.38424213412191</v>
      </c>
      <c r="D7" s="100">
        <v>215.30768474467118</v>
      </c>
      <c r="E7" s="100">
        <v>201.68084464136527</v>
      </c>
      <c r="F7" s="100">
        <v>380.68333637572238</v>
      </c>
      <c r="G7" s="100">
        <v>352.39015306840088</v>
      </c>
      <c r="H7" s="100">
        <v>211.73786794863625</v>
      </c>
      <c r="I7" s="100">
        <v>322.76415218602335</v>
      </c>
      <c r="J7" s="100">
        <v>246.52204735915899</v>
      </c>
      <c r="K7" s="100">
        <v>100.44851419654606</v>
      </c>
      <c r="L7" s="100">
        <v>106.42387662734852</v>
      </c>
      <c r="M7" s="100">
        <v>226.5292877837249</v>
      </c>
      <c r="N7" s="100">
        <v>190.95538349271968</v>
      </c>
      <c r="O7" s="100">
        <v>144.67402422215585</v>
      </c>
      <c r="P7" s="100">
        <v>132.12128270470606</v>
      </c>
      <c r="Q7" s="100">
        <v>140.49106419951997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184.21531343746545</v>
      </c>
      <c r="C9" s="100">
        <v>457.34724210850078</v>
      </c>
      <c r="D9" s="100">
        <v>46.029770549439895</v>
      </c>
      <c r="E9" s="100">
        <v>355.2056167404279</v>
      </c>
      <c r="F9" s="100">
        <v>481.53284796262119</v>
      </c>
      <c r="G9" s="100">
        <v>583.05221805732106</v>
      </c>
      <c r="H9" s="100">
        <v>1314.5506864731899</v>
      </c>
      <c r="I9" s="100">
        <v>866.81934078475263</v>
      </c>
      <c r="J9" s="100">
        <v>600.73247253081445</v>
      </c>
      <c r="K9" s="100">
        <v>688.35253403057561</v>
      </c>
      <c r="L9" s="100">
        <v>698.48680252066242</v>
      </c>
      <c r="M9" s="100">
        <v>532.05853365836037</v>
      </c>
      <c r="N9" s="100">
        <v>546.83698635324458</v>
      </c>
      <c r="O9" s="100">
        <v>561.06269775842122</v>
      </c>
      <c r="P9" s="100">
        <v>543.87687715559844</v>
      </c>
      <c r="Q9" s="100">
        <v>494.85255321387507</v>
      </c>
    </row>
    <row r="10" spans="1:17" ht="12" customHeight="1" x14ac:dyDescent="0.25">
      <c r="A10" s="88" t="s">
        <v>34</v>
      </c>
      <c r="B10" s="100">
        <v>15.26699814762871</v>
      </c>
      <c r="C10" s="100">
        <v>120.99253999999995</v>
      </c>
      <c r="D10" s="100">
        <v>137.13417999999996</v>
      </c>
      <c r="E10" s="100">
        <v>132.61953177017332</v>
      </c>
      <c r="F10" s="100">
        <v>109.57936052455857</v>
      </c>
      <c r="G10" s="100">
        <v>175.79042899513399</v>
      </c>
      <c r="H10" s="100">
        <v>163.24712</v>
      </c>
      <c r="I10" s="100">
        <v>134.79921999999999</v>
      </c>
      <c r="J10" s="100">
        <v>123.76724999999993</v>
      </c>
      <c r="K10" s="100">
        <v>108.58955999999998</v>
      </c>
      <c r="L10" s="100">
        <v>114.10201389099245</v>
      </c>
      <c r="M10" s="100">
        <v>53.092252741902385</v>
      </c>
      <c r="N10" s="100">
        <v>53.353855509022083</v>
      </c>
      <c r="O10" s="100">
        <v>41.743824280134774</v>
      </c>
      <c r="P10" s="100">
        <v>43.889383646566458</v>
      </c>
      <c r="Q10" s="100">
        <v>99.983097396983453</v>
      </c>
    </row>
    <row r="11" spans="1:17" ht="12" customHeight="1" x14ac:dyDescent="0.25">
      <c r="A11" s="88" t="s">
        <v>61</v>
      </c>
      <c r="B11" s="100">
        <v>4.4903023992559215</v>
      </c>
      <c r="C11" s="100">
        <v>2.6925899999999996</v>
      </c>
      <c r="D11" s="100">
        <v>8.2464500000000012</v>
      </c>
      <c r="E11" s="100">
        <v>10.056600000000001</v>
      </c>
      <c r="F11" s="100">
        <v>5.8474000000000004</v>
      </c>
      <c r="G11" s="100">
        <v>11.010731908652668</v>
      </c>
      <c r="H11" s="100">
        <v>6.5999900000000009</v>
      </c>
      <c r="I11" s="100">
        <v>7.3494399999999978</v>
      </c>
      <c r="J11" s="100">
        <v>14.663629999999999</v>
      </c>
      <c r="K11" s="100">
        <v>13.205710000000002</v>
      </c>
      <c r="L11" s="100">
        <v>4.2275712250904993</v>
      </c>
      <c r="M11" s="100">
        <v>8.4790996513335966</v>
      </c>
      <c r="N11" s="100">
        <v>8.9806897531051568</v>
      </c>
      <c r="O11" s="100">
        <v>13.47090876422817</v>
      </c>
      <c r="P11" s="100">
        <v>15.501088567023436</v>
      </c>
      <c r="Q11" s="100">
        <v>15.333906563485193</v>
      </c>
    </row>
    <row r="12" spans="1:17" ht="12" customHeight="1" x14ac:dyDescent="0.25">
      <c r="A12" s="88" t="s">
        <v>42</v>
      </c>
      <c r="B12" s="100">
        <v>404.57897026436416</v>
      </c>
      <c r="C12" s="100">
        <v>273.37015058486458</v>
      </c>
      <c r="D12" s="100">
        <v>91.13114768455803</v>
      </c>
      <c r="E12" s="100">
        <v>109.48602798384668</v>
      </c>
      <c r="F12" s="100">
        <v>77.5171270137145</v>
      </c>
      <c r="G12" s="100">
        <v>270.52225057299847</v>
      </c>
      <c r="H12" s="100">
        <v>219.93048186878525</v>
      </c>
      <c r="I12" s="100">
        <v>197.57017152593718</v>
      </c>
      <c r="J12" s="100">
        <v>209.43325292990085</v>
      </c>
      <c r="K12" s="100">
        <v>167.55927960483899</v>
      </c>
      <c r="L12" s="100">
        <v>186.44875031750581</v>
      </c>
      <c r="M12" s="100">
        <v>193.82398698454676</v>
      </c>
      <c r="N12" s="100">
        <v>200.07624116145169</v>
      </c>
      <c r="O12" s="100">
        <v>187.27414914229294</v>
      </c>
      <c r="P12" s="100">
        <v>151.77904697336956</v>
      </c>
      <c r="Q12" s="100">
        <v>148.89411574836527</v>
      </c>
    </row>
    <row r="13" spans="1:17" ht="12" customHeight="1" x14ac:dyDescent="0.25">
      <c r="A13" s="88" t="s">
        <v>105</v>
      </c>
      <c r="B13" s="100">
        <v>1.3733913887477252E-2</v>
      </c>
      <c r="C13" s="100">
        <v>5.6817047680459982E-2</v>
      </c>
      <c r="D13" s="100">
        <v>2.5452255712045083E-2</v>
      </c>
      <c r="E13" s="100">
        <v>0.6507341502282159</v>
      </c>
      <c r="F13" s="100">
        <v>0.7647723645217025</v>
      </c>
      <c r="G13" s="100">
        <v>0.99424728867499867</v>
      </c>
      <c r="H13" s="100">
        <v>3.4777376276905398</v>
      </c>
      <c r="I13" s="100">
        <v>6.3923050846058969</v>
      </c>
      <c r="J13" s="100">
        <v>5.0195514643420482</v>
      </c>
      <c r="K13" s="100">
        <v>5.1084692605196897</v>
      </c>
      <c r="L13" s="100">
        <v>13.105032827049829</v>
      </c>
      <c r="M13" s="100">
        <v>12.030002889895165</v>
      </c>
      <c r="N13" s="100">
        <v>11.991944347723811</v>
      </c>
      <c r="O13" s="100">
        <v>11.261718364153534</v>
      </c>
      <c r="P13" s="100">
        <v>11.398726794550134</v>
      </c>
      <c r="Q13" s="100">
        <v>12.994592997618735</v>
      </c>
    </row>
    <row r="14" spans="1:17" ht="12" customHeight="1" x14ac:dyDescent="0.25">
      <c r="A14" s="51" t="s">
        <v>104</v>
      </c>
      <c r="B14" s="22">
        <v>44.717658772300013</v>
      </c>
      <c r="C14" s="22">
        <v>135.58597053904958</v>
      </c>
      <c r="D14" s="22">
        <v>0.31994119853656705</v>
      </c>
      <c r="E14" s="22">
        <v>78.429950470778309</v>
      </c>
      <c r="F14" s="22">
        <v>3.1941254799581733</v>
      </c>
      <c r="G14" s="22">
        <v>1.1708005848499172</v>
      </c>
      <c r="H14" s="22">
        <v>23.070696992559224</v>
      </c>
      <c r="I14" s="22">
        <v>54.701022454470596</v>
      </c>
      <c r="J14" s="22">
        <v>23.568413635085168</v>
      </c>
      <c r="K14" s="22">
        <v>22.521721193682978</v>
      </c>
      <c r="L14" s="22">
        <v>80.529802958635401</v>
      </c>
      <c r="M14" s="22">
        <v>51.442855527582481</v>
      </c>
      <c r="N14" s="22">
        <v>32.189750949125099</v>
      </c>
      <c r="O14" s="22">
        <v>15.502626417253811</v>
      </c>
      <c r="P14" s="22">
        <v>9.7772449197042963</v>
      </c>
      <c r="Q14" s="22">
        <v>3.2994666117869293</v>
      </c>
    </row>
    <row r="15" spans="1:17" ht="12" customHeight="1" x14ac:dyDescent="0.25">
      <c r="A15" s="105" t="s">
        <v>108</v>
      </c>
      <c r="B15" s="104">
        <v>5.1503701494908887</v>
      </c>
      <c r="C15" s="104">
        <v>8.8075864191675226</v>
      </c>
      <c r="D15" s="104">
        <v>4.1359793946403176</v>
      </c>
      <c r="E15" s="104">
        <v>7.970864638219787</v>
      </c>
      <c r="F15" s="104">
        <v>11.618833177379084</v>
      </c>
      <c r="G15" s="104">
        <v>14.143032893209794</v>
      </c>
      <c r="H15" s="104">
        <v>21.930078946263109</v>
      </c>
      <c r="I15" s="104">
        <v>17.312754761110057</v>
      </c>
      <c r="J15" s="104">
        <v>12.953693359987076</v>
      </c>
      <c r="K15" s="104">
        <v>12.110624832184682</v>
      </c>
      <c r="L15" s="104">
        <v>12.490062956193981</v>
      </c>
      <c r="M15" s="104">
        <v>11.407250796023582</v>
      </c>
      <c r="N15" s="104">
        <v>11.27982800405721</v>
      </c>
      <c r="O15" s="104">
        <v>10.85876120747017</v>
      </c>
      <c r="P15" s="104">
        <v>10.425711847250318</v>
      </c>
      <c r="Q15" s="104">
        <v>10.320075365570098</v>
      </c>
    </row>
    <row r="16" spans="1:17" ht="12.95" customHeight="1" x14ac:dyDescent="0.25">
      <c r="A16" s="90" t="s">
        <v>102</v>
      </c>
      <c r="B16" s="101">
        <f t="shared" ref="B16" si="4">SUM(B17:B18)</f>
        <v>6.305109985720847E-2</v>
      </c>
      <c r="C16" s="101">
        <f t="shared" ref="C16:Q16" si="5">SUM(C17:C18)</f>
        <v>0.84679596457133577</v>
      </c>
      <c r="D16" s="101">
        <f t="shared" si="5"/>
        <v>1.8767551009115839</v>
      </c>
      <c r="E16" s="101">
        <f t="shared" si="5"/>
        <v>2.5452272806914382</v>
      </c>
      <c r="F16" s="101">
        <f t="shared" si="5"/>
        <v>3.972368082078209</v>
      </c>
      <c r="G16" s="101">
        <f t="shared" si="5"/>
        <v>4.8468572357540616</v>
      </c>
      <c r="H16" s="101">
        <f t="shared" si="5"/>
        <v>6.4293161930018874</v>
      </c>
      <c r="I16" s="101">
        <f t="shared" si="5"/>
        <v>8.143139092670717</v>
      </c>
      <c r="J16" s="101">
        <f t="shared" si="5"/>
        <v>9.9014269446181125</v>
      </c>
      <c r="K16" s="101">
        <f t="shared" si="5"/>
        <v>11.524785228645701</v>
      </c>
      <c r="L16" s="101">
        <f t="shared" si="5"/>
        <v>12.926451097035804</v>
      </c>
      <c r="M16" s="101">
        <f t="shared" si="5"/>
        <v>12.967319847250634</v>
      </c>
      <c r="N16" s="101">
        <f t="shared" si="5"/>
        <v>13.04870310924297</v>
      </c>
      <c r="O16" s="101">
        <f t="shared" si="5"/>
        <v>13.28041604165524</v>
      </c>
      <c r="P16" s="101">
        <f t="shared" si="5"/>
        <v>13.46746561162592</v>
      </c>
      <c r="Q16" s="101">
        <f t="shared" si="5"/>
        <v>13.631677634562656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6.305109985720847E-2</v>
      </c>
      <c r="C18" s="103">
        <v>0.84679596457133577</v>
      </c>
      <c r="D18" s="103">
        <v>1.8767551009115839</v>
      </c>
      <c r="E18" s="103">
        <v>2.5452272806914382</v>
      </c>
      <c r="F18" s="103">
        <v>3.972368082078209</v>
      </c>
      <c r="G18" s="103">
        <v>4.8468572357540616</v>
      </c>
      <c r="H18" s="103">
        <v>6.4293161930018874</v>
      </c>
      <c r="I18" s="103">
        <v>8.143139092670717</v>
      </c>
      <c r="J18" s="103">
        <v>9.9014269446181125</v>
      </c>
      <c r="K18" s="103">
        <v>11.524785228645701</v>
      </c>
      <c r="L18" s="103">
        <v>12.926451097035804</v>
      </c>
      <c r="M18" s="103">
        <v>12.967319847250634</v>
      </c>
      <c r="N18" s="103">
        <v>13.04870310924297</v>
      </c>
      <c r="O18" s="103">
        <v>13.28041604165524</v>
      </c>
      <c r="P18" s="103">
        <v>13.46746561162592</v>
      </c>
      <c r="Q18" s="103">
        <v>13.631677634562656</v>
      </c>
    </row>
    <row r="19" spans="1:17" ht="12.95" customHeight="1" x14ac:dyDescent="0.25">
      <c r="A19" s="90" t="s">
        <v>47</v>
      </c>
      <c r="B19" s="101">
        <f t="shared" ref="B19" si="6">SUM(B20:B27)</f>
        <v>82.800865298637561</v>
      </c>
      <c r="C19" s="101">
        <f t="shared" ref="C19:Q19" si="7">SUM(C20:C27)</f>
        <v>102.0375684444584</v>
      </c>
      <c r="D19" s="101">
        <f t="shared" si="7"/>
        <v>63.82446591206282</v>
      </c>
      <c r="E19" s="101">
        <f t="shared" si="7"/>
        <v>134.57725181849202</v>
      </c>
      <c r="F19" s="101">
        <f t="shared" si="7"/>
        <v>160.42740517135985</v>
      </c>
      <c r="G19" s="101">
        <f t="shared" si="7"/>
        <v>166.51902164317923</v>
      </c>
      <c r="H19" s="101">
        <f t="shared" si="7"/>
        <v>176.0731511640731</v>
      </c>
      <c r="I19" s="101">
        <f t="shared" si="7"/>
        <v>174.75626485917343</v>
      </c>
      <c r="J19" s="101">
        <f t="shared" si="7"/>
        <v>178.87148517563401</v>
      </c>
      <c r="K19" s="101">
        <f t="shared" si="7"/>
        <v>189.96887194656372</v>
      </c>
      <c r="L19" s="101">
        <f t="shared" si="7"/>
        <v>191.33840650134408</v>
      </c>
      <c r="M19" s="101">
        <f t="shared" si="7"/>
        <v>199.61977053475488</v>
      </c>
      <c r="N19" s="101">
        <f t="shared" si="7"/>
        <v>204.95366095104495</v>
      </c>
      <c r="O19" s="101">
        <f t="shared" si="7"/>
        <v>214.94863685865809</v>
      </c>
      <c r="P19" s="101">
        <f t="shared" si="7"/>
        <v>223.83885752155365</v>
      </c>
      <c r="Q19" s="101">
        <f t="shared" si="7"/>
        <v>235.98676338314712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4.9126138774551373</v>
      </c>
      <c r="C22" s="100">
        <v>7.3664779146639603</v>
      </c>
      <c r="D22" s="100">
        <v>23.486957261099143</v>
      </c>
      <c r="E22" s="100">
        <v>31.455990887028076</v>
      </c>
      <c r="F22" s="100">
        <v>34.446379534421972</v>
      </c>
      <c r="G22" s="100">
        <v>33.129033419488259</v>
      </c>
      <c r="H22" s="100">
        <v>17.760588144459344</v>
      </c>
      <c r="I22" s="100">
        <v>16.895429440126318</v>
      </c>
      <c r="J22" s="100">
        <v>16.5922125240543</v>
      </c>
      <c r="K22" s="100">
        <v>15.432368586640147</v>
      </c>
      <c r="L22" s="100">
        <v>15.76371507575222</v>
      </c>
      <c r="M22" s="100">
        <v>16.452965645839186</v>
      </c>
      <c r="N22" s="100">
        <v>21.891090426922382</v>
      </c>
      <c r="O22" s="100">
        <v>30.970264250291741</v>
      </c>
      <c r="P22" s="100">
        <v>32.717653355253539</v>
      </c>
      <c r="Q22" s="100">
        <v>35.449765708490268</v>
      </c>
    </row>
    <row r="23" spans="1:17" ht="12" customHeight="1" x14ac:dyDescent="0.25">
      <c r="A23" s="88" t="s">
        <v>98</v>
      </c>
      <c r="B23" s="100">
        <v>15.994432948466391</v>
      </c>
      <c r="C23" s="100">
        <v>14.90450793102046</v>
      </c>
      <c r="D23" s="100">
        <v>13.585530675276317</v>
      </c>
      <c r="E23" s="100">
        <v>34.516216200844056</v>
      </c>
      <c r="F23" s="100">
        <v>72.935263726299709</v>
      </c>
      <c r="G23" s="100">
        <v>75.604843822528551</v>
      </c>
      <c r="H23" s="100">
        <v>109.16875119096362</v>
      </c>
      <c r="I23" s="100">
        <v>85.767741270043828</v>
      </c>
      <c r="J23" s="100">
        <v>73.888309708617328</v>
      </c>
      <c r="K23" s="100">
        <v>109.06558209055451</v>
      </c>
      <c r="L23" s="100">
        <v>108.74893994417407</v>
      </c>
      <c r="M23" s="100">
        <v>98.50386405265229</v>
      </c>
      <c r="N23" s="100">
        <v>96.126916018048703</v>
      </c>
      <c r="O23" s="100">
        <v>100.86572296940643</v>
      </c>
      <c r="P23" s="100">
        <v>109.92829095007677</v>
      </c>
      <c r="Q23" s="100">
        <v>120.7480283455845</v>
      </c>
    </row>
    <row r="24" spans="1:17" ht="12" customHeight="1" x14ac:dyDescent="0.25">
      <c r="A24" s="88" t="s">
        <v>34</v>
      </c>
      <c r="B24" s="100">
        <v>1.4999999999999996</v>
      </c>
      <c r="C24" s="100">
        <v>9.9999999999999982</v>
      </c>
      <c r="D24" s="100">
        <v>14.999999999999996</v>
      </c>
      <c r="E24" s="100">
        <v>15.017858229826615</v>
      </c>
      <c r="F24" s="100">
        <v>12.013649475441401</v>
      </c>
      <c r="G24" s="100">
        <v>9.9999999999999982</v>
      </c>
      <c r="H24" s="100">
        <v>9.4999999999999982</v>
      </c>
      <c r="I24" s="100">
        <v>9</v>
      </c>
      <c r="J24" s="100">
        <v>9</v>
      </c>
      <c r="K24" s="100">
        <v>9.1999999999999993</v>
      </c>
      <c r="L24" s="100">
        <v>9.5</v>
      </c>
      <c r="M24" s="100">
        <v>9.9153767296833486</v>
      </c>
      <c r="N24" s="100">
        <v>10.179412548669491</v>
      </c>
      <c r="O24" s="100">
        <v>10.18123111254932</v>
      </c>
      <c r="P24" s="100">
        <v>10.591300483034995</v>
      </c>
      <c r="Q24" s="100">
        <v>11.152016809609838</v>
      </c>
    </row>
    <row r="25" spans="1:17" ht="12" customHeight="1" x14ac:dyDescent="0.25">
      <c r="A25" s="88" t="s">
        <v>42</v>
      </c>
      <c r="B25" s="100">
        <v>37.955068773130058</v>
      </c>
      <c r="C25" s="100">
        <v>21.739329415135447</v>
      </c>
      <c r="D25" s="100">
        <v>10.201992315441958</v>
      </c>
      <c r="E25" s="100">
        <v>14.535072016153315</v>
      </c>
      <c r="F25" s="100">
        <v>10.287892986285494</v>
      </c>
      <c r="G25" s="100">
        <v>17.378432552836966</v>
      </c>
      <c r="H25" s="100">
        <v>17.557178131214712</v>
      </c>
      <c r="I25" s="100">
        <v>19.104058474062793</v>
      </c>
      <c r="J25" s="100">
        <v>25.738047070099203</v>
      </c>
      <c r="K25" s="100">
        <v>26.34454039516098</v>
      </c>
      <c r="L25" s="100">
        <v>27.628854598576581</v>
      </c>
      <c r="M25" s="100">
        <v>31.31514568355998</v>
      </c>
      <c r="N25" s="100">
        <v>34.2113664027681</v>
      </c>
      <c r="O25" s="100">
        <v>35.87972661346889</v>
      </c>
      <c r="P25" s="100">
        <v>33.565036069554203</v>
      </c>
      <c r="Q25" s="100">
        <v>34.897801706492757</v>
      </c>
    </row>
    <row r="26" spans="1:17" ht="12" customHeight="1" x14ac:dyDescent="0.25">
      <c r="A26" s="88" t="s">
        <v>30</v>
      </c>
      <c r="B26" s="22">
        <v>22.438749699585969</v>
      </c>
      <c r="C26" s="22">
        <v>48.027253183638535</v>
      </c>
      <c r="D26" s="22">
        <v>1.5499856602454127</v>
      </c>
      <c r="E26" s="22">
        <v>39.052114484639951</v>
      </c>
      <c r="F26" s="22">
        <v>30.744219448911277</v>
      </c>
      <c r="G26" s="22">
        <v>30.406711848325461</v>
      </c>
      <c r="H26" s="22">
        <v>22.086633697435417</v>
      </c>
      <c r="I26" s="22">
        <v>43.989035674940467</v>
      </c>
      <c r="J26" s="22">
        <v>53.65291587286319</v>
      </c>
      <c r="K26" s="22">
        <v>29.826380874208112</v>
      </c>
      <c r="L26" s="22">
        <v>29.625243154261984</v>
      </c>
      <c r="M26" s="22">
        <v>43.384649243694554</v>
      </c>
      <c r="N26" s="22">
        <v>42.449337195985642</v>
      </c>
      <c r="O26" s="22">
        <v>37.003922592978441</v>
      </c>
      <c r="P26" s="22">
        <v>36.988807323320181</v>
      </c>
      <c r="Q26" s="22">
        <v>33.715266223307033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9.9999999999999978E-2</v>
      </c>
      <c r="L27" s="102">
        <v>7.1653728579205545E-2</v>
      </c>
      <c r="M27" s="102">
        <v>4.7769179325500004E-2</v>
      </c>
      <c r="N27" s="102">
        <v>9.5538358650628638E-2</v>
      </c>
      <c r="O27" s="102">
        <v>4.7769319963306793E-2</v>
      </c>
      <c r="P27" s="102">
        <v>4.776934031398513E-2</v>
      </c>
      <c r="Q27" s="102">
        <v>2.3884589662749992E-2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139.57279550220676</v>
      </c>
      <c r="C29" s="101">
        <f t="shared" ref="C29:Q29" si="9">SUM(C30:C33)</f>
        <v>146.62349186330442</v>
      </c>
      <c r="D29" s="101">
        <f t="shared" si="9"/>
        <v>60.063713185006094</v>
      </c>
      <c r="E29" s="101">
        <f t="shared" si="9"/>
        <v>156.73363794705094</v>
      </c>
      <c r="F29" s="101">
        <f t="shared" si="9"/>
        <v>195.66680074454121</v>
      </c>
      <c r="G29" s="101">
        <f t="shared" si="9"/>
        <v>218.88226885434869</v>
      </c>
      <c r="H29" s="101">
        <f t="shared" si="9"/>
        <v>229.21592070417802</v>
      </c>
      <c r="I29" s="101">
        <f t="shared" si="9"/>
        <v>243.36936949038218</v>
      </c>
      <c r="J29" s="101">
        <f t="shared" si="9"/>
        <v>221.11869470872804</v>
      </c>
      <c r="K29" s="101">
        <f t="shared" si="9"/>
        <v>216.39313941831551</v>
      </c>
      <c r="L29" s="101">
        <f t="shared" si="9"/>
        <v>220.22348550292151</v>
      </c>
      <c r="M29" s="101">
        <f t="shared" si="9"/>
        <v>230.16397418262483</v>
      </c>
      <c r="N29" s="101">
        <f t="shared" si="9"/>
        <v>233.59474531312179</v>
      </c>
      <c r="O29" s="101">
        <f t="shared" si="9"/>
        <v>238.34643949996573</v>
      </c>
      <c r="P29" s="101">
        <f t="shared" si="9"/>
        <v>245.33456926099194</v>
      </c>
      <c r="Q29" s="101">
        <f t="shared" si="9"/>
        <v>259.75814432937256</v>
      </c>
    </row>
    <row r="30" spans="1:17" ht="12" customHeight="1" x14ac:dyDescent="0.25">
      <c r="A30" s="88" t="s">
        <v>66</v>
      </c>
      <c r="B30" s="100">
        <v>21.973785549186179</v>
      </c>
      <c r="C30" s="100">
        <v>12.08914</v>
      </c>
      <c r="D30" s="100">
        <v>7.6999999999999975</v>
      </c>
      <c r="E30" s="100">
        <v>32.977959999999989</v>
      </c>
      <c r="F30" s="100">
        <v>71.431709999999967</v>
      </c>
      <c r="G30" s="100">
        <v>90.831768142341147</v>
      </c>
      <c r="H30" s="100">
        <v>36.769589999999987</v>
      </c>
      <c r="I30" s="100">
        <v>109.23639999999997</v>
      </c>
      <c r="J30" s="100">
        <v>25.299569999999992</v>
      </c>
      <c r="K30" s="100">
        <v>13.803389999999998</v>
      </c>
      <c r="L30" s="100">
        <v>21.853694077473378</v>
      </c>
      <c r="M30" s="100">
        <v>13.805185663448706</v>
      </c>
      <c r="N30" s="100">
        <v>17.238691045103877</v>
      </c>
      <c r="O30" s="100">
        <v>19.544581068108624</v>
      </c>
      <c r="P30" s="100">
        <v>25.292115285459342</v>
      </c>
      <c r="Q30" s="100">
        <v>32.198176473613252</v>
      </c>
    </row>
    <row r="31" spans="1:17" ht="12" customHeight="1" x14ac:dyDescent="0.25">
      <c r="A31" s="88" t="s">
        <v>98</v>
      </c>
      <c r="B31" s="100">
        <v>34.408623384297897</v>
      </c>
      <c r="C31" s="100">
        <v>45.584489960478628</v>
      </c>
      <c r="D31" s="100">
        <v>32.088048775283795</v>
      </c>
      <c r="E31" s="100">
        <v>72.517957058727859</v>
      </c>
      <c r="F31" s="100">
        <v>120.29375831107912</v>
      </c>
      <c r="G31" s="100">
        <v>122.98120936447113</v>
      </c>
      <c r="H31" s="100">
        <v>172.409712335846</v>
      </c>
      <c r="I31" s="100">
        <v>128.1879779452035</v>
      </c>
      <c r="J31" s="100">
        <v>133.328547760568</v>
      </c>
      <c r="K31" s="100">
        <v>131.64141387886946</v>
      </c>
      <c r="L31" s="100">
        <v>128.37747626249237</v>
      </c>
      <c r="M31" s="100">
        <v>125.39566979521344</v>
      </c>
      <c r="N31" s="100">
        <v>121.06311827495745</v>
      </c>
      <c r="O31" s="100">
        <v>122.68312941057002</v>
      </c>
      <c r="P31" s="100">
        <v>121.99207332809533</v>
      </c>
      <c r="Q31" s="100">
        <v>134.99420380371913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83.190386568722701</v>
      </c>
      <c r="C33" s="18">
        <v>88.949861902825788</v>
      </c>
      <c r="D33" s="18">
        <v>20.275664409722307</v>
      </c>
      <c r="E33" s="18">
        <v>51.237720888323082</v>
      </c>
      <c r="F33" s="18">
        <v>3.941332433462124</v>
      </c>
      <c r="G33" s="18">
        <v>5.0692913475364074</v>
      </c>
      <c r="H33" s="18">
        <v>20.036618368332018</v>
      </c>
      <c r="I33" s="18">
        <v>5.9449915451787145</v>
      </c>
      <c r="J33" s="18">
        <v>62.490576948160061</v>
      </c>
      <c r="K33" s="18">
        <v>70.948335539446035</v>
      </c>
      <c r="L33" s="18">
        <v>69.992315162955776</v>
      </c>
      <c r="M33" s="18">
        <v>90.963118723962694</v>
      </c>
      <c r="N33" s="18">
        <v>95.292935993060468</v>
      </c>
      <c r="O33" s="18">
        <v>96.118729021287095</v>
      </c>
      <c r="P33" s="18">
        <v>98.050380647437279</v>
      </c>
      <c r="Q33" s="18">
        <v>92.56576405204018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646.2223723674291</v>
      </c>
      <c r="C3" s="106">
        <f t="shared" ref="C3:Q3" si="1">SUM(C4,C16,C19,C29)</f>
        <v>872.58550583889178</v>
      </c>
      <c r="D3" s="106">
        <f t="shared" si="1"/>
        <v>367.71331284609585</v>
      </c>
      <c r="E3" s="106">
        <f t="shared" si="1"/>
        <v>732.80452795491692</v>
      </c>
      <c r="F3" s="106">
        <f t="shared" si="1"/>
        <v>874.75665575034293</v>
      </c>
      <c r="G3" s="106">
        <f t="shared" si="1"/>
        <v>1134.2222584908327</v>
      </c>
      <c r="H3" s="106">
        <f t="shared" si="1"/>
        <v>1555.8818309436972</v>
      </c>
      <c r="I3" s="106">
        <f t="shared" si="1"/>
        <v>1333.8165958578513</v>
      </c>
      <c r="J3" s="106">
        <f t="shared" si="1"/>
        <v>1102.9908245246347</v>
      </c>
      <c r="K3" s="106">
        <f t="shared" si="1"/>
        <v>1041.4882314754846</v>
      </c>
      <c r="L3" s="106">
        <f t="shared" si="1"/>
        <v>1133.4358564581696</v>
      </c>
      <c r="M3" s="106">
        <f t="shared" si="1"/>
        <v>1074.3762371976709</v>
      </c>
      <c r="N3" s="106">
        <f t="shared" si="1"/>
        <v>1064.1162085528822</v>
      </c>
      <c r="O3" s="106">
        <f t="shared" si="1"/>
        <v>1031.8026575794695</v>
      </c>
      <c r="P3" s="106">
        <f t="shared" si="1"/>
        <v>1000.3642509748347</v>
      </c>
      <c r="Q3" s="106">
        <f t="shared" si="1"/>
        <v>1022.5841069412095</v>
      </c>
    </row>
    <row r="4" spans="1:17" ht="12.95" customHeight="1" x14ac:dyDescent="0.25">
      <c r="A4" s="90" t="s">
        <v>44</v>
      </c>
      <c r="B4" s="101">
        <f t="shared" ref="B4" si="2">SUM(B5:B15)</f>
        <v>515.94717890715856</v>
      </c>
      <c r="C4" s="101">
        <f t="shared" ref="C4:Q4" si="3">SUM(C5:C15)</f>
        <v>724.29204550174916</v>
      </c>
      <c r="D4" s="101">
        <f t="shared" si="3"/>
        <v>296.75579712399866</v>
      </c>
      <c r="E4" s="101">
        <f t="shared" si="3"/>
        <v>563.60057513338677</v>
      </c>
      <c r="F4" s="101">
        <f t="shared" si="3"/>
        <v>674.77919180429171</v>
      </c>
      <c r="G4" s="101">
        <f t="shared" si="3"/>
        <v>915.44415401031949</v>
      </c>
      <c r="H4" s="101">
        <f t="shared" si="3"/>
        <v>1315.8010014225854</v>
      </c>
      <c r="I4" s="101">
        <f t="shared" si="3"/>
        <v>1083.1152937201118</v>
      </c>
      <c r="J4" s="101">
        <f t="shared" si="3"/>
        <v>839.86133121791977</v>
      </c>
      <c r="K4" s="101">
        <f t="shared" si="3"/>
        <v>770.98068327643614</v>
      </c>
      <c r="L4" s="101">
        <f t="shared" si="3"/>
        <v>855.31593018418994</v>
      </c>
      <c r="M4" s="101">
        <f t="shared" si="3"/>
        <v>776.72290783886547</v>
      </c>
      <c r="N4" s="101">
        <f t="shared" si="3"/>
        <v>758.89331031881431</v>
      </c>
      <c r="O4" s="101">
        <f t="shared" si="3"/>
        <v>716.42739665461204</v>
      </c>
      <c r="P4" s="101">
        <f t="shared" si="3"/>
        <v>671.59779648236076</v>
      </c>
      <c r="Q4" s="101">
        <f t="shared" si="3"/>
        <v>676.62867434948737</v>
      </c>
    </row>
    <row r="5" spans="1:17" ht="12" customHeight="1" x14ac:dyDescent="0.25">
      <c r="A5" s="88" t="s">
        <v>38</v>
      </c>
      <c r="B5" s="100">
        <v>1.7505802404515995</v>
      </c>
      <c r="C5" s="100">
        <v>3.6659399398847667</v>
      </c>
      <c r="D5" s="100">
        <v>2.2256246289318806</v>
      </c>
      <c r="E5" s="100">
        <v>1.4456343002108702</v>
      </c>
      <c r="F5" s="100">
        <v>0.59630403236873508</v>
      </c>
      <c r="G5" s="100">
        <v>0.19821444712403455</v>
      </c>
      <c r="H5" s="100">
        <v>1.5555255670292398</v>
      </c>
      <c r="I5" s="100">
        <v>0.75546642482560422</v>
      </c>
      <c r="J5" s="100">
        <v>0.21549600168680602</v>
      </c>
      <c r="K5" s="100">
        <v>0.1078991049215173</v>
      </c>
      <c r="L5" s="100">
        <v>0.30139410229506097</v>
      </c>
      <c r="M5" s="100">
        <v>0.41119921923180125</v>
      </c>
      <c r="N5" s="100">
        <v>0.22540804990931079</v>
      </c>
      <c r="O5" s="100">
        <v>0.33209110535104225</v>
      </c>
      <c r="P5" s="100">
        <v>0.22581836958475418</v>
      </c>
      <c r="Q5" s="100">
        <v>0.25233128009211392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69.610775575096611</v>
      </c>
      <c r="C7" s="100">
        <v>79.762946261160153</v>
      </c>
      <c r="D7" s="100">
        <v>128.52921981284871</v>
      </c>
      <c r="E7" s="100">
        <v>120.78764782653688</v>
      </c>
      <c r="F7" s="100">
        <v>228.90988666864328</v>
      </c>
      <c r="G7" s="100">
        <v>214.58368821379028</v>
      </c>
      <c r="H7" s="100">
        <v>129.42165830980215</v>
      </c>
      <c r="I7" s="100">
        <v>198.53066701851429</v>
      </c>
      <c r="J7" s="100">
        <v>153.01857782220043</v>
      </c>
      <c r="K7" s="100">
        <v>62.87978012882968</v>
      </c>
      <c r="L7" s="100">
        <v>67.719898460654846</v>
      </c>
      <c r="M7" s="100">
        <v>146.49835529751147</v>
      </c>
      <c r="N7" s="100">
        <v>124.28766153247464</v>
      </c>
      <c r="O7" s="100">
        <v>94.526246202597974</v>
      </c>
      <c r="P7" s="100">
        <v>86.513794234232179</v>
      </c>
      <c r="Q7" s="100">
        <v>92.22402098942166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110.44914757585269</v>
      </c>
      <c r="C9" s="100">
        <v>286.10834824710815</v>
      </c>
      <c r="D9" s="100">
        <v>29.295291472804365</v>
      </c>
      <c r="E9" s="100">
        <v>230.89453587081891</v>
      </c>
      <c r="F9" s="100">
        <v>322.04660921703413</v>
      </c>
      <c r="G9" s="100">
        <v>392.06674701095551</v>
      </c>
      <c r="H9" s="100">
        <v>894.2693920875804</v>
      </c>
      <c r="I9" s="100">
        <v>596.04696193278289</v>
      </c>
      <c r="J9" s="100">
        <v>414.94812025822841</v>
      </c>
      <c r="K9" s="100">
        <v>478.31578210610405</v>
      </c>
      <c r="L9" s="100">
        <v>486.95416257196507</v>
      </c>
      <c r="M9" s="100">
        <v>372.81255428866655</v>
      </c>
      <c r="N9" s="100">
        <v>385.0260864775924</v>
      </c>
      <c r="O9" s="100">
        <v>397.41946023624985</v>
      </c>
      <c r="P9" s="100">
        <v>387.39153813598591</v>
      </c>
      <c r="Q9" s="100">
        <v>355.15468881443417</v>
      </c>
    </row>
    <row r="10" spans="1:17" ht="12" customHeight="1" x14ac:dyDescent="0.25">
      <c r="A10" s="88" t="s">
        <v>34</v>
      </c>
      <c r="B10" s="100">
        <v>7.3385709820999523</v>
      </c>
      <c r="C10" s="100">
        <v>54.30356004750098</v>
      </c>
      <c r="D10" s="100">
        <v>61.225809162837081</v>
      </c>
      <c r="E10" s="100">
        <v>58.909813594445367</v>
      </c>
      <c r="F10" s="100">
        <v>48.715253068471647</v>
      </c>
      <c r="G10" s="100">
        <v>78.169190275503894</v>
      </c>
      <c r="H10" s="100">
        <v>72.614167818225582</v>
      </c>
      <c r="I10" s="100">
        <v>60.459256981716109</v>
      </c>
      <c r="J10" s="100">
        <v>57.780215469252916</v>
      </c>
      <c r="K10" s="100">
        <v>51.300911568469857</v>
      </c>
      <c r="L10" s="100">
        <v>54.757663484893065</v>
      </c>
      <c r="M10" s="100">
        <v>25.769882241571185</v>
      </c>
      <c r="N10" s="100">
        <v>26.441762959084517</v>
      </c>
      <c r="O10" s="100">
        <v>21.004890540662121</v>
      </c>
      <c r="P10" s="100">
        <v>22.578052976853741</v>
      </c>
      <c r="Q10" s="100">
        <v>55.332887213139927</v>
      </c>
    </row>
    <row r="11" spans="1:17" ht="12" customHeight="1" x14ac:dyDescent="0.25">
      <c r="A11" s="88" t="s">
        <v>61</v>
      </c>
      <c r="B11" s="100">
        <v>3.0399609930896503</v>
      </c>
      <c r="C11" s="100">
        <v>1.9098459456372734</v>
      </c>
      <c r="D11" s="100">
        <v>6.1422502810239656</v>
      </c>
      <c r="E11" s="100">
        <v>7.6017844673228723</v>
      </c>
      <c r="F11" s="100">
        <v>4.4200499666113586</v>
      </c>
      <c r="G11" s="100">
        <v>8.3230128271038097</v>
      </c>
      <c r="H11" s="100">
        <v>4.9889327870737885</v>
      </c>
      <c r="I11" s="100">
        <v>5.6315900970576491</v>
      </c>
      <c r="J11" s="100">
        <v>11.444538564283475</v>
      </c>
      <c r="K11" s="100">
        <v>10.313160644718911</v>
      </c>
      <c r="L11" s="100">
        <v>3.350336211118631</v>
      </c>
      <c r="M11" s="100">
        <v>6.7705439496099906</v>
      </c>
      <c r="N11" s="100">
        <v>7.1839916482703385</v>
      </c>
      <c r="O11" s="100">
        <v>10.847556129219512</v>
      </c>
      <c r="P11" s="100">
        <v>12.510800054012929</v>
      </c>
      <c r="Q11" s="100">
        <v>12.381500470808994</v>
      </c>
    </row>
    <row r="12" spans="1:17" ht="12" customHeight="1" x14ac:dyDescent="0.25">
      <c r="A12" s="88" t="s">
        <v>42</v>
      </c>
      <c r="B12" s="100">
        <v>288.31824179283717</v>
      </c>
      <c r="C12" s="100">
        <v>194.81388546658638</v>
      </c>
      <c r="D12" s="100">
        <v>64.943494852949073</v>
      </c>
      <c r="E12" s="100">
        <v>78.023875211698069</v>
      </c>
      <c r="F12" s="100">
        <v>55.241629971084024</v>
      </c>
      <c r="G12" s="100">
        <v>205.93515825288387</v>
      </c>
      <c r="H12" s="100">
        <v>169.6266611300619</v>
      </c>
      <c r="I12" s="100">
        <v>155.55779634307964</v>
      </c>
      <c r="J12" s="100">
        <v>165.73582688128974</v>
      </c>
      <c r="K12" s="100">
        <v>132.85862269356531</v>
      </c>
      <c r="L12" s="100">
        <v>148.3840630273059</v>
      </c>
      <c r="M12" s="100">
        <v>154.90792997036729</v>
      </c>
      <c r="N12" s="100">
        <v>160.30950669445198</v>
      </c>
      <c r="O12" s="100">
        <v>150.41868933628416</v>
      </c>
      <c r="P12" s="100">
        <v>122.78518844392096</v>
      </c>
      <c r="Q12" s="100">
        <v>121.05029682149487</v>
      </c>
    </row>
    <row r="13" spans="1:17" ht="12" customHeight="1" x14ac:dyDescent="0.25">
      <c r="A13" s="88" t="s">
        <v>105</v>
      </c>
      <c r="B13" s="100">
        <v>1.5415005867099835E-2</v>
      </c>
      <c r="C13" s="100">
        <v>6.6046332564948976E-2</v>
      </c>
      <c r="D13" s="100">
        <v>2.9661715129557044E-2</v>
      </c>
      <c r="E13" s="100">
        <v>0.76637096635567259</v>
      </c>
      <c r="F13" s="100">
        <v>0.90076134210402659</v>
      </c>
      <c r="G13" s="100">
        <v>1.1711027650136927</v>
      </c>
      <c r="H13" s="100">
        <v>4.0978360825194464</v>
      </c>
      <c r="I13" s="100">
        <v>7.5329421036879136</v>
      </c>
      <c r="J13" s="100">
        <v>5.9152996797620254</v>
      </c>
      <c r="K13" s="100">
        <v>6.0201731876996405</v>
      </c>
      <c r="L13" s="100">
        <v>19.546818623703043</v>
      </c>
      <c r="M13" s="100">
        <v>18.480764283078393</v>
      </c>
      <c r="N13" s="100">
        <v>19.303522461761549</v>
      </c>
      <c r="O13" s="100">
        <v>19.058871950636782</v>
      </c>
      <c r="P13" s="100">
        <v>21.623398777649683</v>
      </c>
      <c r="Q13" s="100">
        <v>27.367217065438691</v>
      </c>
    </row>
    <row r="14" spans="1:17" ht="12" customHeight="1" x14ac:dyDescent="0.25">
      <c r="A14" s="51" t="s">
        <v>104</v>
      </c>
      <c r="B14" s="22">
        <v>30.274116592372838</v>
      </c>
      <c r="C14" s="22">
        <v>94.853886842138962</v>
      </c>
      <c r="D14" s="22">
        <v>0.22846580283365592</v>
      </c>
      <c r="E14" s="22">
        <v>57.200048257778199</v>
      </c>
      <c r="F14" s="22">
        <v>2.3298643605954346</v>
      </c>
      <c r="G14" s="22">
        <v>0.85400732473469765</v>
      </c>
      <c r="H14" s="22">
        <v>17.296748694029951</v>
      </c>
      <c r="I14" s="22">
        <v>41.287858057337658</v>
      </c>
      <c r="J14" s="22">
        <v>17.849563181229016</v>
      </c>
      <c r="K14" s="22">
        <v>17.073729009942486</v>
      </c>
      <c r="L14" s="22">
        <v>61.811530746060185</v>
      </c>
      <c r="M14" s="22">
        <v>39.664427792805171</v>
      </c>
      <c r="N14" s="22">
        <v>24.835542491212415</v>
      </c>
      <c r="O14" s="22">
        <v>11.960829946140455</v>
      </c>
      <c r="P14" s="22">
        <v>7.5434936428703629</v>
      </c>
      <c r="Q14" s="22">
        <v>2.5456563290868353</v>
      </c>
    </row>
    <row r="15" spans="1:17" ht="12" customHeight="1" x14ac:dyDescent="0.25">
      <c r="A15" s="105" t="s">
        <v>108</v>
      </c>
      <c r="B15" s="104">
        <v>5.1503701494908887</v>
      </c>
      <c r="C15" s="104">
        <v>8.8075864191675226</v>
      </c>
      <c r="D15" s="104">
        <v>4.1359793946403167</v>
      </c>
      <c r="E15" s="104">
        <v>7.9708646382197879</v>
      </c>
      <c r="F15" s="104">
        <v>11.618833177379084</v>
      </c>
      <c r="G15" s="104">
        <v>14.143032893209794</v>
      </c>
      <c r="H15" s="104">
        <v>21.930078946263105</v>
      </c>
      <c r="I15" s="104">
        <v>17.31275476111006</v>
      </c>
      <c r="J15" s="104">
        <v>12.953693359987076</v>
      </c>
      <c r="K15" s="104">
        <v>12.11062483218468</v>
      </c>
      <c r="L15" s="104">
        <v>12.490062956193984</v>
      </c>
      <c r="M15" s="104">
        <v>11.407250796023581</v>
      </c>
      <c r="N15" s="104">
        <v>11.279828004057213</v>
      </c>
      <c r="O15" s="104">
        <v>10.85876120747017</v>
      </c>
      <c r="P15" s="104">
        <v>10.425711847250318</v>
      </c>
      <c r="Q15" s="104">
        <v>10.320075365570098</v>
      </c>
    </row>
    <row r="16" spans="1:17" ht="12.95" customHeight="1" x14ac:dyDescent="0.25">
      <c r="A16" s="90" t="s">
        <v>102</v>
      </c>
      <c r="B16" s="101">
        <f t="shared" ref="B16:Q16" si="4">SUM(B17:B18)</f>
        <v>0.10421418954268057</v>
      </c>
      <c r="C16" s="101">
        <f t="shared" si="4"/>
        <v>1.6071329411988422</v>
      </c>
      <c r="D16" s="101">
        <f t="shared" si="4"/>
        <v>3.594999896181212</v>
      </c>
      <c r="E16" s="101">
        <f t="shared" si="4"/>
        <v>4.8982387156770297</v>
      </c>
      <c r="F16" s="101">
        <f t="shared" si="4"/>
        <v>7.7088863887504386</v>
      </c>
      <c r="G16" s="101">
        <f t="shared" si="4"/>
        <v>9.4574094203026053</v>
      </c>
      <c r="H16" s="101">
        <f t="shared" si="4"/>
        <v>12.665297301092751</v>
      </c>
      <c r="I16" s="101">
        <f t="shared" si="4"/>
        <v>16.209390974120179</v>
      </c>
      <c r="J16" s="101">
        <f t="shared" si="4"/>
        <v>19.930069618557013</v>
      </c>
      <c r="K16" s="101">
        <f t="shared" si="4"/>
        <v>23.450993406782516</v>
      </c>
      <c r="L16" s="101">
        <f t="shared" si="4"/>
        <v>26.605620520469209</v>
      </c>
      <c r="M16" s="101">
        <f t="shared" si="4"/>
        <v>27.400689018129885</v>
      </c>
      <c r="N16" s="101">
        <f t="shared" si="4"/>
        <v>28.545261614574997</v>
      </c>
      <c r="O16" s="101">
        <f t="shared" si="4"/>
        <v>30.029023558423983</v>
      </c>
      <c r="P16" s="101">
        <f t="shared" si="4"/>
        <v>32.721233029775888</v>
      </c>
      <c r="Q16" s="101">
        <f t="shared" si="4"/>
        <v>35.359149825189192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0.10421418954268057</v>
      </c>
      <c r="C18" s="103">
        <v>1.6071329411988422</v>
      </c>
      <c r="D18" s="103">
        <v>3.594999896181212</v>
      </c>
      <c r="E18" s="103">
        <v>4.8982387156770297</v>
      </c>
      <c r="F18" s="103">
        <v>7.7088863887504386</v>
      </c>
      <c r="G18" s="103">
        <v>9.4574094203026053</v>
      </c>
      <c r="H18" s="103">
        <v>12.665297301092751</v>
      </c>
      <c r="I18" s="103">
        <v>16.209390974120179</v>
      </c>
      <c r="J18" s="103">
        <v>19.930069618557013</v>
      </c>
      <c r="K18" s="103">
        <v>23.450993406782516</v>
      </c>
      <c r="L18" s="103">
        <v>26.605620520469209</v>
      </c>
      <c r="M18" s="103">
        <v>27.400689018129885</v>
      </c>
      <c r="N18" s="103">
        <v>28.545261614574997</v>
      </c>
      <c r="O18" s="103">
        <v>30.029023558423983</v>
      </c>
      <c r="P18" s="103">
        <v>32.721233029775888</v>
      </c>
      <c r="Q18" s="103">
        <v>35.359149825189192</v>
      </c>
    </row>
    <row r="19" spans="1:17" ht="12.95" customHeight="1" x14ac:dyDescent="0.25">
      <c r="A19" s="90" t="s">
        <v>47</v>
      </c>
      <c r="B19" s="101">
        <f t="shared" ref="B19" si="5">SUM(B20:B27)</f>
        <v>51.054549283921808</v>
      </c>
      <c r="C19" s="101">
        <f t="shared" ref="C19:Q19" si="6">SUM(C20:C27)</f>
        <v>61.951807564803048</v>
      </c>
      <c r="D19" s="101">
        <f t="shared" si="6"/>
        <v>34.793393110184489</v>
      </c>
      <c r="E19" s="101">
        <f t="shared" si="6"/>
        <v>79.301001910750998</v>
      </c>
      <c r="F19" s="101">
        <f t="shared" si="6"/>
        <v>94.967563716922086</v>
      </c>
      <c r="G19" s="101">
        <f t="shared" si="6"/>
        <v>100.3192783803774</v>
      </c>
      <c r="H19" s="101">
        <f t="shared" si="6"/>
        <v>106.93551384054356</v>
      </c>
      <c r="I19" s="101">
        <f t="shared" si="6"/>
        <v>110.44814916673535</v>
      </c>
      <c r="J19" s="101">
        <f t="shared" si="6"/>
        <v>116.09310864892883</v>
      </c>
      <c r="K19" s="101">
        <f t="shared" si="6"/>
        <v>120.16594303882907</v>
      </c>
      <c r="L19" s="101">
        <f t="shared" si="6"/>
        <v>122.56860174746811</v>
      </c>
      <c r="M19" s="101">
        <f t="shared" si="6"/>
        <v>131.07119984550243</v>
      </c>
      <c r="N19" s="101">
        <f t="shared" si="6"/>
        <v>134.72782081523451</v>
      </c>
      <c r="O19" s="101">
        <f t="shared" si="6"/>
        <v>140.38534609340385</v>
      </c>
      <c r="P19" s="101">
        <f t="shared" si="6"/>
        <v>145.89431378113122</v>
      </c>
      <c r="Q19" s="101">
        <f t="shared" si="6"/>
        <v>153.40243372085021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2.3998294038202634</v>
      </c>
      <c r="C22" s="100">
        <v>3.7234773524345943</v>
      </c>
      <c r="D22" s="100">
        <v>12.582421469690726</v>
      </c>
      <c r="E22" s="100">
        <v>17.068390648119173</v>
      </c>
      <c r="F22" s="100">
        <v>18.996363224253734</v>
      </c>
      <c r="G22" s="100">
        <v>18.328724417530783</v>
      </c>
      <c r="H22" s="100">
        <v>9.8890751373515293</v>
      </c>
      <c r="I22" s="100">
        <v>9.4093614638107255</v>
      </c>
      <c r="J22" s="100">
        <v>9.2428833788390126</v>
      </c>
      <c r="K22" s="100">
        <v>8.5991876453615639</v>
      </c>
      <c r="L22" s="100">
        <v>8.8154673629961469</v>
      </c>
      <c r="M22" s="100">
        <v>9.2249383891795205</v>
      </c>
      <c r="N22" s="100">
        <v>12.438658000648072</v>
      </c>
      <c r="O22" s="100">
        <v>17.801219412784185</v>
      </c>
      <c r="P22" s="100">
        <v>18.847698985817814</v>
      </c>
      <c r="Q22" s="100">
        <v>20.472944474636943</v>
      </c>
    </row>
    <row r="23" spans="1:17" ht="12" customHeight="1" x14ac:dyDescent="0.25">
      <c r="A23" s="88" t="s">
        <v>98</v>
      </c>
      <c r="B23" s="100">
        <v>8.3714330914208777</v>
      </c>
      <c r="C23" s="100">
        <v>7.8009699566781601</v>
      </c>
      <c r="D23" s="100">
        <v>7.7174406878536193</v>
      </c>
      <c r="E23" s="100">
        <v>19.673729522165885</v>
      </c>
      <c r="F23" s="100">
        <v>42.554076457863708</v>
      </c>
      <c r="G23" s="100">
        <v>44.330279687284524</v>
      </c>
      <c r="H23" s="100">
        <v>64.51035342904251</v>
      </c>
      <c r="I23" s="100">
        <v>51.056066874011108</v>
      </c>
      <c r="J23" s="100">
        <v>44.078995920495743</v>
      </c>
      <c r="K23" s="100">
        <v>65.603578953815457</v>
      </c>
      <c r="L23" s="100">
        <v>66.277955804997319</v>
      </c>
      <c r="M23" s="100">
        <v>60.496933024947417</v>
      </c>
      <c r="N23" s="100">
        <v>59.178372013111371</v>
      </c>
      <c r="O23" s="100">
        <v>62.327268624838574</v>
      </c>
      <c r="P23" s="100">
        <v>68.1933616688992</v>
      </c>
      <c r="Q23" s="100">
        <v>75.145164038250556</v>
      </c>
    </row>
    <row r="24" spans="1:17" ht="12" customHeight="1" x14ac:dyDescent="0.25">
      <c r="A24" s="88" t="s">
        <v>34</v>
      </c>
      <c r="B24" s="100">
        <v>0.65075910098798539</v>
      </c>
      <c r="C24" s="100">
        <v>4.42307747164093</v>
      </c>
      <c r="D24" s="100">
        <v>6.6582216959514309</v>
      </c>
      <c r="E24" s="100">
        <v>6.6891813768102191</v>
      </c>
      <c r="F24" s="100">
        <v>5.3615720736157924</v>
      </c>
      <c r="G24" s="100">
        <v>4.5560669192778196</v>
      </c>
      <c r="H24" s="100">
        <v>4.3339756974544557</v>
      </c>
      <c r="I24" s="100">
        <v>4.1122141306014228</v>
      </c>
      <c r="J24" s="100">
        <v>4.1143644177335181</v>
      </c>
      <c r="K24" s="100">
        <v>4.2198373245977985</v>
      </c>
      <c r="L24" s="100">
        <v>4.4020033049121672</v>
      </c>
      <c r="M24" s="100">
        <v>4.6174679801379828</v>
      </c>
      <c r="N24" s="100">
        <v>4.7614323971078836</v>
      </c>
      <c r="O24" s="100">
        <v>4.7740605364430078</v>
      </c>
      <c r="P24" s="100">
        <v>4.9992269229084432</v>
      </c>
      <c r="Q24" s="100">
        <v>5.3012298927645052</v>
      </c>
    </row>
    <row r="25" spans="1:17" ht="12" customHeight="1" x14ac:dyDescent="0.25">
      <c r="A25" s="88" t="s">
        <v>42</v>
      </c>
      <c r="B25" s="100">
        <v>25.226104070940742</v>
      </c>
      <c r="C25" s="100">
        <v>14.490432306242706</v>
      </c>
      <c r="D25" s="100">
        <v>6.8021126458222971</v>
      </c>
      <c r="E25" s="100">
        <v>9.693581861401972</v>
      </c>
      <c r="F25" s="100">
        <v>6.8874955749167404</v>
      </c>
      <c r="G25" s="100">
        <v>11.919368290290267</v>
      </c>
      <c r="H25" s="100">
        <v>12.596259629379823</v>
      </c>
      <c r="I25" s="100">
        <v>13.805350198429673</v>
      </c>
      <c r="J25" s="100">
        <v>18.797738906117697</v>
      </c>
      <c r="K25" s="100">
        <v>19.394082675207411</v>
      </c>
      <c r="L25" s="100">
        <v>20.499073110679635</v>
      </c>
      <c r="M25" s="100">
        <v>23.430372422005238</v>
      </c>
      <c r="N25" s="100">
        <v>25.667028630059907</v>
      </c>
      <c r="O25" s="100">
        <v>26.974424291481782</v>
      </c>
      <c r="P25" s="100">
        <v>25.296046779555983</v>
      </c>
      <c r="Q25" s="100">
        <v>26.401362484858993</v>
      </c>
    </row>
    <row r="26" spans="1:17" ht="12" customHeight="1" x14ac:dyDescent="0.25">
      <c r="A26" s="88" t="s">
        <v>30</v>
      </c>
      <c r="B26" s="22">
        <v>14.406423616751946</v>
      </c>
      <c r="C26" s="22">
        <v>31.513850477806653</v>
      </c>
      <c r="D26" s="22">
        <v>1.0331966108664108</v>
      </c>
      <c r="E26" s="22">
        <v>26.176118502253743</v>
      </c>
      <c r="F26" s="22">
        <v>21.168056386272116</v>
      </c>
      <c r="G26" s="22">
        <v>21.184839065994002</v>
      </c>
      <c r="H26" s="22">
        <v>15.605849947315244</v>
      </c>
      <c r="I26" s="22">
        <v>32.06515649988242</v>
      </c>
      <c r="J26" s="22">
        <v>39.859126025742867</v>
      </c>
      <c r="K26" s="22">
        <v>22.249256439846832</v>
      </c>
      <c r="L26" s="22">
        <v>22.502448435303631</v>
      </c>
      <c r="M26" s="22">
        <v>33.253718849906754</v>
      </c>
      <c r="N26" s="22">
        <v>32.586791415656634</v>
      </c>
      <c r="O26" s="22">
        <v>28.460603907893017</v>
      </c>
      <c r="P26" s="22">
        <v>28.510210083635798</v>
      </c>
      <c r="Q26" s="22">
        <v>26.057848240676474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9.9999999999999978E-2</v>
      </c>
      <c r="L27" s="107">
        <v>7.1653728579205545E-2</v>
      </c>
      <c r="M27" s="107">
        <v>4.7769179325499983E-2</v>
      </c>
      <c r="N27" s="107">
        <v>9.5538358650628652E-2</v>
      </c>
      <c r="O27" s="107">
        <v>4.7769319963306793E-2</v>
      </c>
      <c r="P27" s="107">
        <v>4.7769340313985123E-2</v>
      </c>
      <c r="Q27" s="107">
        <v>2.3884589662749992E-2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79.116429986806111</v>
      </c>
      <c r="C29" s="101">
        <f t="shared" ref="C29:Q29" si="8">SUM(C30:C33)</f>
        <v>84.734519831140744</v>
      </c>
      <c r="D29" s="101">
        <f t="shared" si="8"/>
        <v>32.569122715731524</v>
      </c>
      <c r="E29" s="101">
        <f t="shared" si="8"/>
        <v>85.004712195102073</v>
      </c>
      <c r="F29" s="101">
        <f t="shared" si="8"/>
        <v>97.301013840378701</v>
      </c>
      <c r="G29" s="101">
        <f t="shared" si="8"/>
        <v>109.00141667983323</v>
      </c>
      <c r="H29" s="101">
        <f t="shared" si="8"/>
        <v>120.48001837947552</v>
      </c>
      <c r="I29" s="101">
        <f t="shared" si="8"/>
        <v>124.04376199688382</v>
      </c>
      <c r="J29" s="101">
        <f t="shared" si="8"/>
        <v>127.10631503922914</v>
      </c>
      <c r="K29" s="101">
        <f t="shared" si="8"/>
        <v>126.89061175343687</v>
      </c>
      <c r="L29" s="101">
        <f t="shared" si="8"/>
        <v>128.94570400604235</v>
      </c>
      <c r="M29" s="101">
        <f t="shared" si="8"/>
        <v>139.18144049517312</v>
      </c>
      <c r="N29" s="101">
        <f t="shared" si="8"/>
        <v>141.94981580425826</v>
      </c>
      <c r="O29" s="101">
        <f t="shared" si="8"/>
        <v>144.96089127302963</v>
      </c>
      <c r="P29" s="101">
        <f t="shared" si="8"/>
        <v>150.15090768156671</v>
      </c>
      <c r="Q29" s="101">
        <f t="shared" si="8"/>
        <v>157.19384904568261</v>
      </c>
    </row>
    <row r="30" spans="1:17" ht="12" customHeight="1" x14ac:dyDescent="0.25">
      <c r="A30" s="88" t="s">
        <v>66</v>
      </c>
      <c r="B30" s="100">
        <v>9.6091554483937589</v>
      </c>
      <c r="C30" s="100">
        <v>5.2865913903349826</v>
      </c>
      <c r="D30" s="100">
        <v>3.4852268141492191</v>
      </c>
      <c r="E30" s="100">
        <v>15.249887784248273</v>
      </c>
      <c r="F30" s="100">
        <v>33.638362073028972</v>
      </c>
      <c r="G30" s="100">
        <v>43.015397015775882</v>
      </c>
      <c r="H30" s="100">
        <v>17.613682347588803</v>
      </c>
      <c r="I30" s="100">
        <v>53.106386286391206</v>
      </c>
      <c r="J30" s="100">
        <v>12.382406729120664</v>
      </c>
      <c r="K30" s="100">
        <v>6.7558140008180843</v>
      </c>
      <c r="L30" s="100">
        <v>10.788158071739854</v>
      </c>
      <c r="M30" s="100">
        <v>6.8501578903541107</v>
      </c>
      <c r="N30" s="100">
        <v>8.5863408261161531</v>
      </c>
      <c r="O30" s="100">
        <v>9.7417138842195641</v>
      </c>
      <c r="P30" s="100">
        <v>12.621079373395498</v>
      </c>
      <c r="Q30" s="100">
        <v>16.080869263343402</v>
      </c>
    </row>
    <row r="31" spans="1:17" ht="12" customHeight="1" x14ac:dyDescent="0.25">
      <c r="A31" s="88" t="s">
        <v>98</v>
      </c>
      <c r="B31" s="100">
        <v>16.204376247632265</v>
      </c>
      <c r="C31" s="100">
        <v>21.937443039332564</v>
      </c>
      <c r="D31" s="100">
        <v>15.905728218314801</v>
      </c>
      <c r="E31" s="100">
        <v>36.066684633605895</v>
      </c>
      <c r="F31" s="100">
        <v>60.941786779483856</v>
      </c>
      <c r="G31" s="100">
        <v>62.416073482051821</v>
      </c>
      <c r="H31" s="100">
        <v>88.621784185154539</v>
      </c>
      <c r="I31" s="100">
        <v>66.710926978628493</v>
      </c>
      <c r="J31" s="100">
        <v>69.575385420342329</v>
      </c>
      <c r="K31" s="100">
        <v>68.807042954101178</v>
      </c>
      <c r="L31" s="100">
        <v>67.470964421722954</v>
      </c>
      <c r="M31" s="100">
        <v>66.228695150581416</v>
      </c>
      <c r="N31" s="100">
        <v>64.020170393467424</v>
      </c>
      <c r="O31" s="100">
        <v>65.211694098490156</v>
      </c>
      <c r="P31" s="100">
        <v>66.020507148039243</v>
      </c>
      <c r="Q31" s="100">
        <v>73.445803390799256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53.302898290780092</v>
      </c>
      <c r="C33" s="18">
        <v>57.51048540147319</v>
      </c>
      <c r="D33" s="18">
        <v>13.1781676832675</v>
      </c>
      <c r="E33" s="18">
        <v>33.688139777247905</v>
      </c>
      <c r="F33" s="18">
        <v>2.720864987865883</v>
      </c>
      <c r="G33" s="18">
        <v>3.5699461820055172</v>
      </c>
      <c r="H33" s="18">
        <v>14.244551846732172</v>
      </c>
      <c r="I33" s="18">
        <v>4.2264487318641271</v>
      </c>
      <c r="J33" s="18">
        <v>45.148522889766156</v>
      </c>
      <c r="K33" s="18">
        <v>51.32775479851761</v>
      </c>
      <c r="L33" s="18">
        <v>50.686581512579544</v>
      </c>
      <c r="M33" s="18">
        <v>66.102587454237593</v>
      </c>
      <c r="N33" s="18">
        <v>69.343304584674698</v>
      </c>
      <c r="O33" s="18">
        <v>70.007483290319911</v>
      </c>
      <c r="P33" s="18">
        <v>71.509321160131947</v>
      </c>
      <c r="Q33" s="18">
        <v>67.667176391539968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0.6407707176270554</v>
      </c>
      <c r="C3" s="115">
        <f>IF(SER_hh_tes!C3=0,"",SER_hh_tes!C3/SER_hh_fec!C3)</f>
        <v>0.62590752819608109</v>
      </c>
      <c r="D3" s="115">
        <f>IF(SER_hh_tes!D3=0,"",SER_hh_tes!D3/SER_hh_fec!D3)</f>
        <v>0.58136897496984696</v>
      </c>
      <c r="E3" s="115">
        <f>IF(SER_hh_tes!E3=0,"",SER_hh_tes!E3/SER_hh_fec!E3)</f>
        <v>0.61438697560562994</v>
      </c>
      <c r="F3" s="115">
        <f>IF(SER_hh_tes!F3=0,"",SER_hh_tes!F3/SER_hh_fec!F3)</f>
        <v>0.61088362489532777</v>
      </c>
      <c r="G3" s="115">
        <f>IF(SER_hh_tes!G3=0,"",SER_hh_tes!G3/SER_hh_fec!G3)</f>
        <v>0.63022717447806886</v>
      </c>
      <c r="H3" s="115">
        <f>IF(SER_hh_tes!H3=0,"",SER_hh_tes!H3/SER_hh_fec!H3)</f>
        <v>0.65396144399592437</v>
      </c>
      <c r="I3" s="115">
        <f>IF(SER_hh_tes!I3=0,"",SER_hh_tes!I3/SER_hh_fec!I3)</f>
        <v>0.65531670215189219</v>
      </c>
      <c r="J3" s="115">
        <f>IF(SER_hh_tes!J3=0,"",SER_hh_tes!J3/SER_hh_fec!J3)</f>
        <v>0.66971674631457756</v>
      </c>
      <c r="K3" s="115">
        <f>IF(SER_hh_tes!K3=0,"",SER_hh_tes!K3/SER_hh_fec!K3)</f>
        <v>0.67805967251063404</v>
      </c>
      <c r="L3" s="115">
        <f>IF(SER_hh_tes!L3=0,"",SER_hh_tes!L3/SER_hh_fec!L3)</f>
        <v>0.69076073895638657</v>
      </c>
      <c r="M3" s="115">
        <f>IF(SER_hh_tes!M3=0,"",SER_hh_tes!M3/SER_hh_fec!M3)</f>
        <v>0.70112507297115501</v>
      </c>
      <c r="N3" s="115">
        <f>IF(SER_hh_tes!N3=0,"",SER_hh_tes!N3/SER_hh_fec!N3)</f>
        <v>0.70580282327795574</v>
      </c>
      <c r="O3" s="115">
        <f>IF(SER_hh_tes!O3=0,"",SER_hh_tes!O3/SER_hh_fec!O3)</f>
        <v>0.71010817742270482</v>
      </c>
      <c r="P3" s="115">
        <f>IF(SER_hh_tes!P3=0,"",SER_hh_tes!P3/SER_hh_fec!P3)</f>
        <v>0.71362006903857989</v>
      </c>
      <c r="Q3" s="115">
        <f>IF(SER_hh_tes!Q3=0,"",SER_hh_tes!Q3/SER_hh_fec!Q3)</f>
        <v>0.71210636838160357</v>
      </c>
    </row>
    <row r="4" spans="1:17" ht="12.95" customHeight="1" x14ac:dyDescent="0.25">
      <c r="A4" s="90" t="s">
        <v>44</v>
      </c>
      <c r="B4" s="110">
        <f>IF(SER_hh_tes!B4=0,"",SER_hh_tes!B4/SER_hh_fec!B4)</f>
        <v>0.65636184630020411</v>
      </c>
      <c r="C4" s="110">
        <f>IF(SER_hh_tes!C4=0,"",SER_hh_tes!C4/SER_hh_fec!C4)</f>
        <v>0.63278796968704343</v>
      </c>
      <c r="D4" s="110">
        <f>IF(SER_hh_tes!D4=0,"",SER_hh_tes!D4/SER_hh_fec!D4)</f>
        <v>0.58562826959690706</v>
      </c>
      <c r="E4" s="110">
        <f>IF(SER_hh_tes!E4=0,"",SER_hh_tes!E4/SER_hh_fec!E4)</f>
        <v>0.62699973455521296</v>
      </c>
      <c r="F4" s="110">
        <f>IF(SER_hh_tes!F4=0,"",SER_hh_tes!F4/SER_hh_fec!F4)</f>
        <v>0.62952488109130356</v>
      </c>
      <c r="G4" s="110">
        <f>IF(SER_hh_tes!G4=0,"",SER_hh_tes!G4/SER_hh_fec!G4)</f>
        <v>0.64950190825569187</v>
      </c>
      <c r="H4" s="110">
        <f>IF(SER_hh_tes!H4=0,"",SER_hh_tes!H4/SER_hh_fec!H4)</f>
        <v>0.66878630875522571</v>
      </c>
      <c r="I4" s="110">
        <f>IF(SER_hh_tes!I4=0,"",SER_hh_tes!I4/SER_hh_fec!I4)</f>
        <v>0.67311522111035982</v>
      </c>
      <c r="J4" s="110">
        <f>IF(SER_hh_tes!J4=0,"",SER_hh_tes!J4/SER_hh_fec!J4)</f>
        <v>0.67891741835386588</v>
      </c>
      <c r="K4" s="110">
        <f>IF(SER_hh_tes!K4=0,"",SER_hh_tes!K4/SER_hh_fec!K4)</f>
        <v>0.68954762362491095</v>
      </c>
      <c r="L4" s="110">
        <f>IF(SER_hh_tes!L4=0,"",SER_hh_tes!L4/SER_hh_fec!L4)</f>
        <v>0.70317475699759291</v>
      </c>
      <c r="M4" s="110">
        <f>IF(SER_hh_tes!M4=0,"",SER_hh_tes!M4/SER_hh_fec!M4)</f>
        <v>0.71284536911856922</v>
      </c>
      <c r="N4" s="110">
        <f>IF(SER_hh_tes!N4=0,"",SER_hh_tes!N4/SER_hh_fec!N4)</f>
        <v>0.71860084553713488</v>
      </c>
      <c r="O4" s="110">
        <f>IF(SER_hh_tes!O4=0,"",SER_hh_tes!O4/SER_hh_fec!O4)</f>
        <v>0.72627105582255458</v>
      </c>
      <c r="P4" s="110">
        <f>IF(SER_hh_tes!P4=0,"",SER_hh_tes!P4/SER_hh_fec!P4)</f>
        <v>0.73065247893708662</v>
      </c>
      <c r="Q4" s="110">
        <f>IF(SER_hh_tes!Q4=0,"",SER_hh_tes!Q4/SER_hh_fec!Q4)</f>
        <v>0.73020961690073838</v>
      </c>
    </row>
    <row r="5" spans="1:17" ht="12" customHeight="1" x14ac:dyDescent="0.25">
      <c r="A5" s="88" t="s">
        <v>38</v>
      </c>
      <c r="B5" s="109">
        <f>IF(SER_hh_tes!B5=0,"",SER_hh_tes!B5/SER_hh_fec!B5)</f>
        <v>0.48637525547863059</v>
      </c>
      <c r="C5" s="109">
        <f>IF(SER_hh_tes!C5=0,"",SER_hh_tes!C5/SER_hh_fec!C5)</f>
        <v>0.49758261824021277</v>
      </c>
      <c r="D5" s="109">
        <f>IF(SER_hh_tes!D5=0,"",SER_hh_tes!D5/SER_hh_fec!D5)</f>
        <v>0.5058180313705255</v>
      </c>
      <c r="E5" s="109">
        <f>IF(SER_hh_tes!E5=0,"",SER_hh_tes!E5/SER_hh_fec!E5)</f>
        <v>0.51913466449199919</v>
      </c>
      <c r="F5" s="109">
        <f>IF(SER_hh_tes!F5=0,"",SER_hh_tes!F5/SER_hh_fec!F5)</f>
        <v>0.5191346644919993</v>
      </c>
      <c r="G5" s="109">
        <f>IF(SER_hh_tes!G5=0,"",SER_hh_tes!G5/SER_hh_fec!G5)</f>
        <v>0.51913466449199785</v>
      </c>
      <c r="H5" s="109">
        <f>IF(SER_hh_tes!H5=0,"",SER_hh_tes!H5/SER_hh_fec!H5)</f>
        <v>0.53612560988386393</v>
      </c>
      <c r="I5" s="109">
        <f>IF(SER_hh_tes!I5=0,"",SER_hh_tes!I5/SER_hh_fec!I5)</f>
        <v>0.53965742183413401</v>
      </c>
      <c r="J5" s="109">
        <f>IF(SER_hh_tes!J5=0,"",SER_hh_tes!J5/SER_hh_fec!J5)</f>
        <v>0.53965742183413312</v>
      </c>
      <c r="K5" s="109">
        <f>IF(SER_hh_tes!K5=0,"",SER_hh_tes!K5/SER_hh_fec!K5)</f>
        <v>0.53965742183413667</v>
      </c>
      <c r="L5" s="109">
        <f>IF(SER_hh_tes!L5=0,"",SER_hh_tes!L5/SER_hh_fec!L5)</f>
        <v>0.5486546029192666</v>
      </c>
      <c r="M5" s="109">
        <f>IF(SER_hh_tes!M5=0,"",SER_hh_tes!M5/SER_hh_fec!M5)</f>
        <v>0.55122036908592764</v>
      </c>
      <c r="N5" s="109">
        <f>IF(SER_hh_tes!N5=0,"",SER_hh_tes!N5/SER_hh_fec!N5)</f>
        <v>0.55514080413453559</v>
      </c>
      <c r="O5" s="109">
        <f>IF(SER_hh_tes!O5=0,"",SER_hh_tes!O5/SER_hh_fec!O5)</f>
        <v>0.55571637464851387</v>
      </c>
      <c r="P5" s="109">
        <f>IF(SER_hh_tes!P5=0,"",SER_hh_tes!P5/SER_hh_fec!P5)</f>
        <v>0.55612936436358285</v>
      </c>
      <c r="Q5" s="109">
        <f>IF(SER_hh_tes!Q5=0,"",SER_hh_tes!Q5/SER_hh_fec!Q5)</f>
        <v>0.55622881458488005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0.56120221785995839</v>
      </c>
      <c r="C7" s="109">
        <f>IF(SER_hh_tes!C7=0,"",SER_hh_tes!C7/SER_hh_fec!C7)</f>
        <v>0.57638749203723616</v>
      </c>
      <c r="D7" s="109">
        <f>IF(SER_hh_tes!D7=0,"",SER_hh_tes!D7/SER_hh_fec!D7)</f>
        <v>0.59695602581611884</v>
      </c>
      <c r="E7" s="109">
        <f>IF(SER_hh_tes!E7=0,"",SER_hh_tes!E7/SER_hh_fec!E7)</f>
        <v>0.59890490860113654</v>
      </c>
      <c r="F7" s="109">
        <f>IF(SER_hh_tes!F7=0,"",SER_hh_tes!F7/SER_hh_fec!F7)</f>
        <v>0.60131312509753898</v>
      </c>
      <c r="G7" s="109">
        <f>IF(SER_hh_tes!G7=0,"",SER_hh_tes!G7/SER_hh_fec!G7)</f>
        <v>0.60893781039374961</v>
      </c>
      <c r="H7" s="109">
        <f>IF(SER_hh_tes!H7=0,"",SER_hh_tes!H7/SER_hh_fec!H7)</f>
        <v>0.61123529562127021</v>
      </c>
      <c r="I7" s="109">
        <f>IF(SER_hh_tes!I7=0,"",SER_hh_tes!I7/SER_hh_fec!I7)</f>
        <v>0.61509515748233479</v>
      </c>
      <c r="J7" s="109">
        <f>IF(SER_hh_tes!J7=0,"",SER_hh_tes!J7/SER_hh_fec!J7)</f>
        <v>0.62070950432789096</v>
      </c>
      <c r="K7" s="109">
        <f>IF(SER_hh_tes!K7=0,"",SER_hh_tes!K7/SER_hh_fec!K7)</f>
        <v>0.62599014661176355</v>
      </c>
      <c r="L7" s="109">
        <f>IF(SER_hh_tes!L7=0,"",SER_hh_tes!L7/SER_hh_fec!L7)</f>
        <v>0.63632241755091612</v>
      </c>
      <c r="M7" s="109">
        <f>IF(SER_hh_tes!M7=0,"",SER_hh_tes!M7/SER_hh_fec!M7)</f>
        <v>0.64670823243561493</v>
      </c>
      <c r="N7" s="109">
        <f>IF(SER_hh_tes!N7=0,"",SER_hh_tes!N7/SER_hh_fec!N7)</f>
        <v>0.65087278116572822</v>
      </c>
      <c r="O7" s="109">
        <f>IF(SER_hh_tes!O7=0,"",SER_hh_tes!O7/SER_hh_fec!O7)</f>
        <v>0.65337400207688368</v>
      </c>
      <c r="P7" s="109">
        <f>IF(SER_hh_tes!P7=0,"",SER_hh_tes!P7/SER_hh_fec!P7)</f>
        <v>0.65480589094485553</v>
      </c>
      <c r="Q7" s="109">
        <f>IF(SER_hh_tes!Q7=0,"",SER_hh_tes!Q7/SER_hh_fec!Q7)</f>
        <v>0.65644047551984286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0.5995655057924717</v>
      </c>
      <c r="C9" s="109">
        <f>IF(SER_hh_tes!C9=0,"",SER_hh_tes!C9/SER_hh_fec!C9)</f>
        <v>0.62558231887015947</v>
      </c>
      <c r="D9" s="109">
        <f>IF(SER_hh_tes!D9=0,"",SER_hh_tes!D9/SER_hh_fec!D9)</f>
        <v>0.63644226601865694</v>
      </c>
      <c r="E9" s="109">
        <f>IF(SER_hh_tes!E9=0,"",SER_hh_tes!E9/SER_hh_fec!E9)</f>
        <v>0.65003064419318779</v>
      </c>
      <c r="F9" s="109">
        <f>IF(SER_hh_tes!F9=0,"",SER_hh_tes!F9/SER_hh_fec!F9)</f>
        <v>0.66879468468168324</v>
      </c>
      <c r="G9" s="109">
        <f>IF(SER_hh_tes!G9=0,"",SER_hh_tes!G9/SER_hh_fec!G9)</f>
        <v>0.67243847955383407</v>
      </c>
      <c r="H9" s="109">
        <f>IF(SER_hh_tes!H9=0,"",SER_hh_tes!H9/SER_hh_fec!H9)</f>
        <v>0.68028521173787304</v>
      </c>
      <c r="I9" s="109">
        <f>IF(SER_hh_tes!I9=0,"",SER_hh_tes!I9/SER_hh_fec!I9)</f>
        <v>0.68762536077375369</v>
      </c>
      <c r="J9" s="109">
        <f>IF(SER_hh_tes!J9=0,"",SER_hh_tes!J9/SER_hh_fec!J9)</f>
        <v>0.69073695735158336</v>
      </c>
      <c r="K9" s="109">
        <f>IF(SER_hh_tes!K9=0,"",SER_hh_tes!K9/SER_hh_fec!K9)</f>
        <v>0.69487037304181398</v>
      </c>
      <c r="L9" s="109">
        <f>IF(SER_hh_tes!L9=0,"",SER_hh_tes!L9/SER_hh_fec!L9)</f>
        <v>0.69715585293046411</v>
      </c>
      <c r="M9" s="109">
        <f>IF(SER_hh_tes!M9=0,"",SER_hh_tes!M9/SER_hh_fec!M9)</f>
        <v>0.70069838317460931</v>
      </c>
      <c r="N9" s="109">
        <f>IF(SER_hh_tes!N9=0,"",SER_hh_tes!N9/SER_hh_fec!N9)</f>
        <v>0.70409664321585241</v>
      </c>
      <c r="O9" s="109">
        <f>IF(SER_hh_tes!O9=0,"",SER_hh_tes!O9/SER_hh_fec!O9)</f>
        <v>0.70833342124513898</v>
      </c>
      <c r="P9" s="109">
        <f>IF(SER_hh_tes!P9=0,"",SER_hh_tes!P9/SER_hh_fec!P9)</f>
        <v>0.71227800704084088</v>
      </c>
      <c r="Q9" s="109">
        <f>IF(SER_hh_tes!Q9=0,"",SER_hh_tes!Q9/SER_hh_fec!Q9)</f>
        <v>0.71769800217831037</v>
      </c>
    </row>
    <row r="10" spans="1:17" ht="12" customHeight="1" x14ac:dyDescent="0.25">
      <c r="A10" s="88" t="s">
        <v>34</v>
      </c>
      <c r="B10" s="109">
        <f>IF(SER_hh_tes!B10=0,"",SER_hh_tes!B10/SER_hh_fec!B10)</f>
        <v>0.4806819854916789</v>
      </c>
      <c r="C10" s="109">
        <f>IF(SER_hh_tes!C10=0,"",SER_hh_tes!C10/SER_hh_fec!C10)</f>
        <v>0.44881742335106778</v>
      </c>
      <c r="D10" s="109">
        <f>IF(SER_hh_tes!D10=0,"",SER_hh_tes!D10/SER_hh_fec!D10)</f>
        <v>0.44646644011607534</v>
      </c>
      <c r="E10" s="109">
        <f>IF(SER_hh_tes!E10=0,"",SER_hh_tes!E10/SER_hh_fec!E10)</f>
        <v>0.44420164064924278</v>
      </c>
      <c r="F10" s="109">
        <f>IF(SER_hh_tes!F10=0,"",SER_hh_tes!F10/SER_hh_fec!F10)</f>
        <v>0.44456595507831737</v>
      </c>
      <c r="G10" s="109">
        <f>IF(SER_hh_tes!G10=0,"",SER_hh_tes!G10/SER_hh_fec!G10)</f>
        <v>0.4446726179709572</v>
      </c>
      <c r="H10" s="109">
        <f>IF(SER_hh_tes!H10=0,"",SER_hh_tes!H10/SER_hh_fec!H10)</f>
        <v>0.44481132542017027</v>
      </c>
      <c r="I10" s="109">
        <f>IF(SER_hh_tes!I10=0,"",SER_hh_tes!I10/SER_hh_fec!I10)</f>
        <v>0.44851340372530429</v>
      </c>
      <c r="J10" s="109">
        <f>IF(SER_hh_tes!J10=0,"",SER_hh_tes!J10/SER_hh_fec!J10)</f>
        <v>0.46684575660566868</v>
      </c>
      <c r="K10" s="109">
        <f>IF(SER_hh_tes!K10=0,"",SER_hh_tes!K10/SER_hh_fec!K10)</f>
        <v>0.47242950029883046</v>
      </c>
      <c r="L10" s="109">
        <f>IF(SER_hh_tes!L10=0,"",SER_hh_tes!L10/SER_hh_fec!L10)</f>
        <v>0.47990093792039368</v>
      </c>
      <c r="M10" s="109">
        <f>IF(SER_hh_tes!M10=0,"",SER_hh_tes!M10/SER_hh_fec!M10)</f>
        <v>0.48537933334353761</v>
      </c>
      <c r="N10" s="109">
        <f>IF(SER_hh_tes!N10=0,"",SER_hh_tes!N10/SER_hh_fec!N10)</f>
        <v>0.49559235610654684</v>
      </c>
      <c r="O10" s="109">
        <f>IF(SER_hh_tes!O10=0,"",SER_hh_tes!O10/SER_hh_fec!O10)</f>
        <v>0.50318558260743773</v>
      </c>
      <c r="P10" s="109">
        <f>IF(SER_hh_tes!P10=0,"",SER_hh_tes!P10/SER_hh_fec!P10)</f>
        <v>0.51443085094725549</v>
      </c>
      <c r="Q10" s="109">
        <f>IF(SER_hh_tes!Q10=0,"",SER_hh_tes!Q10/SER_hh_fec!Q10)</f>
        <v>0.55342241492519861</v>
      </c>
    </row>
    <row r="11" spans="1:17" ht="12" customHeight="1" x14ac:dyDescent="0.25">
      <c r="A11" s="88" t="s">
        <v>61</v>
      </c>
      <c r="B11" s="109">
        <f>IF(SER_hh_tes!B11=0,"",SER_hh_tes!B11/SER_hh_fec!B11)</f>
        <v>0.67700585011677517</v>
      </c>
      <c r="C11" s="109">
        <f>IF(SER_hh_tes!C11=0,"",SER_hh_tes!C11/SER_hh_fec!C11)</f>
        <v>0.70929697638232103</v>
      </c>
      <c r="D11" s="109">
        <f>IF(SER_hh_tes!D11=0,"",SER_hh_tes!D11/SER_hh_fec!D11)</f>
        <v>0.74483569063341981</v>
      </c>
      <c r="E11" s="109">
        <f>IF(SER_hh_tes!E11=0,"",SER_hh_tes!E11/SER_hh_fec!E11)</f>
        <v>0.75590005243550218</v>
      </c>
      <c r="F11" s="109">
        <f>IF(SER_hh_tes!F11=0,"",SER_hh_tes!F11/SER_hh_fec!F11)</f>
        <v>0.75590005243550262</v>
      </c>
      <c r="G11" s="109">
        <f>IF(SER_hh_tes!G11=0,"",SER_hh_tes!G11/SER_hh_fec!G11)</f>
        <v>0.75590005243550229</v>
      </c>
      <c r="H11" s="109">
        <f>IF(SER_hh_tes!H11=0,"",SER_hh_tes!H11/SER_hh_fec!H11)</f>
        <v>0.75590005243550185</v>
      </c>
      <c r="I11" s="109">
        <f>IF(SER_hh_tes!I11=0,"",SER_hh_tes!I11/SER_hh_fec!I11)</f>
        <v>0.76626111609287928</v>
      </c>
      <c r="J11" s="109">
        <f>IF(SER_hh_tes!J11=0,"",SER_hh_tes!J11/SER_hh_fec!J11)</f>
        <v>0.78047104054613181</v>
      </c>
      <c r="K11" s="109">
        <f>IF(SER_hh_tes!K11=0,"",SER_hh_tes!K11/SER_hh_fec!K11)</f>
        <v>0.78096222351686584</v>
      </c>
      <c r="L11" s="109">
        <f>IF(SER_hh_tes!L11=0,"",SER_hh_tes!L11/SER_hh_fec!L11)</f>
        <v>0.79249669200946715</v>
      </c>
      <c r="M11" s="109">
        <f>IF(SER_hh_tes!M11=0,"",SER_hh_tes!M11/SER_hh_fec!M11)</f>
        <v>0.79849798068420108</v>
      </c>
      <c r="N11" s="109">
        <f>IF(SER_hh_tes!N11=0,"",SER_hh_tes!N11/SER_hh_fec!N11)</f>
        <v>0.79993762681607017</v>
      </c>
      <c r="O11" s="109">
        <f>IF(SER_hh_tes!O11=0,"",SER_hh_tes!O11/SER_hh_fec!O11)</f>
        <v>0.80525793167162274</v>
      </c>
      <c r="P11" s="109">
        <f>IF(SER_hh_tes!P11=0,"",SER_hh_tes!P11/SER_hh_fec!P11)</f>
        <v>0.80709170842543543</v>
      </c>
      <c r="Q11" s="109">
        <f>IF(SER_hh_tes!Q11=0,"",SER_hh_tes!Q11/SER_hh_fec!Q11)</f>
        <v>0.80745897462902261</v>
      </c>
    </row>
    <row r="12" spans="1:17" ht="12" customHeight="1" x14ac:dyDescent="0.25">
      <c r="A12" s="88" t="s">
        <v>42</v>
      </c>
      <c r="B12" s="109">
        <f>IF(SER_hh_tes!B12=0,"",SER_hh_tes!B12/SER_hh_fec!B12)</f>
        <v>0.71263773696502641</v>
      </c>
      <c r="C12" s="109">
        <f>IF(SER_hh_tes!C12=0,"",SER_hh_tes!C12/SER_hh_fec!C12)</f>
        <v>0.71263773696502641</v>
      </c>
      <c r="D12" s="109">
        <f>IF(SER_hh_tes!D12=0,"",SER_hh_tes!D12/SER_hh_fec!D12)</f>
        <v>0.71263773696502675</v>
      </c>
      <c r="E12" s="109">
        <f>IF(SER_hh_tes!E12=0,"",SER_hh_tes!E12/SER_hh_fec!E12)</f>
        <v>0.71263773696502652</v>
      </c>
      <c r="F12" s="109">
        <f>IF(SER_hh_tes!F12=0,"",SER_hh_tes!F12/SER_hh_fec!F12)</f>
        <v>0.71263773696502652</v>
      </c>
      <c r="G12" s="109">
        <f>IF(SER_hh_tes!G12=0,"",SER_hh_tes!G12/SER_hh_fec!G12)</f>
        <v>0.76125035118807627</v>
      </c>
      <c r="H12" s="109">
        <f>IF(SER_hh_tes!H12=0,"",SER_hh_tes!H12/SER_hh_fec!H12)</f>
        <v>0.77127399389441809</v>
      </c>
      <c r="I12" s="109">
        <f>IF(SER_hh_tes!I12=0,"",SER_hh_tes!I12/SER_hh_fec!I12)</f>
        <v>0.78735466564424117</v>
      </c>
      <c r="J12" s="109">
        <f>IF(SER_hh_tes!J12=0,"",SER_hh_tes!J12/SER_hh_fec!J12)</f>
        <v>0.79135392571476215</v>
      </c>
      <c r="K12" s="109">
        <f>IF(SER_hh_tes!K12=0,"",SER_hh_tes!K12/SER_hh_fec!K12)</f>
        <v>0.7929051915649824</v>
      </c>
      <c r="L12" s="109">
        <f>IF(SER_hh_tes!L12=0,"",SER_hh_tes!L12/SER_hh_fec!L12)</f>
        <v>0.79584369846738523</v>
      </c>
      <c r="M12" s="109">
        <f>IF(SER_hh_tes!M12=0,"",SER_hh_tes!M12/SER_hh_fec!M12)</f>
        <v>0.79921960320998775</v>
      </c>
      <c r="N12" s="109">
        <f>IF(SER_hh_tes!N12=0,"",SER_hh_tes!N12/SER_hh_fec!N12)</f>
        <v>0.80124209533249924</v>
      </c>
      <c r="O12" s="109">
        <f>IF(SER_hh_tes!O12=0,"",SER_hh_tes!O12/SER_hh_fec!O12)</f>
        <v>0.80320049523756964</v>
      </c>
      <c r="P12" s="109">
        <f>IF(SER_hh_tes!P12=0,"",SER_hh_tes!P12/SER_hh_fec!P12)</f>
        <v>0.80897324691638284</v>
      </c>
      <c r="Q12" s="109">
        <f>IF(SER_hh_tes!Q12=0,"",SER_hh_tes!Q12/SER_hh_fec!Q12)</f>
        <v>0.81299584078979226</v>
      </c>
    </row>
    <row r="13" spans="1:17" ht="12" customHeight="1" x14ac:dyDescent="0.25">
      <c r="A13" s="88" t="s">
        <v>105</v>
      </c>
      <c r="B13" s="109">
        <f>IF(SER_hh_tes!B13=0,"",SER_hh_tes!B13/SER_hh_fec!B13)</f>
        <v>1.122404435719917</v>
      </c>
      <c r="C13" s="109">
        <f>IF(SER_hh_tes!C13=0,"",SER_hh_tes!C13/SER_hh_fec!C13)</f>
        <v>1.1624386563764215</v>
      </c>
      <c r="D13" s="109">
        <f>IF(SER_hh_tes!D13=0,"",SER_hh_tes!D13/SER_hh_fec!D13)</f>
        <v>1.1653864971787105</v>
      </c>
      <c r="E13" s="109">
        <f>IF(SER_hh_tes!E13=0,"",SER_hh_tes!E13/SER_hh_fec!E13)</f>
        <v>1.1777020863080603</v>
      </c>
      <c r="F13" s="109">
        <f>IF(SER_hh_tes!F13=0,"",SER_hh_tes!F13/SER_hh_fec!F13)</f>
        <v>1.1778162808842774</v>
      </c>
      <c r="G13" s="109">
        <f>IF(SER_hh_tes!G13=0,"",SER_hh_tes!G13/SER_hh_fec!G13)</f>
        <v>1.1778787615044781</v>
      </c>
      <c r="H13" s="109">
        <f>IF(SER_hh_tes!H13=0,"",SER_hh_tes!H13/SER_hh_fec!H13)</f>
        <v>1.1783051285673598</v>
      </c>
      <c r="I13" s="109">
        <f>IF(SER_hh_tes!I13=0,"",SER_hh_tes!I13/SER_hh_fec!I13)</f>
        <v>1.1784390769816238</v>
      </c>
      <c r="J13" s="109">
        <f>IF(SER_hh_tes!J13=0,"",SER_hh_tes!J13/SER_hh_fec!J13)</f>
        <v>1.1784518441106151</v>
      </c>
      <c r="K13" s="109">
        <f>IF(SER_hh_tes!K13=0,"",SER_hh_tes!K13/SER_hh_fec!K13)</f>
        <v>1.1784691031080419</v>
      </c>
      <c r="L13" s="109">
        <f>IF(SER_hh_tes!L13=0,"",SER_hh_tes!L13/SER_hh_fec!L13)</f>
        <v>1.491550527317784</v>
      </c>
      <c r="M13" s="109">
        <f>IF(SER_hh_tes!M13=0,"",SER_hh_tes!M13/SER_hh_fec!M13)</f>
        <v>1.5362227633878351</v>
      </c>
      <c r="N13" s="109">
        <f>IF(SER_hh_tes!N13=0,"",SER_hh_tes!N13/SER_hh_fec!N13)</f>
        <v>1.6097074754541825</v>
      </c>
      <c r="O13" s="109">
        <f>IF(SER_hh_tes!O13=0,"",SER_hh_tes!O13/SER_hh_fec!O13)</f>
        <v>1.6923591351122644</v>
      </c>
      <c r="P13" s="109">
        <f>IF(SER_hh_tes!P13=0,"",SER_hh_tes!P13/SER_hh_fec!P13)</f>
        <v>1.8970012324523897</v>
      </c>
      <c r="Q13" s="109">
        <f>IF(SER_hh_tes!Q13=0,"",SER_hh_tes!Q13/SER_hh_fec!Q13)</f>
        <v>2.1060464972203241</v>
      </c>
    </row>
    <row r="14" spans="1:17" ht="12" customHeight="1" x14ac:dyDescent="0.25">
      <c r="A14" s="51" t="s">
        <v>104</v>
      </c>
      <c r="B14" s="112">
        <f>IF(SER_hh_tes!B14=0,"",SER_hh_tes!B14/SER_hh_fec!B14)</f>
        <v>0.67700585011677517</v>
      </c>
      <c r="C14" s="112">
        <f>IF(SER_hh_tes!C14=0,"",SER_hh_tes!C14/SER_hh_fec!C14)</f>
        <v>0.69958482035440728</v>
      </c>
      <c r="D14" s="112">
        <f>IF(SER_hh_tes!D14=0,"",SER_hh_tes!D14/SER_hh_fec!D14)</f>
        <v>0.71408685057965071</v>
      </c>
      <c r="E14" s="112">
        <f>IF(SER_hh_tes!E14=0,"",SER_hh_tes!E14/SER_hh_fec!E14)</f>
        <v>0.72931383883877354</v>
      </c>
      <c r="F14" s="112">
        <f>IF(SER_hh_tes!F14=0,"",SER_hh_tes!F14/SER_hh_fec!F14)</f>
        <v>0.72942167589043616</v>
      </c>
      <c r="G14" s="112">
        <f>IF(SER_hh_tes!G14=0,"",SER_hh_tes!G14/SER_hh_fec!G14)</f>
        <v>0.72942167589040907</v>
      </c>
      <c r="H14" s="112">
        <f>IF(SER_hh_tes!H14=0,"",SER_hh_tes!H14/SER_hh_fec!H14)</f>
        <v>0.74972805111213192</v>
      </c>
      <c r="I14" s="112">
        <f>IF(SER_hh_tes!I14=0,"",SER_hh_tes!I14/SER_hh_fec!I14)</f>
        <v>0.75479134035753825</v>
      </c>
      <c r="J14" s="112">
        <f>IF(SER_hh_tes!J14=0,"",SER_hh_tes!J14/SER_hh_fec!J14)</f>
        <v>0.75735106560830323</v>
      </c>
      <c r="K14" s="112">
        <f>IF(SER_hh_tes!K14=0,"",SER_hh_tes!K14/SER_hh_fec!K14)</f>
        <v>0.75810054050093756</v>
      </c>
      <c r="L14" s="112">
        <f>IF(SER_hh_tes!L14=0,"",SER_hh_tes!L14/SER_hh_fec!L14)</f>
        <v>0.7675609336559539</v>
      </c>
      <c r="M14" s="112">
        <f>IF(SER_hh_tes!M14=0,"",SER_hh_tes!M14/SER_hh_fec!M14)</f>
        <v>0.77103860946323277</v>
      </c>
      <c r="N14" s="112">
        <f>IF(SER_hh_tes!N14=0,"",SER_hh_tes!N14/SER_hh_fec!N14)</f>
        <v>0.77153571428571222</v>
      </c>
      <c r="O14" s="112">
        <f>IF(SER_hh_tes!O14=0,"",SER_hh_tes!O14/SER_hh_fec!O14)</f>
        <v>0.77153571428571122</v>
      </c>
      <c r="P14" s="112">
        <f>IF(SER_hh_tes!P14=0,"",SER_hh_tes!P14/SER_hh_fec!P14)</f>
        <v>0.77153571428570789</v>
      </c>
      <c r="Q14" s="112">
        <f>IF(SER_hh_tes!Q14=0,"",SER_hh_tes!Q14/SER_hh_fec!Q14)</f>
        <v>0.77153571428569645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</v>
      </c>
      <c r="D15" s="114">
        <f>IF(SER_hh_tes!D15=0,"",SER_hh_tes!D15/SER_hh_fec!D15)</f>
        <v>0.99999999999999978</v>
      </c>
      <c r="E15" s="114">
        <f>IF(SER_hh_tes!E15=0,"",SER_hh_tes!E15/SER_hh_fec!E15)</f>
        <v>1.0000000000000002</v>
      </c>
      <c r="F15" s="114">
        <f>IF(SER_hh_tes!F15=0,"",SER_hh_tes!F15/SER_hh_fec!F15)</f>
        <v>1</v>
      </c>
      <c r="G15" s="114">
        <f>IF(SER_hh_tes!G15=0,"",SER_hh_tes!G15/SER_hh_fec!G15)</f>
        <v>1</v>
      </c>
      <c r="H15" s="114">
        <f>IF(SER_hh_tes!H15=0,"",SER_hh_tes!H15/SER_hh_fec!H15)</f>
        <v>0.99999999999999989</v>
      </c>
      <c r="I15" s="114">
        <f>IF(SER_hh_tes!I15=0,"",SER_hh_tes!I15/SER_hh_fec!I15)</f>
        <v>1.0000000000000002</v>
      </c>
      <c r="J15" s="114">
        <f>IF(SER_hh_tes!J15=0,"",SER_hh_tes!J15/SER_hh_fec!J15)</f>
        <v>1</v>
      </c>
      <c r="K15" s="114">
        <f>IF(SER_hh_tes!K15=0,"",SER_hh_tes!K15/SER_hh_fec!K15)</f>
        <v>0.99999999999999989</v>
      </c>
      <c r="L15" s="114">
        <f>IF(SER_hh_tes!L15=0,"",SER_hh_tes!L15/SER_hh_fec!L15)</f>
        <v>1.0000000000000002</v>
      </c>
      <c r="M15" s="114">
        <f>IF(SER_hh_tes!M15=0,"",SER_hh_tes!M15/SER_hh_fec!M15)</f>
        <v>0.99999999999999989</v>
      </c>
      <c r="N15" s="114">
        <f>IF(SER_hh_tes!N15=0,"",SER_hh_tes!N15/SER_hh_fec!N15)</f>
        <v>1.0000000000000002</v>
      </c>
      <c r="O15" s="114">
        <f>IF(SER_hh_tes!O15=0,"",SER_hh_tes!O15/SER_hh_fec!O15)</f>
        <v>1</v>
      </c>
      <c r="P15" s="114">
        <f>IF(SER_hh_tes!P15=0,"",SER_hh_tes!P15/SER_hh_fec!P15)</f>
        <v>1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1.6528528412461314</v>
      </c>
      <c r="C16" s="110">
        <f>IF(SER_hh_tes!C16=0,"",SER_hh_tes!C16/SER_hh_fec!C16)</f>
        <v>1.8978986774132816</v>
      </c>
      <c r="D16" s="110">
        <f>IF(SER_hh_tes!D16=0,"",SER_hh_tes!D16/SER_hh_fec!D16)</f>
        <v>1.9155402292153283</v>
      </c>
      <c r="E16" s="110">
        <f>IF(SER_hh_tes!E16=0,"",SER_hh_tes!E16/SER_hh_fec!E16)</f>
        <v>1.9244798894134008</v>
      </c>
      <c r="F16" s="110">
        <f>IF(SER_hh_tes!F16=0,"",SER_hh_tes!F16/SER_hh_fec!F16)</f>
        <v>1.940627411525623</v>
      </c>
      <c r="G16" s="110">
        <f>IF(SER_hh_tes!G16=0,"",SER_hh_tes!G16/SER_hh_fec!G16)</f>
        <v>1.9512457166135708</v>
      </c>
      <c r="H16" s="110">
        <f>IF(SER_hh_tes!H16=0,"",SER_hh_tes!H16/SER_hh_fec!H16)</f>
        <v>1.9699291372352377</v>
      </c>
      <c r="I16" s="110">
        <f>IF(SER_hh_tes!I16=0,"",SER_hh_tes!I16/SER_hh_fec!I16)</f>
        <v>1.990558037834518</v>
      </c>
      <c r="J16" s="110">
        <f>IF(SER_hh_tes!J16=0,"",SER_hh_tes!J16/SER_hh_fec!J16)</f>
        <v>2.0128482217797847</v>
      </c>
      <c r="K16" s="110">
        <f>IF(SER_hh_tes!K16=0,"",SER_hh_tes!K16/SER_hh_fec!K16)</f>
        <v>2.0348312737744862</v>
      </c>
      <c r="L16" s="110">
        <f>IF(SER_hh_tes!L16=0,"",SER_hh_tes!L16/SER_hh_fec!L16)</f>
        <v>2.0582308570811216</v>
      </c>
      <c r="M16" s="110">
        <f>IF(SER_hh_tes!M16=0,"",SER_hh_tes!M16/SER_hh_fec!M16)</f>
        <v>2.1130572347175853</v>
      </c>
      <c r="N16" s="110">
        <f>IF(SER_hh_tes!N16=0,"",SER_hh_tes!N16/SER_hh_fec!N16)</f>
        <v>2.1875937689436076</v>
      </c>
      <c r="O16" s="110">
        <f>IF(SER_hh_tes!O16=0,"",SER_hh_tes!O16/SER_hh_fec!O16)</f>
        <v>2.2611508151728983</v>
      </c>
      <c r="P16" s="110">
        <f>IF(SER_hh_tes!P16=0,"",SER_hh_tes!P16/SER_hh_fec!P16)</f>
        <v>2.4296503865975323</v>
      </c>
      <c r="Q16" s="110">
        <f>IF(SER_hh_tes!Q16=0,"",SER_hh_tes!Q16/SER_hh_fec!Q16)</f>
        <v>2.5938956871703938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1.6528528412461314</v>
      </c>
      <c r="C18" s="113">
        <f>IF(SER_hh_tes!C18=0,"",SER_hh_tes!C18/SER_hh_fec!C18)</f>
        <v>1.8978986774132816</v>
      </c>
      <c r="D18" s="113">
        <f>IF(SER_hh_tes!D18=0,"",SER_hh_tes!D18/SER_hh_fec!D18)</f>
        <v>1.9155402292153283</v>
      </c>
      <c r="E18" s="113">
        <f>IF(SER_hh_tes!E18=0,"",SER_hh_tes!E18/SER_hh_fec!E18)</f>
        <v>1.9244798894134008</v>
      </c>
      <c r="F18" s="113">
        <f>IF(SER_hh_tes!F18=0,"",SER_hh_tes!F18/SER_hh_fec!F18)</f>
        <v>1.940627411525623</v>
      </c>
      <c r="G18" s="113">
        <f>IF(SER_hh_tes!G18=0,"",SER_hh_tes!G18/SER_hh_fec!G18)</f>
        <v>1.9512457166135708</v>
      </c>
      <c r="H18" s="113">
        <f>IF(SER_hh_tes!H18=0,"",SER_hh_tes!H18/SER_hh_fec!H18)</f>
        <v>1.9699291372352377</v>
      </c>
      <c r="I18" s="113">
        <f>IF(SER_hh_tes!I18=0,"",SER_hh_tes!I18/SER_hh_fec!I18)</f>
        <v>1.990558037834518</v>
      </c>
      <c r="J18" s="113">
        <f>IF(SER_hh_tes!J18=0,"",SER_hh_tes!J18/SER_hh_fec!J18)</f>
        <v>2.0128482217797847</v>
      </c>
      <c r="K18" s="113">
        <f>IF(SER_hh_tes!K18=0,"",SER_hh_tes!K18/SER_hh_fec!K18)</f>
        <v>2.0348312737744862</v>
      </c>
      <c r="L18" s="113">
        <f>IF(SER_hh_tes!L18=0,"",SER_hh_tes!L18/SER_hh_fec!L18)</f>
        <v>2.0582308570811216</v>
      </c>
      <c r="M18" s="113">
        <f>IF(SER_hh_tes!M18=0,"",SER_hh_tes!M18/SER_hh_fec!M18)</f>
        <v>2.1130572347175853</v>
      </c>
      <c r="N18" s="113">
        <f>IF(SER_hh_tes!N18=0,"",SER_hh_tes!N18/SER_hh_fec!N18)</f>
        <v>2.1875937689436076</v>
      </c>
      <c r="O18" s="113">
        <f>IF(SER_hh_tes!O18=0,"",SER_hh_tes!O18/SER_hh_fec!O18)</f>
        <v>2.2611508151728983</v>
      </c>
      <c r="P18" s="113">
        <f>IF(SER_hh_tes!P18=0,"",SER_hh_tes!P18/SER_hh_fec!P18)</f>
        <v>2.4296503865975323</v>
      </c>
      <c r="Q18" s="113">
        <f>IF(SER_hh_tes!Q18=0,"",SER_hh_tes!Q18/SER_hh_fec!Q18)</f>
        <v>2.5938956871703938</v>
      </c>
    </row>
    <row r="19" spans="1:17" ht="12.95" customHeight="1" x14ac:dyDescent="0.25">
      <c r="A19" s="90" t="s">
        <v>47</v>
      </c>
      <c r="B19" s="110">
        <f>IF(SER_hh_tes!B19=0,"",SER_hh_tes!B19/SER_hh_fec!B19)</f>
        <v>0.61659439306320729</v>
      </c>
      <c r="C19" s="110">
        <f>IF(SER_hh_tes!C19=0,"",SER_hh_tes!C19/SER_hh_fec!C19)</f>
        <v>0.60714703916651014</v>
      </c>
      <c r="D19" s="110">
        <f>IF(SER_hh_tes!D19=0,"",SER_hh_tes!D19/SER_hh_fec!D19)</f>
        <v>0.54514193911348563</v>
      </c>
      <c r="E19" s="110">
        <f>IF(SER_hh_tes!E19=0,"",SER_hh_tes!E19/SER_hh_fec!E19)</f>
        <v>0.58926007805320924</v>
      </c>
      <c r="F19" s="110">
        <f>IF(SER_hh_tes!F19=0,"",SER_hh_tes!F19/SER_hh_fec!F19)</f>
        <v>0.59196596501378851</v>
      </c>
      <c r="G19" s="110">
        <f>IF(SER_hh_tes!G19=0,"",SER_hh_tes!G19/SER_hh_fec!G19)</f>
        <v>0.60244936218364198</v>
      </c>
      <c r="H19" s="110">
        <f>IF(SER_hh_tes!H19=0,"",SER_hh_tes!H19/SER_hh_fec!H19)</f>
        <v>0.60733571889615423</v>
      </c>
      <c r="I19" s="110">
        <f>IF(SER_hh_tes!I19=0,"",SER_hh_tes!I19/SER_hh_fec!I19)</f>
        <v>0.63201253045628725</v>
      </c>
      <c r="J19" s="110">
        <f>IF(SER_hh_tes!J19=0,"",SER_hh_tes!J19/SER_hh_fec!J19)</f>
        <v>0.64903083090598224</v>
      </c>
      <c r="K19" s="110">
        <f>IF(SER_hh_tes!K19=0,"",SER_hh_tes!K19/SER_hh_fec!K19)</f>
        <v>0.63255596460366681</v>
      </c>
      <c r="L19" s="110">
        <f>IF(SER_hh_tes!L19=0,"",SER_hh_tes!L19/SER_hh_fec!L19)</f>
        <v>0.64058546315220366</v>
      </c>
      <c r="M19" s="110">
        <f>IF(SER_hh_tes!M19=0,"",SER_hh_tes!M19/SER_hh_fec!M19)</f>
        <v>0.65660430073824894</v>
      </c>
      <c r="N19" s="110">
        <f>IF(SER_hh_tes!N19=0,"",SER_hh_tes!N19/SER_hh_fec!N19)</f>
        <v>0.6573574738311968</v>
      </c>
      <c r="O19" s="110">
        <f>IF(SER_hh_tes!O19=0,"",SER_hh_tes!O19/SER_hh_fec!O19)</f>
        <v>0.65311112526717641</v>
      </c>
      <c r="P19" s="110">
        <f>IF(SER_hh_tes!P19=0,"",SER_hh_tes!P19/SER_hh_fec!P19)</f>
        <v>0.65178278426069491</v>
      </c>
      <c r="Q19" s="110">
        <f>IF(SER_hh_tes!Q19=0,"",SER_hh_tes!Q19/SER_hh_fec!Q19)</f>
        <v>0.65004677178349479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0.48850356728288974</v>
      </c>
      <c r="C22" s="109">
        <f>IF(SER_hh_tes!C22=0,"",SER_hh_tes!C22/SER_hh_fec!C22)</f>
        <v>0.5054623655386945</v>
      </c>
      <c r="D22" s="109">
        <f>IF(SER_hh_tes!D22=0,"",SER_hh_tes!D22/SER_hh_fec!D22)</f>
        <v>0.53571951997931522</v>
      </c>
      <c r="E22" s="109">
        <f>IF(SER_hh_tes!E22=0,"",SER_hh_tes!E22/SER_hh_fec!E22)</f>
        <v>0.54261176223693186</v>
      </c>
      <c r="F22" s="109">
        <f>IF(SER_hh_tes!F22=0,"",SER_hh_tes!F22/SER_hh_fec!F22)</f>
        <v>0.55147633745575009</v>
      </c>
      <c r="G22" s="109">
        <f>IF(SER_hh_tes!G22=0,"",SER_hh_tes!G22/SER_hh_fec!G22)</f>
        <v>0.55325261638176415</v>
      </c>
      <c r="H22" s="109">
        <f>IF(SER_hh_tes!H22=0,"",SER_hh_tes!H22/SER_hh_fec!H22)</f>
        <v>0.55679885468413159</v>
      </c>
      <c r="I22" s="109">
        <f>IF(SER_hh_tes!I22=0,"",SER_hh_tes!I22/SER_hh_fec!I22)</f>
        <v>0.55691756739036624</v>
      </c>
      <c r="J22" s="109">
        <f>IF(SER_hh_tes!J22=0,"",SER_hh_tes!J22/SER_hh_fec!J22)</f>
        <v>0.55706153506889378</v>
      </c>
      <c r="K22" s="109">
        <f>IF(SER_hh_tes!K22=0,"",SER_hh_tes!K22/SER_hh_fec!K22)</f>
        <v>0.55721761679577231</v>
      </c>
      <c r="L22" s="109">
        <f>IF(SER_hh_tes!L22=0,"",SER_hh_tes!L22/SER_hh_fec!L22)</f>
        <v>0.5592252410446138</v>
      </c>
      <c r="M22" s="109">
        <f>IF(SER_hh_tes!M22=0,"",SER_hh_tes!M22/SER_hh_fec!M22)</f>
        <v>0.56068544648741969</v>
      </c>
      <c r="N22" s="109">
        <f>IF(SER_hh_tes!N22=0,"",SER_hh_tes!N22/SER_hh_fec!N22)</f>
        <v>0.56820641448498166</v>
      </c>
      <c r="O22" s="109">
        <f>IF(SER_hh_tes!O22=0,"",SER_hh_tes!O22/SER_hh_fec!O22)</f>
        <v>0.57478422750676073</v>
      </c>
      <c r="P22" s="109">
        <f>IF(SER_hh_tes!P22=0,"",SER_hh_tes!P22/SER_hh_fec!P22)</f>
        <v>0.57607123534094784</v>
      </c>
      <c r="Q22" s="109">
        <f>IF(SER_hh_tes!Q22=0,"",SER_hh_tes!Q22/SER_hh_fec!Q22)</f>
        <v>0.5775198810336184</v>
      </c>
    </row>
    <row r="23" spans="1:17" ht="12" customHeight="1" x14ac:dyDescent="0.25">
      <c r="A23" s="88" t="s">
        <v>98</v>
      </c>
      <c r="B23" s="109">
        <f>IF(SER_hh_tes!B23=0,"",SER_hh_tes!B23/SER_hh_fec!B23)</f>
        <v>0.52339667923166755</v>
      </c>
      <c r="C23" s="109">
        <f>IF(SER_hh_tes!C23=0,"",SER_hh_tes!C23/SER_hh_fec!C23)</f>
        <v>0.52339667923166755</v>
      </c>
      <c r="D23" s="109">
        <f>IF(SER_hh_tes!D23=0,"",SER_hh_tes!D23/SER_hh_fec!D23)</f>
        <v>0.56806324848967693</v>
      </c>
      <c r="E23" s="109">
        <f>IF(SER_hh_tes!E23=0,"",SER_hh_tes!E23/SER_hh_fec!E23)</f>
        <v>0.5699851167835942</v>
      </c>
      <c r="F23" s="109">
        <f>IF(SER_hh_tes!F23=0,"",SER_hh_tes!F23/SER_hh_fec!F23)</f>
        <v>0.58344995662940402</v>
      </c>
      <c r="G23" s="109">
        <f>IF(SER_hh_tes!G23=0,"",SER_hh_tes!G23/SER_hh_fec!G23)</f>
        <v>0.58634179301187961</v>
      </c>
      <c r="H23" s="109">
        <f>IF(SER_hh_tes!H23=0,"",SER_hh_tes!H23/SER_hh_fec!H23)</f>
        <v>0.59092325161984927</v>
      </c>
      <c r="I23" s="109">
        <f>IF(SER_hh_tes!I23=0,"",SER_hh_tes!I23/SER_hh_fec!I23)</f>
        <v>0.59528286647142359</v>
      </c>
      <c r="J23" s="109">
        <f>IF(SER_hh_tes!J23=0,"",SER_hh_tes!J23/SER_hh_fec!J23)</f>
        <v>0.59656251569867713</v>
      </c>
      <c r="K23" s="109">
        <f>IF(SER_hh_tes!K23=0,"",SER_hh_tes!K23/SER_hh_fec!K23)</f>
        <v>0.60150578850206282</v>
      </c>
      <c r="L23" s="109">
        <f>IF(SER_hh_tes!L23=0,"",SER_hh_tes!L23/SER_hh_fec!L23)</f>
        <v>0.60945840795341</v>
      </c>
      <c r="M23" s="109">
        <f>IF(SER_hh_tes!M23=0,"",SER_hh_tes!M23/SER_hh_fec!M23)</f>
        <v>0.61415796838802783</v>
      </c>
      <c r="N23" s="109">
        <f>IF(SER_hh_tes!N23=0,"",SER_hh_tes!N23/SER_hh_fec!N23)</f>
        <v>0.61562748982813609</v>
      </c>
      <c r="O23" s="109">
        <f>IF(SER_hh_tes!O23=0,"",SER_hh_tes!O23/SER_hh_fec!O23)</f>
        <v>0.61792318331712204</v>
      </c>
      <c r="P23" s="109">
        <f>IF(SER_hh_tes!P23=0,"",SER_hh_tes!P23/SER_hh_fec!P23)</f>
        <v>0.62034405410586047</v>
      </c>
      <c r="Q23" s="109">
        <f>IF(SER_hh_tes!Q23=0,"",SER_hh_tes!Q23/SER_hh_fec!Q23)</f>
        <v>0.62233036073419623</v>
      </c>
    </row>
    <row r="24" spans="1:17" ht="12" customHeight="1" x14ac:dyDescent="0.25">
      <c r="A24" s="88" t="s">
        <v>34</v>
      </c>
      <c r="B24" s="109">
        <f>IF(SER_hh_tes!B24=0,"",SER_hh_tes!B24/SER_hh_fec!B24)</f>
        <v>0.43383940065865706</v>
      </c>
      <c r="C24" s="109">
        <f>IF(SER_hh_tes!C24=0,"",SER_hh_tes!C24/SER_hh_fec!C24)</f>
        <v>0.4423077471640931</v>
      </c>
      <c r="D24" s="109">
        <f>IF(SER_hh_tes!D24=0,"",SER_hh_tes!D24/SER_hh_fec!D24)</f>
        <v>0.44388144639676214</v>
      </c>
      <c r="E24" s="109">
        <f>IF(SER_hh_tes!E24=0,"",SER_hh_tes!E24/SER_hh_fec!E24)</f>
        <v>0.44541513672868432</v>
      </c>
      <c r="F24" s="109">
        <f>IF(SER_hh_tes!F24=0,"",SER_hh_tes!F24/SER_hh_fec!F24)</f>
        <v>0.44629003739255507</v>
      </c>
      <c r="G24" s="109">
        <f>IF(SER_hh_tes!G24=0,"",SER_hh_tes!G24/SER_hh_fec!G24)</f>
        <v>0.45560669192778203</v>
      </c>
      <c r="H24" s="109">
        <f>IF(SER_hh_tes!H24=0,"",SER_hh_tes!H24/SER_hh_fec!H24)</f>
        <v>0.45620796815310066</v>
      </c>
      <c r="I24" s="109">
        <f>IF(SER_hh_tes!I24=0,"",SER_hh_tes!I24/SER_hh_fec!I24)</f>
        <v>0.45691268117793588</v>
      </c>
      <c r="J24" s="109">
        <f>IF(SER_hh_tes!J24=0,"",SER_hh_tes!J24/SER_hh_fec!J24)</f>
        <v>0.4571516019703909</v>
      </c>
      <c r="K24" s="109">
        <f>IF(SER_hh_tes!K24=0,"",SER_hh_tes!K24/SER_hh_fec!K24)</f>
        <v>0.45867797006497812</v>
      </c>
      <c r="L24" s="109">
        <f>IF(SER_hh_tes!L24=0,"",SER_hh_tes!L24/SER_hh_fec!L24)</f>
        <v>0.46336876893812284</v>
      </c>
      <c r="M24" s="109">
        <f>IF(SER_hh_tes!M24=0,"",SER_hh_tes!M24/SER_hh_fec!M24)</f>
        <v>0.46568759876917387</v>
      </c>
      <c r="N24" s="109">
        <f>IF(SER_hh_tes!N24=0,"",SER_hh_tes!N24/SER_hh_fec!N24)</f>
        <v>0.46775119628393785</v>
      </c>
      <c r="O24" s="109">
        <f>IF(SER_hh_tes!O24=0,"",SER_hh_tes!O24/SER_hh_fec!O24)</f>
        <v>0.46890798211608531</v>
      </c>
      <c r="P24" s="109">
        <f>IF(SER_hh_tes!P24=0,"",SER_hh_tes!P24/SER_hh_fec!P24)</f>
        <v>0.47201256643753414</v>
      </c>
      <c r="Q24" s="109">
        <f>IF(SER_hh_tes!Q24=0,"",SER_hh_tes!Q24/SER_hh_fec!Q24)</f>
        <v>0.47536064402237682</v>
      </c>
    </row>
    <row r="25" spans="1:17" ht="12" customHeight="1" x14ac:dyDescent="0.25">
      <c r="A25" s="88" t="s">
        <v>42</v>
      </c>
      <c r="B25" s="109">
        <f>IF(SER_hh_tes!B25=0,"",SER_hh_tes!B25/SER_hh_fec!B25)</f>
        <v>0.66463070378624456</v>
      </c>
      <c r="C25" s="109">
        <f>IF(SER_hh_tes!C25=0,"",SER_hh_tes!C25/SER_hh_fec!C25)</f>
        <v>0.66655378505622698</v>
      </c>
      <c r="D25" s="109">
        <f>IF(SER_hh_tes!D25=0,"",SER_hh_tes!D25/SER_hh_fec!D25)</f>
        <v>0.66674355709192912</v>
      </c>
      <c r="E25" s="109">
        <f>IF(SER_hh_tes!E25=0,"",SER_hh_tes!E25/SER_hh_fec!E25)</f>
        <v>0.66690979244059945</v>
      </c>
      <c r="F25" s="109">
        <f>IF(SER_hh_tes!F25=0,"",SER_hh_tes!F25/SER_hh_fec!F25)</f>
        <v>0.66947581823588864</v>
      </c>
      <c r="G25" s="109">
        <f>IF(SER_hh_tes!G25=0,"",SER_hh_tes!G25/SER_hh_fec!G25)</f>
        <v>0.68587130939749075</v>
      </c>
      <c r="H25" s="109">
        <f>IF(SER_hh_tes!H25=0,"",SER_hh_tes!H25/SER_hh_fec!H25)</f>
        <v>0.71744215017019575</v>
      </c>
      <c r="I25" s="109">
        <f>IF(SER_hh_tes!I25=0,"",SER_hh_tes!I25/SER_hh_fec!I25)</f>
        <v>0.72263965361982785</v>
      </c>
      <c r="J25" s="109">
        <f>IF(SER_hh_tes!J25=0,"",SER_hh_tes!J25/SER_hh_fec!J25)</f>
        <v>0.73034829934535683</v>
      </c>
      <c r="K25" s="109">
        <f>IF(SER_hh_tes!K25=0,"",SER_hh_tes!K25/SER_hh_fec!K25)</f>
        <v>0.73617084922725606</v>
      </c>
      <c r="L25" s="109">
        <f>IF(SER_hh_tes!L25=0,"",SER_hh_tes!L25/SER_hh_fec!L25)</f>
        <v>0.74194436970020949</v>
      </c>
      <c r="M25" s="109">
        <f>IF(SER_hh_tes!M25=0,"",SER_hh_tes!M25/SER_hh_fec!M25)</f>
        <v>0.74821214816528414</v>
      </c>
      <c r="N25" s="109">
        <f>IF(SER_hh_tes!N25=0,"",SER_hh_tes!N25/SER_hh_fec!N25)</f>
        <v>0.75024856732945766</v>
      </c>
      <c r="O25" s="109">
        <f>IF(SER_hh_tes!O25=0,"",SER_hh_tes!O25/SER_hh_fec!O25)</f>
        <v>0.75180127714116562</v>
      </c>
      <c r="P25" s="109">
        <f>IF(SER_hh_tes!P25=0,"",SER_hh_tes!P25/SER_hh_fec!P25)</f>
        <v>0.75364277062407914</v>
      </c>
      <c r="Q25" s="109">
        <f>IF(SER_hh_tes!Q25=0,"",SER_hh_tes!Q25/SER_hh_fec!Q25)</f>
        <v>0.75653368389525244</v>
      </c>
    </row>
    <row r="26" spans="1:17" ht="12" customHeight="1" x14ac:dyDescent="0.25">
      <c r="A26" s="88" t="s">
        <v>30</v>
      </c>
      <c r="B26" s="112">
        <f>IF(SER_hh_tes!B26=0,"",SER_hh_tes!B26/SER_hh_fec!B26)</f>
        <v>0.64203325985751192</v>
      </c>
      <c r="C26" s="112">
        <f>IF(SER_hh_tes!C26=0,"",SER_hh_tes!C26/SER_hh_fec!C26)</f>
        <v>0.65616599719557744</v>
      </c>
      <c r="D26" s="112">
        <f>IF(SER_hh_tes!D26=0,"",SER_hh_tes!D26/SER_hh_fec!D26)</f>
        <v>0.66658462550087239</v>
      </c>
      <c r="E26" s="112">
        <f>IF(SER_hh_tes!E26=0,"",SER_hh_tes!E26/SER_hh_fec!E26)</f>
        <v>0.67028684227967683</v>
      </c>
      <c r="F26" s="112">
        <f>IF(SER_hh_tes!F26=0,"",SER_hh_tes!F26/SER_hh_fec!F26)</f>
        <v>0.68852150959460201</v>
      </c>
      <c r="G26" s="112">
        <f>IF(SER_hh_tes!G26=0,"",SER_hh_tes!G26/SER_hh_fec!G26)</f>
        <v>0.69671588206143631</v>
      </c>
      <c r="H26" s="112">
        <f>IF(SER_hh_tes!H26=0,"",SER_hh_tes!H26/SER_hh_fec!H26)</f>
        <v>0.70657439975234038</v>
      </c>
      <c r="I26" s="112">
        <f>IF(SER_hh_tes!I26=0,"",SER_hh_tes!I26/SER_hh_fec!I26)</f>
        <v>0.72893519959904907</v>
      </c>
      <c r="J26" s="112">
        <f>IF(SER_hh_tes!J26=0,"",SER_hh_tes!J26/SER_hh_fec!J26)</f>
        <v>0.74290698608429206</v>
      </c>
      <c r="K26" s="112">
        <f>IF(SER_hh_tes!K26=0,"",SER_hh_tes!K26/SER_hh_fec!K26)</f>
        <v>0.74595897281947876</v>
      </c>
      <c r="L26" s="112">
        <f>IF(SER_hh_tes!L26=0,"",SER_hh_tes!L26/SER_hh_fec!L26)</f>
        <v>0.75957008413840998</v>
      </c>
      <c r="M26" s="112">
        <f>IF(SER_hh_tes!M26=0,"",SER_hh_tes!M26/SER_hh_fec!M26)</f>
        <v>0.76648582919544495</v>
      </c>
      <c r="N26" s="112">
        <f>IF(SER_hh_tes!N26=0,"",SER_hh_tes!N26/SER_hh_fec!N26)</f>
        <v>0.76766313841852662</v>
      </c>
      <c r="O26" s="112">
        <f>IF(SER_hh_tes!O26=0,"",SER_hh_tes!O26/SER_hh_fec!O26)</f>
        <v>0.76912397155682799</v>
      </c>
      <c r="P26" s="112">
        <f>IF(SER_hh_tes!P26=0,"",SER_hh_tes!P26/SER_hh_fec!P26)</f>
        <v>0.77077938292054859</v>
      </c>
      <c r="Q26" s="112">
        <f>IF(SER_hh_tes!Q26=0,"",SER_hh_tes!Q26/SER_hh_fec!Q26)</f>
        <v>0.77287980074328877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>
        <f>IF(SER_hh_tes!K27=0,"",SER_hh_tes!K27/SER_hh_fec!K27)</f>
        <v>1</v>
      </c>
      <c r="L27" s="111">
        <f>IF(SER_hh_tes!L27=0,"",SER_hh_tes!L27/SER_hh_fec!L27)</f>
        <v>1</v>
      </c>
      <c r="M27" s="111">
        <f>IF(SER_hh_tes!M27=0,"",SER_hh_tes!M27/SER_hh_fec!M27)</f>
        <v>0.99999999999999956</v>
      </c>
      <c r="N27" s="111">
        <f>IF(SER_hh_tes!N27=0,"",SER_hh_tes!N27/SER_hh_fec!N27)</f>
        <v>1.0000000000000002</v>
      </c>
      <c r="O27" s="111">
        <f>IF(SER_hh_tes!O27=0,"",SER_hh_tes!O27/SER_hh_fec!O27)</f>
        <v>1</v>
      </c>
      <c r="P27" s="111">
        <f>IF(SER_hh_tes!P27=0,"",SER_hh_tes!P27/SER_hh_fec!P27)</f>
        <v>0.99999999999999989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0.56684706860052259</v>
      </c>
      <c r="C29" s="110">
        <f>IF(SER_hh_tes!C29=0,"",SER_hh_tes!C29/SER_hh_fec!C29)</f>
        <v>0.57790548263669694</v>
      </c>
      <c r="D29" s="110">
        <f>IF(SER_hh_tes!D29=0,"",SER_hh_tes!D29/SER_hh_fec!D29)</f>
        <v>0.54224291154649862</v>
      </c>
      <c r="E29" s="110">
        <f>IF(SER_hh_tes!E29=0,"",SER_hh_tes!E29/SER_hh_fec!E29)</f>
        <v>0.54235142697203953</v>
      </c>
      <c r="F29" s="110">
        <f>IF(SER_hh_tes!F29=0,"",SER_hh_tes!F29/SER_hh_fec!F29)</f>
        <v>0.49727911669293873</v>
      </c>
      <c r="G29" s="110">
        <f>IF(SER_hh_tes!G29=0,"",SER_hh_tes!G29/SER_hh_fec!G29)</f>
        <v>0.4979910764373805</v>
      </c>
      <c r="H29" s="110">
        <f>IF(SER_hh_tes!H29=0,"",SER_hh_tes!H29/SER_hh_fec!H29)</f>
        <v>0.52561801994096602</v>
      </c>
      <c r="I29" s="110">
        <f>IF(SER_hh_tes!I29=0,"",SER_hh_tes!I29/SER_hh_fec!I29)</f>
        <v>0.50969340248788353</v>
      </c>
      <c r="J29" s="110">
        <f>IF(SER_hh_tes!J29=0,"",SER_hh_tes!J29/SER_hh_fec!J29)</f>
        <v>0.57483296564617414</v>
      </c>
      <c r="K29" s="110">
        <f>IF(SER_hh_tes!K29=0,"",SER_hh_tes!K29/SER_hh_fec!K29)</f>
        <v>0.58638925473575731</v>
      </c>
      <c r="L29" s="110">
        <f>IF(SER_hh_tes!L29=0,"",SER_hh_tes!L29/SER_hh_fec!L29)</f>
        <v>0.58552203781340906</v>
      </c>
      <c r="M29" s="110">
        <f>IF(SER_hh_tes!M29=0,"",SER_hh_tes!M29/SER_hh_fec!M29)</f>
        <v>0.60470558430981414</v>
      </c>
      <c r="N29" s="110">
        <f>IF(SER_hh_tes!N29=0,"",SER_hh_tes!N29/SER_hh_fec!N29)</f>
        <v>0.60767555200773804</v>
      </c>
      <c r="O29" s="110">
        <f>IF(SER_hh_tes!O29=0,"",SER_hh_tes!O29/SER_hh_fec!O29)</f>
        <v>0.60819407068613029</v>
      </c>
      <c r="P29" s="110">
        <f>IF(SER_hh_tes!P29=0,"",SER_hh_tes!P29/SER_hh_fec!P29)</f>
        <v>0.61202507308227361</v>
      </c>
      <c r="Q29" s="110">
        <f>IF(SER_hh_tes!Q29=0,"",SER_hh_tes!Q29/SER_hh_fec!Q29)</f>
        <v>0.60515465049812367</v>
      </c>
    </row>
    <row r="30" spans="1:17" ht="12" customHeight="1" x14ac:dyDescent="0.25">
      <c r="A30" s="88" t="s">
        <v>66</v>
      </c>
      <c r="B30" s="109">
        <f>IF(SER_hh_tes!B30=0,"",SER_hh_tes!B30/SER_hh_fec!B30)</f>
        <v>0.43730086592884054</v>
      </c>
      <c r="C30" s="109">
        <f>IF(SER_hh_tes!C30=0,"",SER_hh_tes!C30/SER_hh_fec!C30)</f>
        <v>0.43730086592884049</v>
      </c>
      <c r="D30" s="109">
        <f>IF(SER_hh_tes!D30=0,"",SER_hh_tes!D30/SER_hh_fec!D30)</f>
        <v>0.45262685898041821</v>
      </c>
      <c r="E30" s="109">
        <f>IF(SER_hh_tes!E30=0,"",SER_hh_tes!E30/SER_hh_fec!E30)</f>
        <v>0.46242665659877924</v>
      </c>
      <c r="F30" s="109">
        <f>IF(SER_hh_tes!F30=0,"",SER_hh_tes!F30/SER_hh_fec!F30)</f>
        <v>0.47091637695680233</v>
      </c>
      <c r="G30" s="109">
        <f>IF(SER_hh_tes!G30=0,"",SER_hh_tes!G30/SER_hh_fec!G30)</f>
        <v>0.4735721641834284</v>
      </c>
      <c r="H30" s="109">
        <f>IF(SER_hh_tes!H30=0,"",SER_hh_tes!H30/SER_hh_fec!H30)</f>
        <v>0.47902852187334177</v>
      </c>
      <c r="I30" s="109">
        <f>IF(SER_hh_tes!I30=0,"",SER_hh_tes!I30/SER_hh_fec!I30)</f>
        <v>0.48616016535139583</v>
      </c>
      <c r="J30" s="109">
        <f>IF(SER_hh_tes!J30=0,"",SER_hh_tes!J30/SER_hh_fec!J30)</f>
        <v>0.48943150927548046</v>
      </c>
      <c r="K30" s="109">
        <f>IF(SER_hh_tes!K30=0,"",SER_hh_tes!K30/SER_hh_fec!K30)</f>
        <v>0.48943150927548124</v>
      </c>
      <c r="L30" s="109">
        <f>IF(SER_hh_tes!L30=0,"",SER_hh_tes!L30/SER_hh_fec!L30)</f>
        <v>0.49365375178653231</v>
      </c>
      <c r="M30" s="109">
        <f>IF(SER_hh_tes!M30=0,"",SER_hh_tes!M30/SER_hh_fec!M30)</f>
        <v>0.49620179382961349</v>
      </c>
      <c r="N30" s="109">
        <f>IF(SER_hh_tes!N30=0,"",SER_hh_tes!N30/SER_hh_fec!N30)</f>
        <v>0.49808542908800729</v>
      </c>
      <c r="O30" s="109">
        <f>IF(SER_hh_tes!O30=0,"",SER_hh_tes!O30/SER_hh_fec!O30)</f>
        <v>0.4984355433494228</v>
      </c>
      <c r="P30" s="109">
        <f>IF(SER_hh_tes!P30=0,"",SER_hh_tes!P30/SER_hh_fec!P30)</f>
        <v>0.49901240884551346</v>
      </c>
      <c r="Q30" s="109">
        <f>IF(SER_hh_tes!Q30=0,"",SER_hh_tes!Q30/SER_hh_fec!Q30)</f>
        <v>0.49943416132655355</v>
      </c>
    </row>
    <row r="31" spans="1:17" ht="12" customHeight="1" x14ac:dyDescent="0.25">
      <c r="A31" s="88" t="s">
        <v>98</v>
      </c>
      <c r="B31" s="109">
        <f>IF(SER_hh_tes!B31=0,"",SER_hh_tes!B31/SER_hh_fec!B31)</f>
        <v>0.47093939407721275</v>
      </c>
      <c r="C31" s="109">
        <f>IF(SER_hh_tes!C31=0,"",SER_hh_tes!C31/SER_hh_fec!C31)</f>
        <v>0.48124796522571917</v>
      </c>
      <c r="D31" s="109">
        <f>IF(SER_hh_tes!D31=0,"",SER_hh_tes!D31/SER_hh_fec!D31)</f>
        <v>0.49569010349318526</v>
      </c>
      <c r="E31" s="109">
        <f>IF(SER_hh_tes!E31=0,"",SER_hh_tes!E31/SER_hh_fec!E31)</f>
        <v>0.49734832717912464</v>
      </c>
      <c r="F31" s="109">
        <f>IF(SER_hh_tes!F31=0,"",SER_hh_tes!F31/SER_hh_fec!F31)</f>
        <v>0.506608053776894</v>
      </c>
      <c r="G31" s="109">
        <f>IF(SER_hh_tes!G31=0,"",SER_hh_tes!G31/SER_hh_fec!G31)</f>
        <v>0.5075252862172912</v>
      </c>
      <c r="H31" s="109">
        <f>IF(SER_hh_tes!H31=0,"",SER_hh_tes!H31/SER_hh_fec!H31)</f>
        <v>0.51401851429647694</v>
      </c>
      <c r="I31" s="109">
        <f>IF(SER_hh_tes!I31=0,"",SER_hh_tes!I31/SER_hh_fec!I31)</f>
        <v>0.5204148473825323</v>
      </c>
      <c r="J31" s="109">
        <f>IF(SER_hh_tes!J31=0,"",SER_hh_tes!J31/SER_hh_fec!J31)</f>
        <v>0.52183412021622044</v>
      </c>
      <c r="K31" s="109">
        <f>IF(SER_hh_tes!K31=0,"",SER_hh_tes!K31/SER_hh_fec!K31)</f>
        <v>0.52268538392799657</v>
      </c>
      <c r="L31" s="109">
        <f>IF(SER_hh_tes!L31=0,"",SER_hh_tes!L31/SER_hh_fec!L31)</f>
        <v>0.52556699497476977</v>
      </c>
      <c r="M31" s="109">
        <f>IF(SER_hh_tes!M31=0,"",SER_hh_tes!M31/SER_hh_fec!M31)</f>
        <v>0.52815775264601261</v>
      </c>
      <c r="N31" s="109">
        <f>IF(SER_hh_tes!N31=0,"",SER_hh_tes!N31/SER_hh_fec!N31)</f>
        <v>0.52881646620125378</v>
      </c>
      <c r="O31" s="109">
        <f>IF(SER_hh_tes!O31=0,"",SER_hh_tes!O31/SER_hh_fec!O31)</f>
        <v>0.53154573421626228</v>
      </c>
      <c r="P31" s="109">
        <f>IF(SER_hh_tes!P31=0,"",SER_hh_tes!P31/SER_hh_fec!P31)</f>
        <v>0.54118686031737784</v>
      </c>
      <c r="Q31" s="109">
        <f>IF(SER_hh_tes!Q31=0,"",SER_hh_tes!Q31/SER_hh_fec!Q31)</f>
        <v>0.54406634745288085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0.64073386949280653</v>
      </c>
      <c r="C33" s="108">
        <f>IF(SER_hh_tes!C33=0,"",SER_hh_tes!C33/SER_hh_fec!C33)</f>
        <v>0.64654946248596901</v>
      </c>
      <c r="D33" s="108">
        <f>IF(SER_hh_tes!D33=0,"",SER_hh_tes!D33/SER_hh_fec!D33)</f>
        <v>0.64994998028022632</v>
      </c>
      <c r="E33" s="108">
        <f>IF(SER_hh_tes!E33=0,"",SER_hh_tes!E33/SER_hh_fec!E33)</f>
        <v>0.65748708555312274</v>
      </c>
      <c r="F33" s="108">
        <f>IF(SER_hh_tes!F33=0,"",SER_hh_tes!F33/SER_hh_fec!F33)</f>
        <v>0.69034140961203705</v>
      </c>
      <c r="G33" s="108">
        <f>IF(SER_hh_tes!G33=0,"",SER_hh_tes!G33/SER_hh_fec!G33)</f>
        <v>0.7042298296270646</v>
      </c>
      <c r="H33" s="108">
        <f>IF(SER_hh_tes!H33=0,"",SER_hh_tes!H33/SER_hh_fec!H33)</f>
        <v>0.71092594493119465</v>
      </c>
      <c r="I33" s="108">
        <f>IF(SER_hh_tes!I33=0,"",SER_hh_tes!I33/SER_hh_fec!I33)</f>
        <v>0.71092594493119232</v>
      </c>
      <c r="J33" s="108">
        <f>IF(SER_hh_tes!J33=0,"",SER_hh_tes!J33/SER_hh_fec!J33)</f>
        <v>0.72248529449839693</v>
      </c>
      <c r="K33" s="108">
        <f>IF(SER_hh_tes!K33=0,"",SER_hh_tes!K33/SER_hh_fec!K33)</f>
        <v>0.72345255753012383</v>
      </c>
      <c r="L33" s="108">
        <f>IF(SER_hh_tes!L33=0,"",SER_hh_tes!L33/SER_hh_fec!L33)</f>
        <v>0.72417352383002742</v>
      </c>
      <c r="M33" s="108">
        <f>IF(SER_hh_tes!M33=0,"",SER_hh_tes!M33/SER_hh_fec!M33)</f>
        <v>0.72669658188427955</v>
      </c>
      <c r="N33" s="108">
        <f>IF(SER_hh_tes!N33=0,"",SER_hh_tes!N33/SER_hh_fec!N33)</f>
        <v>0.7276856764044346</v>
      </c>
      <c r="O33" s="108">
        <f>IF(SER_hh_tes!O33=0,"",SER_hh_tes!O33/SER_hh_fec!O33)</f>
        <v>0.72834383062655339</v>
      </c>
      <c r="P33" s="108">
        <f>IF(SER_hh_tes!P33=0,"",SER_hh_tes!P33/SER_hh_fec!P33)</f>
        <v>0.72931201988149519</v>
      </c>
      <c r="Q33" s="108">
        <f>IF(SER_hh_tes!Q33=0,"",SER_hh_tes!Q33/SER_hh_fec!Q33)</f>
        <v>0.73101731600786757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1015.6386612327451</v>
      </c>
      <c r="C3" s="106">
        <f t="shared" ref="C3:Q3" si="1">SUM(C4,C16,C19,C29)</f>
        <v>1715.3835100426181</v>
      </c>
      <c r="D3" s="106">
        <f t="shared" si="1"/>
        <v>988.55165891551974</v>
      </c>
      <c r="E3" s="106">
        <f t="shared" si="1"/>
        <v>1898.7424595526077</v>
      </c>
      <c r="F3" s="106">
        <f t="shared" si="1"/>
        <v>3055.5369987269119</v>
      </c>
      <c r="G3" s="106">
        <f t="shared" si="1"/>
        <v>3266.6335049323102</v>
      </c>
      <c r="H3" s="106">
        <f t="shared" si="1"/>
        <v>4555.572983997934</v>
      </c>
      <c r="I3" s="106">
        <f t="shared" si="1"/>
        <v>3866.5528545180905</v>
      </c>
      <c r="J3" s="106">
        <f t="shared" si="1"/>
        <v>2772.1929734724067</v>
      </c>
      <c r="K3" s="106">
        <f t="shared" si="1"/>
        <v>2578.0110596694085</v>
      </c>
      <c r="L3" s="106">
        <f t="shared" si="1"/>
        <v>2633.2212126859304</v>
      </c>
      <c r="M3" s="106">
        <f t="shared" si="1"/>
        <v>2562.5317911373122</v>
      </c>
      <c r="N3" s="106">
        <f t="shared" si="1"/>
        <v>2497.9019720773204</v>
      </c>
      <c r="O3" s="106">
        <f t="shared" si="1"/>
        <v>2436.7966278435642</v>
      </c>
      <c r="P3" s="106">
        <f t="shared" si="1"/>
        <v>2426.3027180958406</v>
      </c>
      <c r="Q3" s="106">
        <f t="shared" si="1"/>
        <v>2418.3257458772582</v>
      </c>
    </row>
    <row r="4" spans="1:17" ht="12.95" customHeight="1" x14ac:dyDescent="0.25">
      <c r="A4" s="90" t="s">
        <v>44</v>
      </c>
      <c r="B4" s="101">
        <f t="shared" ref="B4" si="2">SUM(B5:B15)</f>
        <v>824.29456547352697</v>
      </c>
      <c r="C4" s="101">
        <f t="shared" ref="C4:Q4" si="3">SUM(C5:C15)</f>
        <v>1519.3476145251311</v>
      </c>
      <c r="D4" s="101">
        <f t="shared" si="3"/>
        <v>788.71715515135827</v>
      </c>
      <c r="E4" s="101">
        <f t="shared" si="3"/>
        <v>1463.9223270009293</v>
      </c>
      <c r="F4" s="101">
        <f t="shared" si="3"/>
        <v>2306.9696446762459</v>
      </c>
      <c r="G4" s="101">
        <f t="shared" si="3"/>
        <v>2458.0423457811585</v>
      </c>
      <c r="H4" s="101">
        <f t="shared" si="3"/>
        <v>3743.1083201416714</v>
      </c>
      <c r="I4" s="101">
        <f t="shared" si="3"/>
        <v>3024.0382061970295</v>
      </c>
      <c r="J4" s="101">
        <f t="shared" si="3"/>
        <v>2167.8204300606176</v>
      </c>
      <c r="K4" s="101">
        <f t="shared" si="3"/>
        <v>1928.4261084008688</v>
      </c>
      <c r="L4" s="101">
        <f t="shared" si="3"/>
        <v>1970.0682022865481</v>
      </c>
      <c r="M4" s="101">
        <f t="shared" si="3"/>
        <v>1949.5555649664609</v>
      </c>
      <c r="N4" s="101">
        <f t="shared" si="3"/>
        <v>1874.7454033508957</v>
      </c>
      <c r="O4" s="101">
        <f t="shared" si="3"/>
        <v>1764.9186954769436</v>
      </c>
      <c r="P4" s="101">
        <f t="shared" si="3"/>
        <v>1708.5685955954966</v>
      </c>
      <c r="Q4" s="101">
        <f t="shared" si="3"/>
        <v>1620.9058230724063</v>
      </c>
    </row>
    <row r="5" spans="1:17" ht="12" customHeight="1" x14ac:dyDescent="0.25">
      <c r="A5" s="88" t="s">
        <v>38</v>
      </c>
      <c r="B5" s="100">
        <v>15.25490011466851</v>
      </c>
      <c r="C5" s="100">
        <v>31.440234837743994</v>
      </c>
      <c r="D5" s="100">
        <v>18.606350633400002</v>
      </c>
      <c r="E5" s="100">
        <v>11.7755717796</v>
      </c>
      <c r="F5" s="100">
        <v>4.7342804124600004</v>
      </c>
      <c r="G5" s="100">
        <v>1.6145773862188642</v>
      </c>
      <c r="H5" s="100">
        <v>12.269141908559996</v>
      </c>
      <c r="I5" s="100">
        <v>5.9197123332000006</v>
      </c>
      <c r="J5" s="100">
        <v>1.68859170576</v>
      </c>
      <c r="K5" s="100">
        <v>0.84547987992000007</v>
      </c>
      <c r="L5" s="100">
        <v>2.3229470580991194</v>
      </c>
      <c r="M5" s="100">
        <v>3.036900081762965</v>
      </c>
      <c r="N5" s="100">
        <v>1.7169982831290995</v>
      </c>
      <c r="O5" s="100">
        <v>2.5270139487446119</v>
      </c>
      <c r="P5" s="100">
        <v>1.7170661620574443</v>
      </c>
      <c r="Q5" s="100">
        <v>1.9183206291117663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376.35569507656936</v>
      </c>
      <c r="C7" s="100">
        <v>413.69255562859939</v>
      </c>
      <c r="D7" s="100">
        <v>661.99631880624065</v>
      </c>
      <c r="E7" s="100">
        <v>616.22854047835165</v>
      </c>
      <c r="F7" s="100">
        <v>1170.1342903598552</v>
      </c>
      <c r="G7" s="100">
        <v>1086.9577504934373</v>
      </c>
      <c r="H7" s="100">
        <v>643.22936150845192</v>
      </c>
      <c r="I7" s="100">
        <v>982.25559414972008</v>
      </c>
      <c r="J7" s="100">
        <v>755.13453068333752</v>
      </c>
      <c r="K7" s="100">
        <v>310.7817760231095</v>
      </c>
      <c r="L7" s="100">
        <v>327.14308559928986</v>
      </c>
      <c r="M7" s="100">
        <v>696.82234773231585</v>
      </c>
      <c r="N7" s="100">
        <v>588.6205350735944</v>
      </c>
      <c r="O7" s="100">
        <v>444.42309457075345</v>
      </c>
      <c r="P7" s="100">
        <v>405.54411730610508</v>
      </c>
      <c r="Q7" s="100">
        <v>431.37599617499609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432.68397028228907</v>
      </c>
      <c r="C9" s="100">
        <v>1074.2148240587878</v>
      </c>
      <c r="D9" s="100">
        <v>108.11448571171759</v>
      </c>
      <c r="E9" s="100">
        <v>834.30510553071019</v>
      </c>
      <c r="F9" s="100">
        <v>1131.0218493237953</v>
      </c>
      <c r="G9" s="100">
        <v>1369.4700179015022</v>
      </c>
      <c r="H9" s="100">
        <v>3087.6098167246596</v>
      </c>
      <c r="I9" s="100">
        <v>2035.8628997141093</v>
      </c>
      <c r="J9" s="100">
        <v>1410.9973076715203</v>
      </c>
      <c r="K9" s="100">
        <v>1616.7988524978393</v>
      </c>
      <c r="L9" s="100">
        <v>1640.6021696291591</v>
      </c>
      <c r="M9" s="100">
        <v>1249.6963171523821</v>
      </c>
      <c r="N9" s="100">
        <v>1284.4078699941722</v>
      </c>
      <c r="O9" s="100">
        <v>1317.8211469689518</v>
      </c>
      <c r="P9" s="100">
        <v>1277.4551809033089</v>
      </c>
      <c r="Q9" s="100">
        <v>1162.3071037554732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1.613109212267285</v>
      </c>
      <c r="F10" s="100">
        <v>1.0792245801352702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0.14743998849370096</v>
      </c>
      <c r="P10" s="100">
        <v>23.852231224025246</v>
      </c>
      <c r="Q10" s="100">
        <v>25.304402512825192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52.473397671163852</v>
      </c>
      <c r="C19" s="101">
        <f t="shared" ref="C19:Q19" si="7">SUM(C20:C27)</f>
        <v>57.02933657455057</v>
      </c>
      <c r="D19" s="101">
        <f t="shared" si="7"/>
        <v>104.12385649862847</v>
      </c>
      <c r="E19" s="101">
        <f t="shared" si="7"/>
        <v>177.36682253794697</v>
      </c>
      <c r="F19" s="101">
        <f t="shared" si="7"/>
        <v>277.30865121407834</v>
      </c>
      <c r="G19" s="101">
        <f t="shared" si="7"/>
        <v>279.76773813054933</v>
      </c>
      <c r="H19" s="101">
        <f t="shared" si="7"/>
        <v>310.36912190335971</v>
      </c>
      <c r="I19" s="101">
        <f t="shared" si="7"/>
        <v>252.85636642035357</v>
      </c>
      <c r="J19" s="101">
        <f t="shared" si="7"/>
        <v>224.37294850465921</v>
      </c>
      <c r="K19" s="101">
        <f t="shared" si="7"/>
        <v>303.91950990319128</v>
      </c>
      <c r="L19" s="101">
        <f t="shared" si="7"/>
        <v>303.88602546150679</v>
      </c>
      <c r="M19" s="101">
        <f t="shared" si="7"/>
        <v>281.97601212049284</v>
      </c>
      <c r="N19" s="101">
        <f t="shared" si="7"/>
        <v>293.26175154813825</v>
      </c>
      <c r="O19" s="101">
        <f t="shared" si="7"/>
        <v>332.08617793727734</v>
      </c>
      <c r="P19" s="101">
        <f t="shared" si="7"/>
        <v>364.38127418320647</v>
      </c>
      <c r="Q19" s="101">
        <f t="shared" si="7"/>
        <v>395.28281664165041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14.90575673285732</v>
      </c>
      <c r="C22" s="100">
        <v>22.021705849610942</v>
      </c>
      <c r="D22" s="100">
        <v>72.214232693298953</v>
      </c>
      <c r="E22" s="100">
        <v>96.112644649435978</v>
      </c>
      <c r="F22" s="100">
        <v>105.88036307477213</v>
      </c>
      <c r="G22" s="100">
        <v>102.18747410538214</v>
      </c>
      <c r="H22" s="100">
        <v>53.954126783530526</v>
      </c>
      <c r="I22" s="100">
        <v>51.417203461805592</v>
      </c>
      <c r="J22" s="100">
        <v>50.824470880269281</v>
      </c>
      <c r="K22" s="100">
        <v>47.746837829923663</v>
      </c>
      <c r="L22" s="100">
        <v>48.457080815118459</v>
      </c>
      <c r="M22" s="100">
        <v>50.610648453716173</v>
      </c>
      <c r="N22" s="100">
        <v>67.479351064908656</v>
      </c>
      <c r="O22" s="100">
        <v>95.137332024809922</v>
      </c>
      <c r="P22" s="100">
        <v>100.42630209652675</v>
      </c>
      <c r="Q22" s="100">
        <v>108.84804726763866</v>
      </c>
    </row>
    <row r="23" spans="1:17" ht="12" customHeight="1" x14ac:dyDescent="0.25">
      <c r="A23" s="88" t="s">
        <v>98</v>
      </c>
      <c r="B23" s="100">
        <v>37.567640938306532</v>
      </c>
      <c r="C23" s="100">
        <v>35.007630724939624</v>
      </c>
      <c r="D23" s="100">
        <v>31.90962380532951</v>
      </c>
      <c r="E23" s="100">
        <v>81.071509128218281</v>
      </c>
      <c r="F23" s="100">
        <v>171.30996817696143</v>
      </c>
      <c r="G23" s="100">
        <v>177.58026402516722</v>
      </c>
      <c r="H23" s="100">
        <v>256.4149951198292</v>
      </c>
      <c r="I23" s="100">
        <v>201.43916295854797</v>
      </c>
      <c r="J23" s="100">
        <v>173.54847762438993</v>
      </c>
      <c r="K23" s="100">
        <v>256.17267207326762</v>
      </c>
      <c r="L23" s="100">
        <v>255.42894464638835</v>
      </c>
      <c r="M23" s="100">
        <v>231.36536366677666</v>
      </c>
      <c r="N23" s="100">
        <v>225.78240048322957</v>
      </c>
      <c r="O23" s="100">
        <v>236.91288560878243</v>
      </c>
      <c r="P23" s="100">
        <v>258.19899815642736</v>
      </c>
      <c r="Q23" s="100">
        <v>283.61234108836157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0.18266876029271112</v>
      </c>
      <c r="F24" s="100">
        <v>0.11831996234473174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3.5960303684977463E-2</v>
      </c>
      <c r="P24" s="100">
        <v>5.755973930252364</v>
      </c>
      <c r="Q24" s="100">
        <v>2.8224282856501506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138.87069808805427</v>
      </c>
      <c r="C29" s="101">
        <f t="shared" ref="C29:Q29" si="9">SUM(C30:C33)</f>
        <v>139.00655894293644</v>
      </c>
      <c r="D29" s="101">
        <f t="shared" si="9"/>
        <v>95.710647265532955</v>
      </c>
      <c r="E29" s="101">
        <f t="shared" si="9"/>
        <v>257.45331001373131</v>
      </c>
      <c r="F29" s="101">
        <f t="shared" si="9"/>
        <v>471.25870283658742</v>
      </c>
      <c r="G29" s="101">
        <f t="shared" si="9"/>
        <v>528.8234210206025</v>
      </c>
      <c r="H29" s="101">
        <f t="shared" si="9"/>
        <v>502.09554195290303</v>
      </c>
      <c r="I29" s="101">
        <f t="shared" si="9"/>
        <v>589.65828190070738</v>
      </c>
      <c r="J29" s="101">
        <f t="shared" si="9"/>
        <v>379.99959490712985</v>
      </c>
      <c r="K29" s="101">
        <f t="shared" si="9"/>
        <v>345.66544136534844</v>
      </c>
      <c r="L29" s="101">
        <f t="shared" si="9"/>
        <v>359.26698493787546</v>
      </c>
      <c r="M29" s="101">
        <f t="shared" si="9"/>
        <v>331.00021405035824</v>
      </c>
      <c r="N29" s="101">
        <f t="shared" si="9"/>
        <v>329.89481717828647</v>
      </c>
      <c r="O29" s="101">
        <f t="shared" si="9"/>
        <v>339.79175442934297</v>
      </c>
      <c r="P29" s="101">
        <f t="shared" si="9"/>
        <v>353.35284831713784</v>
      </c>
      <c r="Q29" s="101">
        <f t="shared" si="9"/>
        <v>402.13710616320162</v>
      </c>
    </row>
    <row r="30" spans="1:17" ht="12" customHeight="1" x14ac:dyDescent="0.25">
      <c r="A30" s="88" t="s">
        <v>66</v>
      </c>
      <c r="B30" s="100">
        <v>58.05190240785695</v>
      </c>
      <c r="C30" s="100">
        <v>31.937945963112007</v>
      </c>
      <c r="D30" s="100">
        <v>20.342405159999998</v>
      </c>
      <c r="E30" s="100">
        <v>87.123509567568007</v>
      </c>
      <c r="F30" s="100">
        <v>188.71334884306796</v>
      </c>
      <c r="G30" s="100">
        <v>239.96579596762137</v>
      </c>
      <c r="H30" s="100">
        <v>97.140506148971994</v>
      </c>
      <c r="I30" s="100">
        <v>288.58845545712001</v>
      </c>
      <c r="J30" s="100">
        <v>66.838195235555986</v>
      </c>
      <c r="K30" s="100">
        <v>36.46677298201201</v>
      </c>
      <c r="L30" s="100">
        <v>57.734636255409868</v>
      </c>
      <c r="M30" s="100">
        <v>36.471516892843773</v>
      </c>
      <c r="N30" s="100">
        <v>45.542394502281432</v>
      </c>
      <c r="O30" s="100">
        <v>51.634258022068998</v>
      </c>
      <c r="P30" s="100">
        <v>66.818500842888724</v>
      </c>
      <c r="Q30" s="100">
        <v>85.063422238885849</v>
      </c>
    </row>
    <row r="31" spans="1:17" ht="12" customHeight="1" x14ac:dyDescent="0.25">
      <c r="A31" s="88" t="s">
        <v>98</v>
      </c>
      <c r="B31" s="100">
        <v>80.818795680197326</v>
      </c>
      <c r="C31" s="100">
        <v>107.06861297982442</v>
      </c>
      <c r="D31" s="100">
        <v>75.368242105532957</v>
      </c>
      <c r="E31" s="100">
        <v>170.32980044616332</v>
      </c>
      <c r="F31" s="100">
        <v>282.54535399351943</v>
      </c>
      <c r="G31" s="100">
        <v>288.85762505298112</v>
      </c>
      <c r="H31" s="100">
        <v>404.95503580393103</v>
      </c>
      <c r="I31" s="100">
        <v>301.06982644358737</v>
      </c>
      <c r="J31" s="100">
        <v>313.16139967157386</v>
      </c>
      <c r="K31" s="100">
        <v>309.19866838333644</v>
      </c>
      <c r="L31" s="100">
        <v>301.53234868246557</v>
      </c>
      <c r="M31" s="100">
        <v>294.52869715751444</v>
      </c>
      <c r="N31" s="100">
        <v>284.35242267600506</v>
      </c>
      <c r="O31" s="100">
        <v>288.15749640727398</v>
      </c>
      <c r="P31" s="100">
        <v>286.5343474742491</v>
      </c>
      <c r="Q31" s="100">
        <v>317.07368392431579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78271.426378237389</v>
      </c>
      <c r="C3" s="106">
        <f>IF(SER_hh_fec!C3=0,0,1000000/0.086*SER_hh_fec!C3/SER_hh_num!C3)</f>
        <v>99470.307346785223</v>
      </c>
      <c r="D3" s="106">
        <f>IF(SER_hh_fec!D3=0,0,1000000/0.086*SER_hh_fec!D3/SER_hh_num!D3)</f>
        <v>43383.299179205445</v>
      </c>
      <c r="E3" s="106">
        <f>IF(SER_hh_fec!E3=0,0,1000000/0.086*SER_hh_fec!E3/SER_hh_num!E3)</f>
        <v>76268.131541032868</v>
      </c>
      <c r="F3" s="106">
        <f>IF(SER_hh_fec!F3=0,0,1000000/0.086*SER_hh_fec!F3/SER_hh_num!F3)</f>
        <v>85736.487483985533</v>
      </c>
      <c r="G3" s="106">
        <f>IF(SER_hh_fec!G3=0,0,1000000/0.086*SER_hh_fec!G3/SER_hh_num!G3)</f>
        <v>99905.429691030949</v>
      </c>
      <c r="H3" s="106">
        <f>IF(SER_hh_fec!H3=0,0,1000000/0.086*SER_hh_fec!H3/SER_hh_num!H3)</f>
        <v>124607.88363209782</v>
      </c>
      <c r="I3" s="106">
        <f>IF(SER_hh_fec!I3=0,0,1000000/0.086*SER_hh_fec!I3/SER_hh_num!I3)</f>
        <v>103742.21210085599</v>
      </c>
      <c r="J3" s="106">
        <f>IF(SER_hh_fec!J3=0,0,1000000/0.086*SER_hh_fec!J3/SER_hh_num!J3)</f>
        <v>81453.384748397657</v>
      </c>
      <c r="K3" s="106">
        <f>IF(SER_hh_fec!K3=0,0,1000000/0.086*SER_hh_fec!K3/SER_hh_num!K3)</f>
        <v>74330.385184961779</v>
      </c>
      <c r="L3" s="106">
        <f>IF(SER_hh_fec!L3=0,0,1000000/0.086*SER_hh_fec!L3/SER_hh_num!L3)</f>
        <v>76324.863125991105</v>
      </c>
      <c r="M3" s="106">
        <f>IF(SER_hh_fec!M3=0,0,1000000/0.086*SER_hh_fec!M3/SER_hh_num!M3)</f>
        <v>68562.991436784097</v>
      </c>
      <c r="N3" s="106">
        <f>IF(SER_hh_fec!N3=0,0,1000000/0.086*SER_hh_fec!N3/SER_hh_num!N3)</f>
        <v>65772.847640374981</v>
      </c>
      <c r="O3" s="106">
        <f>IF(SER_hh_fec!O3=0,0,1000000/0.086*SER_hh_fec!O3/SER_hh_num!O3)</f>
        <v>60538.924728301077</v>
      </c>
      <c r="P3" s="106">
        <f>IF(SER_hh_fec!P3=0,0,1000000/0.086*SER_hh_fec!P3/SER_hh_num!P3)</f>
        <v>56063.6984855099</v>
      </c>
      <c r="Q3" s="106">
        <f>IF(SER_hh_fec!Q3=0,0,1000000/0.086*SER_hh_fec!Q3/SER_hh_num!Q3)</f>
        <v>54628.06874555644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61007.865428573248</v>
      </c>
      <c r="C4" s="101">
        <f>IF(SER_hh_fec!C4=0,0,1000000/0.086*SER_hh_fec!C4/SER_hh_num!C4)</f>
        <v>81667.853645253388</v>
      </c>
      <c r="D4" s="101">
        <f>IF(SER_hh_fec!D4=0,0,1000000/0.086*SER_hh_fec!D4/SER_hh_num!D4)</f>
        <v>34756.997505949876</v>
      </c>
      <c r="E4" s="101">
        <f>IF(SER_hh_fec!E4=0,0,1000000/0.086*SER_hh_fec!E4/SER_hh_num!E4)</f>
        <v>57477.918724503128</v>
      </c>
      <c r="F4" s="101">
        <f>IF(SER_hh_fec!F4=0,0,1000000/0.086*SER_hh_fec!F4/SER_hh_num!F4)</f>
        <v>64177.928833575563</v>
      </c>
      <c r="G4" s="101">
        <f>IF(SER_hh_fec!G4=0,0,1000000/0.086*SER_hh_fec!G4/SER_hh_num!G4)</f>
        <v>78241.915797059177</v>
      </c>
      <c r="H4" s="101">
        <f>IF(SER_hh_fec!H4=0,0,1000000/0.086*SER_hh_fec!H4/SER_hh_num!H4)</f>
        <v>103044.28108148526</v>
      </c>
      <c r="I4" s="101">
        <f>IF(SER_hh_fec!I4=0,0,1000000/0.086*SER_hh_fec!I4/SER_hh_num!I4)</f>
        <v>82015.493285087578</v>
      </c>
      <c r="J4" s="101">
        <f>IF(SER_hh_fec!J4=0,0,1000000/0.086*SER_hh_fec!J4/SER_hh_num!J4)</f>
        <v>61181.346339701893</v>
      </c>
      <c r="K4" s="101">
        <f>IF(SER_hh_fec!K4=0,0,1000000/0.086*SER_hh_fec!K4/SER_hh_num!K4)</f>
        <v>54107.71115345748</v>
      </c>
      <c r="L4" s="101">
        <f>IF(SER_hh_fec!L4=0,0,1000000/0.086*SER_hh_fec!L4/SER_hh_num!L4)</f>
        <v>56579.619318594399</v>
      </c>
      <c r="M4" s="101">
        <f>IF(SER_hh_fec!M4=0,0,1000000/0.086*SER_hh_fec!M4/SER_hh_num!M4)</f>
        <v>48752.808959050482</v>
      </c>
      <c r="N4" s="101">
        <f>IF(SER_hh_fec!N4=0,0,1000000/0.086*SER_hh_fec!N4/SER_hh_num!N4)</f>
        <v>46071.672523186644</v>
      </c>
      <c r="O4" s="101">
        <f>IF(SER_hh_fec!O4=0,0,1000000/0.086*SER_hh_fec!O4/SER_hh_num!O4)</f>
        <v>41099.451253295316</v>
      </c>
      <c r="P4" s="101">
        <f>IF(SER_hh_fec!P4=0,0,1000000/0.086*SER_hh_fec!P4/SER_hh_num!P4)</f>
        <v>36761.145575725808</v>
      </c>
      <c r="Q4" s="101">
        <f>IF(SER_hh_fec!Q4=0,0,1000000/0.086*SER_hh_fec!Q4/SER_hh_num!Q4)</f>
        <v>35250.438881853959</v>
      </c>
    </row>
    <row r="5" spans="1:17" ht="12" customHeight="1" x14ac:dyDescent="0.25">
      <c r="A5" s="88" t="s">
        <v>38</v>
      </c>
      <c r="B5" s="100">
        <f>IF(SER_hh_fec!B5=0,0,1000000/0.086*SER_hh_fec!B5/SER_hh_num!B5)</f>
        <v>81514.583010520248</v>
      </c>
      <c r="C5" s="100">
        <f>IF(SER_hh_fec!C5=0,0,1000000/0.086*SER_hh_fec!C5/SER_hh_num!C5)</f>
        <v>103104.3170424166</v>
      </c>
      <c r="D5" s="100">
        <f>IF(SER_hh_fec!D5=0,0,1000000/0.086*SER_hh_fec!D5/SER_hh_num!D5)</f>
        <v>40419.740211032382</v>
      </c>
      <c r="E5" s="100">
        <f>IF(SER_hh_fec!E5=0,0,1000000/0.086*SER_hh_fec!E5/SER_hh_num!E5)</f>
        <v>69674.995420228821</v>
      </c>
      <c r="F5" s="100">
        <f>IF(SER_hh_fec!F5=0,0,1000000/0.086*SER_hh_fec!F5/SER_hh_num!F5)</f>
        <v>76399.44544797721</v>
      </c>
      <c r="G5" s="100">
        <f>IF(SER_hh_fec!G5=0,0,1000000/0.086*SER_hh_fec!G5/SER_hh_num!G5)</f>
        <v>98798.146860977024</v>
      </c>
      <c r="H5" s="100">
        <f>IF(SER_hh_fec!H5=0,0,1000000/0.086*SER_hh_fec!H5/SER_hh_num!H5)</f>
        <v>129201.0325451441</v>
      </c>
      <c r="I5" s="100">
        <f>IF(SER_hh_fec!I5=0,0,1000000/0.086*SER_hh_fec!I5/SER_hh_num!I5)</f>
        <v>102860.06671843711</v>
      </c>
      <c r="J5" s="100">
        <f>IF(SER_hh_fec!J5=0,0,1000000/0.086*SER_hh_fec!J5/SER_hh_num!J5)</f>
        <v>77309.83380576878</v>
      </c>
      <c r="K5" s="100">
        <f>IF(SER_hh_fec!K5=0,0,1000000/0.086*SER_hh_fec!K5/SER_hh_num!K5)</f>
        <v>68605.719974366017</v>
      </c>
      <c r="L5" s="100">
        <f>IF(SER_hh_fec!L5=0,0,1000000/0.086*SER_hh_fec!L5/SER_hh_num!L5)</f>
        <v>72574.07865227008</v>
      </c>
      <c r="M5" s="100">
        <f>IF(SER_hh_fec!M5=0,0,1000000/0.086*SER_hh_fec!M5/SER_hh_num!M5)</f>
        <v>62219.83053195566</v>
      </c>
      <c r="N5" s="100">
        <f>IF(SER_hh_fec!N5=0,0,1000000/0.086*SER_hh_fec!N5/SER_hh_num!N5)</f>
        <v>59086.716272049773</v>
      </c>
      <c r="O5" s="100">
        <f>IF(SER_hh_fec!O5=0,0,1000000/0.086*SER_hh_fec!O5/SER_hh_num!O5)</f>
        <v>52920.329151578633</v>
      </c>
      <c r="P5" s="100">
        <f>IF(SER_hh_fec!P5=0,0,1000000/0.086*SER_hh_fec!P5/SER_hh_num!P5)</f>
        <v>47471.327909512307</v>
      </c>
      <c r="Q5" s="100">
        <f>IF(SER_hh_fec!Q5=0,0,1000000/0.086*SER_hh_fec!Q5/SER_hh_num!Q5)</f>
        <v>45823.301966439976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92348.235667583212</v>
      </c>
      <c r="C7" s="100">
        <f>IF(SER_hh_fec!C7=0,0,1000000/0.086*SER_hh_fec!C7/SER_hh_num!C7)</f>
        <v>69400.353892352097</v>
      </c>
      <c r="D7" s="100">
        <f>IF(SER_hh_fec!D7=0,0,1000000/0.086*SER_hh_fec!D7/SER_hh_num!D7)</f>
        <v>43787.028273290605</v>
      </c>
      <c r="E7" s="100">
        <f>IF(SER_hh_fec!E7=0,0,1000000/0.086*SER_hh_fec!E7/SER_hh_num!E7)</f>
        <v>43251.446329970364</v>
      </c>
      <c r="F7" s="100">
        <f>IF(SER_hh_fec!F7=0,0,1000000/0.086*SER_hh_fec!F7/SER_hh_num!F7)</f>
        <v>76963.066594449832</v>
      </c>
      <c r="G7" s="100">
        <f>IF(SER_hh_fec!G7=0,0,1000000/0.086*SER_hh_fec!G7/SER_hh_num!G7)</f>
        <v>84785.599234289417</v>
      </c>
      <c r="H7" s="100">
        <f>IF(SER_hh_fec!H7=0,0,1000000/0.086*SER_hh_fec!H7/SER_hh_num!H7)</f>
        <v>71978.696955104271</v>
      </c>
      <c r="I7" s="100">
        <f>IF(SER_hh_fec!I7=0,0,1000000/0.086*SER_hh_fec!I7/SER_hh_num!I7)</f>
        <v>119079.33373500103</v>
      </c>
      <c r="J7" s="100">
        <f>IF(SER_hh_fec!J7=0,0,1000000/0.086*SER_hh_fec!J7/SER_hh_num!J7)</f>
        <v>86324.478057527565</v>
      </c>
      <c r="K7" s="100">
        <f>IF(SER_hh_fec!K7=0,0,1000000/0.086*SER_hh_fec!K7/SER_hh_num!K7)</f>
        <v>47023.788362476291</v>
      </c>
      <c r="L7" s="100">
        <f>IF(SER_hh_fec!L7=0,0,1000000/0.086*SER_hh_fec!L7/SER_hh_num!L7)</f>
        <v>62280.892333614778</v>
      </c>
      <c r="M7" s="100">
        <f>IF(SER_hh_fec!M7=0,0,1000000/0.086*SER_hh_fec!M7/SER_hh_num!M7)</f>
        <v>53255.608759890216</v>
      </c>
      <c r="N7" s="100">
        <f>IF(SER_hh_fec!N7=0,0,1000000/0.086*SER_hh_fec!N7/SER_hh_num!N7)</f>
        <v>50294.524400390233</v>
      </c>
      <c r="O7" s="100">
        <f>IF(SER_hh_fec!O7=0,0,1000000/0.086*SER_hh_fec!O7/SER_hh_num!O7)</f>
        <v>44782.64373712198</v>
      </c>
      <c r="P7" s="100">
        <f>IF(SER_hh_fec!P7=0,0,1000000/0.086*SER_hh_fec!P7/SER_hh_num!P7)</f>
        <v>39943.296232183493</v>
      </c>
      <c r="Q7" s="100">
        <f>IF(SER_hh_fec!Q7=0,0,1000000/0.086*SER_hh_fec!Q7/SER_hh_num!Q7)</f>
        <v>38313.382859750673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56185.837465556651</v>
      </c>
      <c r="C9" s="100">
        <f>IF(SER_hh_fec!C9=0,0,1000000/0.086*SER_hh_fec!C9/SER_hh_num!C9)</f>
        <v>90439.284771390594</v>
      </c>
      <c r="D9" s="100">
        <f>IF(SER_hh_fec!D9=0,0,1000000/0.086*SER_hh_fec!D9/SER_hh_num!D9)</f>
        <v>12901.747183075224</v>
      </c>
      <c r="E9" s="100">
        <f>IF(SER_hh_fec!E9=0,0,1000000/0.086*SER_hh_fec!E9/SER_hh_num!E9)</f>
        <v>76773.269066713503</v>
      </c>
      <c r="F9" s="100">
        <f>IF(SER_hh_fec!F9=0,0,1000000/0.086*SER_hh_fec!F9/SER_hh_num!F9)</f>
        <v>59195.153187948643</v>
      </c>
      <c r="G9" s="100">
        <f>IF(SER_hh_fec!G9=0,0,1000000/0.086*SER_hh_fec!G9/SER_hh_num!G9)</f>
        <v>67675.783736553523</v>
      </c>
      <c r="H9" s="100">
        <f>IF(SER_hh_fec!H9=0,0,1000000/0.086*SER_hh_fec!H9/SER_hh_num!H9)</f>
        <v>120183.51604045367</v>
      </c>
      <c r="I9" s="100">
        <f>IF(SER_hh_fec!I9=0,0,1000000/0.086*SER_hh_fec!I9/SER_hh_num!I9)</f>
        <v>77958.290286389689</v>
      </c>
      <c r="J9" s="100">
        <f>IF(SER_hh_fec!J9=0,0,1000000/0.086*SER_hh_fec!J9/SER_hh_num!J9)</f>
        <v>53574.408037380381</v>
      </c>
      <c r="K9" s="100">
        <f>IF(SER_hh_fec!K9=0,0,1000000/0.086*SER_hh_fec!K9/SER_hh_num!K9)</f>
        <v>56991.677940513051</v>
      </c>
      <c r="L9" s="100">
        <f>IF(SER_hh_fec!L9=0,0,1000000/0.086*SER_hh_fec!L9/SER_hh_num!L9)</f>
        <v>56867.248649559231</v>
      </c>
      <c r="M9" s="100">
        <f>IF(SER_hh_fec!M9=0,0,1000000/0.086*SER_hh_fec!M9/SER_hh_num!M9)</f>
        <v>51629.671951159682</v>
      </c>
      <c r="N9" s="100">
        <f>IF(SER_hh_fec!N9=0,0,1000000/0.086*SER_hh_fec!N9/SER_hh_num!N9)</f>
        <v>47266.940860457144</v>
      </c>
      <c r="O9" s="100">
        <f>IF(SER_hh_fec!O9=0,0,1000000/0.086*SER_hh_fec!O9/SER_hh_num!O9)</f>
        <v>42159.353616323657</v>
      </c>
      <c r="P9" s="100">
        <f>IF(SER_hh_fec!P9=0,0,1000000/0.086*SER_hh_fec!P9/SER_hh_num!P9)</f>
        <v>37630.91727076986</v>
      </c>
      <c r="Q9" s="100">
        <f>IF(SER_hh_fec!Q9=0,0,1000000/0.086*SER_hh_fec!Q9/SER_hh_num!Q9)</f>
        <v>36190.162302646371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82480.054034939836</v>
      </c>
      <c r="C10" s="100">
        <f>IF(SER_hh_fec!C10=0,0,1000000/0.086*SER_hh_fec!C10/SER_hh_num!C10)</f>
        <v>105918.06262522485</v>
      </c>
      <c r="D10" s="100">
        <f>IF(SER_hh_fec!D10=0,0,1000000/0.086*SER_hh_fec!D10/SER_hh_num!D10)</f>
        <v>57056.88076480732</v>
      </c>
      <c r="E10" s="100">
        <f>IF(SER_hh_fec!E10=0,0,1000000/0.086*SER_hh_fec!E10/SER_hh_num!E10)</f>
        <v>73046.366166368927</v>
      </c>
      <c r="F10" s="100">
        <f>IF(SER_hh_fec!F10=0,0,1000000/0.086*SER_hh_fec!F10/SER_hh_num!F10)</f>
        <v>57374.48717465769</v>
      </c>
      <c r="G10" s="100">
        <f>IF(SER_hh_fec!G10=0,0,1000000/0.086*SER_hh_fec!G10/SER_hh_num!G10)</f>
        <v>98783.974760740704</v>
      </c>
      <c r="H10" s="100">
        <f>IF(SER_hh_fec!H10=0,0,1000000/0.086*SER_hh_fec!H10/SER_hh_num!H10)</f>
        <v>99877.426415698268</v>
      </c>
      <c r="I10" s="100">
        <f>IF(SER_hh_fec!I10=0,0,1000000/0.086*SER_hh_fec!I10/SER_hh_num!I10)</f>
        <v>80048.701970665847</v>
      </c>
      <c r="J10" s="100">
        <f>IF(SER_hh_fec!J10=0,0,1000000/0.086*SER_hh_fec!J10/SER_hh_num!J10)</f>
        <v>62655.249278554285</v>
      </c>
      <c r="K10" s="100">
        <f>IF(SER_hh_fec!K10=0,0,1000000/0.086*SER_hh_fec!K10/SER_hh_num!K10)</f>
        <v>52128.407873881668</v>
      </c>
      <c r="L10" s="100">
        <f>IF(SER_hh_fec!L10=0,0,1000000/0.086*SER_hh_fec!L10/SER_hh_num!L10)</f>
        <v>69018.703373566314</v>
      </c>
      <c r="M10" s="100">
        <f>IF(SER_hh_fec!M10=0,0,1000000/0.086*SER_hh_fec!M10/SER_hh_num!M10)</f>
        <v>37108.208802632827</v>
      </c>
      <c r="N10" s="100">
        <f>IF(SER_hh_fec!N10=0,0,1000000/0.086*SER_hh_fec!N10/SER_hh_num!N10)</f>
        <v>46645.894763884397</v>
      </c>
      <c r="O10" s="100">
        <f>IF(SER_hh_fec!O10=0,0,1000000/0.086*SER_hh_fec!O10/SER_hh_num!O10)</f>
        <v>41937.249139710075</v>
      </c>
      <c r="P10" s="100">
        <f>IF(SER_hh_fec!P10=0,0,1000000/0.086*SER_hh_fec!P10/SER_hh_num!P10)</f>
        <v>37770.93657650274</v>
      </c>
      <c r="Q10" s="100">
        <f>IF(SER_hh_fec!Q10=0,0,1000000/0.086*SER_hh_fec!Q10/SER_hh_num!Q10)</f>
        <v>36601.71471777121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109421.54928457765</v>
      </c>
      <c r="C11" s="100">
        <f>IF(SER_hh_fec!C11=0,0,1000000/0.086*SER_hh_fec!C11/SER_hh_num!C11)</f>
        <v>37695.044271214691</v>
      </c>
      <c r="D11" s="100">
        <f>IF(SER_hh_fec!D11=0,0,1000000/0.086*SER_hh_fec!D11/SER_hh_num!D11)</f>
        <v>29182.861922984979</v>
      </c>
      <c r="E11" s="100">
        <f>IF(SER_hh_fec!E11=0,0,1000000/0.086*SER_hh_fec!E11/SER_hh_num!E11)</f>
        <v>50305.018295940543</v>
      </c>
      <c r="F11" s="100">
        <f>IF(SER_hh_fec!F11=0,0,1000000/0.086*SER_hh_fec!F11/SER_hh_num!F11)</f>
        <v>42961.503071300001</v>
      </c>
      <c r="G11" s="100">
        <f>IF(SER_hh_fec!G11=0,0,1000000/0.086*SER_hh_fec!G11/SER_hh_num!G11)</f>
        <v>88610.870670579519</v>
      </c>
      <c r="H11" s="100">
        <f>IF(SER_hh_fec!H11=0,0,1000000/0.086*SER_hh_fec!H11/SER_hh_num!H11)</f>
        <v>93282.536537503576</v>
      </c>
      <c r="I11" s="100">
        <f>IF(SER_hh_fec!I11=0,0,1000000/0.086*SER_hh_fec!I11/SER_hh_num!I11)</f>
        <v>74264.48336285587</v>
      </c>
      <c r="J11" s="100">
        <f>IF(SER_hh_fec!J11=0,0,1000000/0.086*SER_hh_fec!J11/SER_hh_num!J11)</f>
        <v>82982.522033243818</v>
      </c>
      <c r="K11" s="100">
        <f>IF(SER_hh_fec!K11=0,0,1000000/0.086*SER_hh_fec!K11/SER_hh_num!K11)</f>
        <v>73119.597445126725</v>
      </c>
      <c r="L11" s="100">
        <f>IF(SER_hh_fec!L11=0,0,1000000/0.086*SER_hh_fec!L11/SER_hh_num!L11)</f>
        <v>34181.056935223867</v>
      </c>
      <c r="M11" s="100">
        <f>IF(SER_hh_fec!M11=0,0,1000000/0.086*SER_hh_fec!M11/SER_hh_num!M11)</f>
        <v>44766.144089699388</v>
      </c>
      <c r="N11" s="100">
        <f>IF(SER_hh_fec!N11=0,0,1000000/0.086*SER_hh_fec!N11/SER_hh_num!N11)</f>
        <v>42240.082566242534</v>
      </c>
      <c r="O11" s="100">
        <f>IF(SER_hh_fec!O11=0,0,1000000/0.086*SER_hh_fec!O11/SER_hh_num!O11)</f>
        <v>37597.320468999947</v>
      </c>
      <c r="P11" s="100">
        <f>IF(SER_hh_fec!P11=0,0,1000000/0.086*SER_hh_fec!P11/SER_hh_num!P11)</f>
        <v>34142.686794569061</v>
      </c>
      <c r="Q11" s="100">
        <f>IF(SER_hh_fec!Q11=0,0,1000000/0.086*SER_hh_fec!Q11/SER_hh_num!Q11)</f>
        <v>32124.691457463454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55910.487496245667</v>
      </c>
      <c r="C12" s="100">
        <f>IF(SER_hh_fec!C12=0,0,1000000/0.086*SER_hh_fec!C12/SER_hh_num!C12)</f>
        <v>70718.789398272478</v>
      </c>
      <c r="D12" s="100">
        <f>IF(SER_hh_fec!D12=0,0,1000000/0.086*SER_hh_fec!D12/SER_hh_num!D12)</f>
        <v>27723.718826835728</v>
      </c>
      <c r="E12" s="100">
        <f>IF(SER_hh_fec!E12=0,0,1000000/0.086*SER_hh_fec!E12/SER_hh_num!E12)</f>
        <v>40237.52483076333</v>
      </c>
      <c r="F12" s="100">
        <f>IF(SER_hh_fec!F12=0,0,1000000/0.086*SER_hh_fec!F12/SER_hh_num!F12)</f>
        <v>52402.037545698411</v>
      </c>
      <c r="G12" s="100">
        <f>IF(SER_hh_fec!G12=0,0,1000000/0.086*SER_hh_fec!G12/SER_hh_num!G12)</f>
        <v>82089.565755739124</v>
      </c>
      <c r="H12" s="100">
        <f>IF(SER_hh_fec!H12=0,0,1000000/0.086*SER_hh_fec!H12/SER_hh_num!H12)</f>
        <v>69196.004353096534</v>
      </c>
      <c r="I12" s="100">
        <f>IF(SER_hh_fec!I12=0,0,1000000/0.086*SER_hh_fec!I12/SER_hh_num!I12)</f>
        <v>63352.653618314798</v>
      </c>
      <c r="J12" s="100">
        <f>IF(SER_hh_fec!J12=0,0,1000000/0.086*SER_hh_fec!J12/SER_hh_num!J12)</f>
        <v>61148.424784978459</v>
      </c>
      <c r="K12" s="100">
        <f>IF(SER_hh_fec!K12=0,0,1000000/0.086*SER_hh_fec!K12/SER_hh_num!K12)</f>
        <v>47056.356140626725</v>
      </c>
      <c r="L12" s="100">
        <f>IF(SER_hh_fec!L12=0,0,1000000/0.086*SER_hh_fec!L12/SER_hh_num!L12)</f>
        <v>49778.235589030897</v>
      </c>
      <c r="M12" s="100">
        <f>IF(SER_hh_fec!M12=0,0,1000000/0.086*SER_hh_fec!M12/SER_hh_num!M12)</f>
        <v>42747.727919594246</v>
      </c>
      <c r="N12" s="100">
        <f>IF(SER_hh_fec!N12=0,0,1000000/0.086*SER_hh_fec!N12/SER_hh_num!N12)</f>
        <v>40749.87434720742</v>
      </c>
      <c r="O12" s="100">
        <f>IF(SER_hh_fec!O12=0,0,1000000/0.086*SER_hh_fec!O12/SER_hh_num!O12)</f>
        <v>36638.159708764644</v>
      </c>
      <c r="P12" s="100">
        <f>IF(SER_hh_fec!P12=0,0,1000000/0.086*SER_hh_fec!P12/SER_hh_num!P12)</f>
        <v>32987.199337901897</v>
      </c>
      <c r="Q12" s="100">
        <f>IF(SER_hh_fec!Q12=0,0,1000000/0.086*SER_hh_fec!Q12/SER_hh_num!Q12)</f>
        <v>31949.113493362271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35675.862499654089</v>
      </c>
      <c r="C13" s="100">
        <f>IF(SER_hh_fec!C13=0,0,1000000/0.086*SER_hh_fec!C13/SER_hh_num!C13)</f>
        <v>45124.901238464918</v>
      </c>
      <c r="D13" s="100">
        <f>IF(SER_hh_fec!D13=0,0,1000000/0.086*SER_hh_fec!D13/SER_hh_num!D13)</f>
        <v>17689.41883293174</v>
      </c>
      <c r="E13" s="100">
        <f>IF(SER_hh_fec!E13=0,0,1000000/0.086*SER_hh_fec!E13/SER_hh_num!E13)</f>
        <v>30494.008055745879</v>
      </c>
      <c r="F13" s="100">
        <f>IF(SER_hh_fec!F13=0,0,1000000/0.086*SER_hh_fec!F13/SER_hh_num!F13)</f>
        <v>33434.584097635619</v>
      </c>
      <c r="G13" s="100">
        <f>IF(SER_hh_fec!G13=0,0,1000000/0.086*SER_hh_fec!G13/SER_hh_num!G13)</f>
        <v>43235.958519145483</v>
      </c>
      <c r="H13" s="100">
        <f>IF(SER_hh_fec!H13=0,0,1000000/0.086*SER_hh_fec!H13/SER_hh_num!H13)</f>
        <v>56541.764470447728</v>
      </c>
      <c r="I13" s="100">
        <f>IF(SER_hh_fec!I13=0,0,1000000/0.086*SER_hh_fec!I13/SER_hh_num!I13)</f>
        <v>45016.392936407392</v>
      </c>
      <c r="J13" s="100">
        <f>IF(SER_hh_fec!J13=0,0,1000000/0.086*SER_hh_fec!J13/SER_hh_num!J13)</f>
        <v>33835.061672592601</v>
      </c>
      <c r="K13" s="100">
        <f>IF(SER_hh_fec!K13=0,0,1000000/0.086*SER_hh_fec!K13/SER_hh_num!K13)</f>
        <v>30025.617973731954</v>
      </c>
      <c r="L13" s="100">
        <f>IF(SER_hh_fec!L13=0,0,1000000/0.086*SER_hh_fec!L13/SER_hh_num!L13)</f>
        <v>29290.449252104674</v>
      </c>
      <c r="M13" s="100">
        <f>IF(SER_hh_fec!M13=0,0,1000000/0.086*SER_hh_fec!M13/SER_hh_num!M13)</f>
        <v>24867.121639343666</v>
      </c>
      <c r="N13" s="100">
        <f>IF(SER_hh_fec!N13=0,0,1000000/0.086*SER_hh_fec!N13/SER_hh_num!N13)</f>
        <v>22608.240649711679</v>
      </c>
      <c r="O13" s="100">
        <f>IF(SER_hh_fec!O13=0,0,1000000/0.086*SER_hh_fec!O13/SER_hh_num!O13)</f>
        <v>19388.164866100728</v>
      </c>
      <c r="P13" s="100">
        <f>IF(SER_hh_fec!P13=0,0,1000000/0.086*SER_hh_fec!P13/SER_hh_num!P13)</f>
        <v>15567.666942424423</v>
      </c>
      <c r="Q13" s="100">
        <f>IF(SER_hh_fec!Q13=0,0,1000000/0.086*SER_hh_fec!Q13/SER_hh_num!Q13)</f>
        <v>13436.951036518723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59146.824670479153</v>
      </c>
      <c r="C14" s="22">
        <f>IF(SER_hh_fec!C14=0,0,1000000/0.086*SER_hh_fec!C14/SER_hh_num!C14)</f>
        <v>74812.33626377082</v>
      </c>
      <c r="D14" s="22">
        <f>IF(SER_hh_fec!D14=0,0,1000000/0.086*SER_hh_fec!D14/SER_hh_num!D14)</f>
        <v>29327.194380913137</v>
      </c>
      <c r="E14" s="22">
        <f>IF(SER_hh_fec!E14=0,0,1000000/0.086*SER_hh_fec!E14/SER_hh_num!E14)</f>
        <v>50555.855460841871</v>
      </c>
      <c r="F14" s="22">
        <f>IF(SER_hh_fec!F14=0,0,1000000/0.086*SER_hh_fec!F14/SER_hh_num!F14)</f>
        <v>55431.021003974834</v>
      </c>
      <c r="G14" s="22">
        <f>IF(SER_hh_fec!G14=0,0,1000000/0.086*SER_hh_fec!G14/SER_hh_num!G14)</f>
        <v>71680.668071214895</v>
      </c>
      <c r="H14" s="22">
        <f>IF(SER_hh_fec!H14=0,0,1000000/0.086*SER_hh_fec!H14/SER_hh_num!H14)</f>
        <v>93740.293727321274</v>
      </c>
      <c r="I14" s="22">
        <f>IF(SER_hh_fec!I14=0,0,1000000/0.086*SER_hh_fec!I14/SER_hh_num!I14)</f>
        <v>74632.440920885958</v>
      </c>
      <c r="J14" s="22">
        <f>IF(SER_hh_fec!J14=0,0,1000000/0.086*SER_hh_fec!J14/SER_hh_num!J14)</f>
        <v>56094.970667719354</v>
      </c>
      <c r="K14" s="22">
        <f>IF(SER_hh_fec!K14=0,0,1000000/0.086*SER_hh_fec!K14/SER_hh_num!K14)</f>
        <v>49779.314009081929</v>
      </c>
      <c r="L14" s="22">
        <f>IF(SER_hh_fec!L14=0,0,1000000/0.086*SER_hh_fec!L14/SER_hh_num!L14)</f>
        <v>52659.149721734466</v>
      </c>
      <c r="M14" s="22">
        <f>IF(SER_hh_fec!M14=0,0,1000000/0.086*SER_hh_fec!M14/SER_hh_num!M14)</f>
        <v>45097.001643765077</v>
      </c>
      <c r="N14" s="22">
        <f>IF(SER_hh_fec!N14=0,0,1000000/0.086*SER_hh_fec!N14/SER_hh_num!N14)</f>
        <v>42754.03712786836</v>
      </c>
      <c r="O14" s="22">
        <f>IF(SER_hh_fec!O14=0,0,1000000/0.086*SER_hh_fec!O14/SER_hh_num!O14)</f>
        <v>38236.429799152298</v>
      </c>
      <c r="P14" s="22">
        <f>IF(SER_hh_fec!P14=0,0,1000000/0.086*SER_hh_fec!P14/SER_hh_num!P14)</f>
        <v>34253.326943557411</v>
      </c>
      <c r="Q14" s="22">
        <f>IF(SER_hh_fec!Q14=0,0,1000000/0.086*SER_hh_fec!Q14/SER_hh_num!Q14)</f>
        <v>33007.38146963896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424.65642495226541</v>
      </c>
      <c r="C15" s="104">
        <f>IF(SER_hh_fec!C15=0,0,1000000/0.086*SER_hh_fec!C15/SER_hh_num!C15)</f>
        <v>721.82939162910418</v>
      </c>
      <c r="D15" s="104">
        <f>IF(SER_hh_fec!D15=0,0,1000000/0.086*SER_hh_fec!D15/SER_hh_num!D15)</f>
        <v>283.93009752578877</v>
      </c>
      <c r="E15" s="104">
        <f>IF(SER_hh_fec!E15=0,0,1000000/0.086*SER_hh_fec!E15/SER_hh_num!E15)</f>
        <v>566.67222259264315</v>
      </c>
      <c r="F15" s="104">
        <f>IF(SER_hh_fec!F15=0,0,1000000/0.086*SER_hh_fec!F15/SER_hh_num!F15)</f>
        <v>699.03295051760085</v>
      </c>
      <c r="G15" s="104">
        <f>IF(SER_hh_fec!G15=0,0,1000000/0.086*SER_hh_fec!G15/SER_hh_num!G15)</f>
        <v>786.82801990436394</v>
      </c>
      <c r="H15" s="104">
        <f>IF(SER_hh_fec!H15=0,0,1000000/0.086*SER_hh_fec!H15/SER_hh_num!H15)</f>
        <v>1167.3883830398386</v>
      </c>
      <c r="I15" s="104">
        <f>IF(SER_hh_fec!I15=0,0,1000000/0.086*SER_hh_fec!I15/SER_hh_num!I15)</f>
        <v>923.61160922166209</v>
      </c>
      <c r="J15" s="104">
        <f>IF(SER_hh_fec!J15=0,0,1000000/0.086*SER_hh_fec!J15/SER_hh_num!J15)</f>
        <v>659.1858119395223</v>
      </c>
      <c r="K15" s="104">
        <f>IF(SER_hh_fec!K15=0,0,1000000/0.086*SER_hh_fec!K15/SER_hh_num!K15)</f>
        <v>604.27128576602513</v>
      </c>
      <c r="L15" s="104">
        <f>IF(SER_hh_fec!L15=0,0,1000000/0.086*SER_hh_fec!L15/SER_hh_num!L15)</f>
        <v>639.80812183016326</v>
      </c>
      <c r="M15" s="104">
        <f>IF(SER_hh_fec!M15=0,0,1000000/0.086*SER_hh_fec!M15/SER_hh_num!M15)</f>
        <v>550.40528150160469</v>
      </c>
      <c r="N15" s="104">
        <f>IF(SER_hh_fec!N15=0,0,1000000/0.086*SER_hh_fec!N15/SER_hh_num!N15)</f>
        <v>521.27271840378012</v>
      </c>
      <c r="O15" s="104">
        <f>IF(SER_hh_fec!O15=0,0,1000000/0.086*SER_hh_fec!O15/SER_hh_num!O15)</f>
        <v>471.80926479779583</v>
      </c>
      <c r="P15" s="104">
        <f>IF(SER_hh_fec!P15=0,0,1000000/0.086*SER_hh_fec!P15/SER_hh_num!P15)</f>
        <v>434.65190057497841</v>
      </c>
      <c r="Q15" s="104">
        <f>IF(SER_hh_fec!Q15=0,0,1000000/0.086*SER_hh_fec!Q15/SER_hh_num!Q15)</f>
        <v>409.20534831705243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4582.2020245064305</v>
      </c>
      <c r="C16" s="101">
        <f>IF(SER_hh_fec!C16=0,0,1000000/0.086*SER_hh_fec!C16/SER_hh_num!C16)</f>
        <v>4047.0467342038055</v>
      </c>
      <c r="D16" s="101">
        <f>IF(SER_hh_fec!D16=0,0,1000000/0.086*SER_hh_fec!D16/SER_hh_num!D16)</f>
        <v>4019.6599247614749</v>
      </c>
      <c r="E16" s="101">
        <f>IF(SER_hh_fec!E16=0,0,1000000/0.086*SER_hh_fec!E16/SER_hh_num!E16)</f>
        <v>3990.7856060614358</v>
      </c>
      <c r="F16" s="101">
        <f>IF(SER_hh_fec!F16=0,0,1000000/0.086*SER_hh_fec!F16/SER_hh_num!F16)</f>
        <v>3999.1624706314387</v>
      </c>
      <c r="G16" s="101">
        <f>IF(SER_hh_fec!G16=0,0,1000000/0.086*SER_hh_fec!G16/SER_hh_num!G16)</f>
        <v>3955.0038643444</v>
      </c>
      <c r="H16" s="101">
        <f>IF(SER_hh_fec!H16=0,0,1000000/0.086*SER_hh_fec!H16/SER_hh_num!H16)</f>
        <v>3961.6072606804614</v>
      </c>
      <c r="I16" s="101">
        <f>IF(SER_hh_fec!I16=0,0,1000000/0.086*SER_hh_fec!I16/SER_hh_num!I16)</f>
        <v>3935.1535145982944</v>
      </c>
      <c r="J16" s="101">
        <f>IF(SER_hh_fec!J16=0,0,1000000/0.086*SER_hh_fec!J16/SER_hh_num!J16)</f>
        <v>3902.147820676083</v>
      </c>
      <c r="K16" s="101">
        <f>IF(SER_hh_fec!K16=0,0,1000000/0.086*SER_hh_fec!K16/SER_hh_num!K16)</f>
        <v>3893.2375749004295</v>
      </c>
      <c r="L16" s="101">
        <f>IF(SER_hh_fec!L16=0,0,1000000/0.086*SER_hh_fec!L16/SER_hh_num!L16)</f>
        <v>3852.0648615009018</v>
      </c>
      <c r="M16" s="101">
        <f>IF(SER_hh_fec!M16=0,0,1000000/0.086*SER_hh_fec!M16/SER_hh_num!M16)</f>
        <v>3719.0831690185487</v>
      </c>
      <c r="N16" s="101">
        <f>IF(SER_hh_fec!N16=0,0,1000000/0.086*SER_hh_fec!N16/SER_hh_num!N16)</f>
        <v>3704.866580100354</v>
      </c>
      <c r="O16" s="101">
        <f>IF(SER_hh_fec!O16=0,0,1000000/0.086*SER_hh_fec!O16/SER_hh_num!O16)</f>
        <v>3630.3322365194631</v>
      </c>
      <c r="P16" s="101">
        <f>IF(SER_hh_fec!P16=0,0,1000000/0.086*SER_hh_fec!P16/SER_hh_num!P16)</f>
        <v>3569.6833149715626</v>
      </c>
      <c r="Q16" s="101">
        <f>IF(SER_hh_fec!Q16=0,0,1000000/0.086*SER_hh_fec!Q16/SER_hh_num!Q16)</f>
        <v>3432.2437198834782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4582.2020245064305</v>
      </c>
      <c r="C18" s="103">
        <f>IF(SER_hh_fec!C18=0,0,1000000/0.086*SER_hh_fec!C18/SER_hh_num!C18)</f>
        <v>4047.0467342038055</v>
      </c>
      <c r="D18" s="103">
        <f>IF(SER_hh_fec!D18=0,0,1000000/0.086*SER_hh_fec!D18/SER_hh_num!D18)</f>
        <v>4019.6599247614749</v>
      </c>
      <c r="E18" s="103">
        <f>IF(SER_hh_fec!E18=0,0,1000000/0.086*SER_hh_fec!E18/SER_hh_num!E18)</f>
        <v>3990.7856060614358</v>
      </c>
      <c r="F18" s="103">
        <f>IF(SER_hh_fec!F18=0,0,1000000/0.086*SER_hh_fec!F18/SER_hh_num!F18)</f>
        <v>3999.1624706314387</v>
      </c>
      <c r="G18" s="103">
        <f>IF(SER_hh_fec!G18=0,0,1000000/0.086*SER_hh_fec!G18/SER_hh_num!G18)</f>
        <v>3955.0038643444</v>
      </c>
      <c r="H18" s="103">
        <f>IF(SER_hh_fec!H18=0,0,1000000/0.086*SER_hh_fec!H18/SER_hh_num!H18)</f>
        <v>3961.6072606804614</v>
      </c>
      <c r="I18" s="103">
        <f>IF(SER_hh_fec!I18=0,0,1000000/0.086*SER_hh_fec!I18/SER_hh_num!I18)</f>
        <v>3935.1535145982944</v>
      </c>
      <c r="J18" s="103">
        <f>IF(SER_hh_fec!J18=0,0,1000000/0.086*SER_hh_fec!J18/SER_hh_num!J18)</f>
        <v>3902.147820676083</v>
      </c>
      <c r="K18" s="103">
        <f>IF(SER_hh_fec!K18=0,0,1000000/0.086*SER_hh_fec!K18/SER_hh_num!K18)</f>
        <v>3893.2375749004295</v>
      </c>
      <c r="L18" s="103">
        <f>IF(SER_hh_fec!L18=0,0,1000000/0.086*SER_hh_fec!L18/SER_hh_num!L18)</f>
        <v>3852.0648615009018</v>
      </c>
      <c r="M18" s="103">
        <f>IF(SER_hh_fec!M18=0,0,1000000/0.086*SER_hh_fec!M18/SER_hh_num!M18)</f>
        <v>3719.0831690185487</v>
      </c>
      <c r="N18" s="103">
        <f>IF(SER_hh_fec!N18=0,0,1000000/0.086*SER_hh_fec!N18/SER_hh_num!N18)</f>
        <v>3704.866580100354</v>
      </c>
      <c r="O18" s="103">
        <f>IF(SER_hh_fec!O18=0,0,1000000/0.086*SER_hh_fec!O18/SER_hh_num!O18)</f>
        <v>3630.3322365194631</v>
      </c>
      <c r="P18" s="103">
        <f>IF(SER_hh_fec!P18=0,0,1000000/0.086*SER_hh_fec!P18/SER_hh_num!P18)</f>
        <v>3569.6833149715626</v>
      </c>
      <c r="Q18" s="103">
        <f>IF(SER_hh_fec!Q18=0,0,1000000/0.086*SER_hh_fec!Q18/SER_hh_num!Q18)</f>
        <v>3432.2437198834782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6426.2673753515946</v>
      </c>
      <c r="C19" s="101">
        <f>IF(SER_hh_fec!C19=0,0,1000000/0.086*SER_hh_fec!C19/SER_hh_num!C19)</f>
        <v>7280.4083814765845</v>
      </c>
      <c r="D19" s="101">
        <f>IF(SER_hh_fec!D19=0,0,1000000/0.086*SER_hh_fec!D19/SER_hh_num!D19)</f>
        <v>4377.7631706558159</v>
      </c>
      <c r="E19" s="101">
        <f>IF(SER_hh_fec!E19=0,0,1000000/0.086*SER_hh_fec!E19/SER_hh_num!E19)</f>
        <v>8605.3515827792489</v>
      </c>
      <c r="F19" s="101">
        <f>IF(SER_hh_fec!F19=0,0,1000000/0.086*SER_hh_fec!F19/SER_hh_num!F19)</f>
        <v>9605.40042669791</v>
      </c>
      <c r="G19" s="101">
        <f>IF(SER_hh_fec!G19=0,0,1000000/0.086*SER_hh_fec!G19/SER_hh_num!G19)</f>
        <v>9243.8289840214566</v>
      </c>
      <c r="H19" s="101">
        <f>IF(SER_hh_fec!H19=0,0,1000000/0.086*SER_hh_fec!H19/SER_hh_num!H19)</f>
        <v>9221.7679890730014</v>
      </c>
      <c r="I19" s="101">
        <f>IF(SER_hh_fec!I19=0,0,1000000/0.086*SER_hh_fec!I19/SER_hh_num!I19)</f>
        <v>8907.2445941288588</v>
      </c>
      <c r="J19" s="101">
        <f>IF(SER_hh_fec!J19=0,0,1000000/0.086*SER_hh_fec!J19/SER_hh_num!J19)</f>
        <v>8846.4597890969453</v>
      </c>
      <c r="K19" s="101">
        <f>IF(SER_hh_fec!K19=0,0,1000000/0.086*SER_hh_fec!K19/SER_hh_num!K19)</f>
        <v>9193.1082887136781</v>
      </c>
      <c r="L19" s="101">
        <f>IF(SER_hh_fec!L19=0,0,1000000/0.086*SER_hh_fec!L19/SER_hh_num!L19)</f>
        <v>8900.1819425373924</v>
      </c>
      <c r="M19" s="101">
        <f>IF(SER_hh_fec!M19=0,0,1000000/0.086*SER_hh_fec!M19/SER_hh_num!M19)</f>
        <v>8931.6647591697692</v>
      </c>
      <c r="N19" s="101">
        <f>IF(SER_hh_fec!N19=0,0,1000000/0.086*SER_hh_fec!N19/SER_hh_num!N19)</f>
        <v>8941.2174734861856</v>
      </c>
      <c r="O19" s="101">
        <f>IF(SER_hh_fec!O19=0,0,1000000/0.086*SER_hh_fec!O19/SER_hh_num!O19)</f>
        <v>8955.6532496091113</v>
      </c>
      <c r="P19" s="101">
        <f>IF(SER_hh_fec!P19=0,0,1000000/0.086*SER_hh_fec!P19/SER_hh_num!P19)</f>
        <v>8952.1245685223475</v>
      </c>
      <c r="Q19" s="101">
        <f>IF(SER_hh_fec!Q19=0,0,1000000/0.086*SER_hh_fec!Q19/SER_hh_num!Q19)</f>
        <v>8977.3740786610288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8111.3256297747776</v>
      </c>
      <c r="C22" s="100">
        <f>IF(SER_hh_fec!C22=0,0,1000000/0.086*SER_hh_fec!C22/SER_hh_num!C22)</f>
        <v>8903.2647126275679</v>
      </c>
      <c r="D22" s="100">
        <f>IF(SER_hh_fec!D22=0,0,1000000/0.086*SER_hh_fec!D22/SER_hh_num!D22)</f>
        <v>9259.8536033633991</v>
      </c>
      <c r="E22" s="100">
        <f>IF(SER_hh_fec!E22=0,0,1000000/0.086*SER_hh_fec!E22/SER_hh_num!E22)</f>
        <v>8213.7921302884297</v>
      </c>
      <c r="F22" s="100">
        <f>IF(SER_hh_fec!F22=0,0,1000000/0.086*SER_hh_fec!F22/SER_hh_num!F22)</f>
        <v>12236.955189927556</v>
      </c>
      <c r="G22" s="100">
        <f>IF(SER_hh_fec!G22=0,0,1000000/0.086*SER_hh_fec!G22/SER_hh_num!G22)</f>
        <v>10427.79451937663</v>
      </c>
      <c r="H22" s="100">
        <f>IF(SER_hh_fec!H22=0,0,1000000/0.086*SER_hh_fec!H22/SER_hh_num!H22)</f>
        <v>10326.192984166442</v>
      </c>
      <c r="I22" s="100">
        <f>IF(SER_hh_fec!I22=0,0,1000000/0.086*SER_hh_fec!I22/SER_hh_num!I22)</f>
        <v>10273.017564171249</v>
      </c>
      <c r="J22" s="100">
        <f>IF(SER_hh_fec!J22=0,0,1000000/0.086*SER_hh_fec!J22/SER_hh_num!J22)</f>
        <v>10624.395818885509</v>
      </c>
      <c r="K22" s="100">
        <f>IF(SER_hh_fec!K22=0,0,1000000/0.086*SER_hh_fec!K22/SER_hh_num!K22)</f>
        <v>10351.259268393591</v>
      </c>
      <c r="L22" s="100">
        <f>IF(SER_hh_fec!L22=0,0,1000000/0.086*SER_hh_fec!L22/SER_hh_num!L22)</f>
        <v>10127.289599721185</v>
      </c>
      <c r="M22" s="100">
        <f>IF(SER_hh_fec!M22=0,0,1000000/0.086*SER_hh_fec!M22/SER_hh_num!M22)</f>
        <v>10323.932721758592</v>
      </c>
      <c r="N22" s="100">
        <f>IF(SER_hh_fec!N22=0,0,1000000/0.086*SER_hh_fec!N22/SER_hh_num!N22)</f>
        <v>10295.388895476679</v>
      </c>
      <c r="O22" s="100">
        <f>IF(SER_hh_fec!O22=0,0,1000000/0.086*SER_hh_fec!O22/SER_hh_num!O22)</f>
        <v>10190.459946004976</v>
      </c>
      <c r="P22" s="100">
        <f>IF(SER_hh_fec!P22=0,0,1000000/0.086*SER_hh_fec!P22/SER_hh_num!P22)</f>
        <v>10089.364134746174</v>
      </c>
      <c r="Q22" s="100">
        <f>IF(SER_hh_fec!Q22=0,0,1000000/0.086*SER_hh_fec!Q22/SER_hh_num!Q22)</f>
        <v>10017.235603920793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7570.5705877897908</v>
      </c>
      <c r="C23" s="100">
        <f>IF(SER_hh_fec!C23=0,0,1000000/0.086*SER_hh_fec!C23/SER_hh_num!C23)</f>
        <v>13480.621152249187</v>
      </c>
      <c r="D23" s="100">
        <f>IF(SER_hh_fec!D23=0,0,1000000/0.086*SER_hh_fec!D23/SER_hh_num!D23)</f>
        <v>3520.587837113841</v>
      </c>
      <c r="E23" s="100">
        <f>IF(SER_hh_fec!E23=0,0,1000000/0.086*SER_hh_fec!E23/SER_hh_num!E23)</f>
        <v>9096.0539330025676</v>
      </c>
      <c r="F23" s="100">
        <f>IF(SER_hh_fec!F23=0,0,1000000/0.086*SER_hh_fec!F23/SER_hh_num!F23)</f>
        <v>10144.728397762174</v>
      </c>
      <c r="G23" s="100">
        <f>IF(SER_hh_fec!G23=0,0,1000000/0.086*SER_hh_fec!G23/SER_hh_num!G23)</f>
        <v>9521.7812004025873</v>
      </c>
      <c r="H23" s="100">
        <f>IF(SER_hh_fec!H23=0,0,1000000/0.086*SER_hh_fec!H23/SER_hh_num!H23)</f>
        <v>11363.260760226454</v>
      </c>
      <c r="I23" s="100">
        <f>IF(SER_hh_fec!I23=0,0,1000000/0.086*SER_hh_fec!I23/SER_hh_num!I23)</f>
        <v>9588.1497265598282</v>
      </c>
      <c r="J23" s="100">
        <f>IF(SER_hh_fec!J23=0,0,1000000/0.086*SER_hh_fec!J23/SER_hh_num!J23)</f>
        <v>8898.4775924149471</v>
      </c>
      <c r="K23" s="100">
        <f>IF(SER_hh_fec!K23=0,0,1000000/0.086*SER_hh_fec!K23/SER_hh_num!K23)</f>
        <v>12223.220708955241</v>
      </c>
      <c r="L23" s="100">
        <f>IF(SER_hh_fec!L23=0,0,1000000/0.086*SER_hh_fec!L23/SER_hh_num!L23)</f>
        <v>9177.7278091326116</v>
      </c>
      <c r="M23" s="100">
        <f>IF(SER_hh_fec!M23=0,0,1000000/0.086*SER_hh_fec!M23/SER_hh_num!M23)</f>
        <v>9647.0774678296657</v>
      </c>
      <c r="N23" s="100">
        <f>IF(SER_hh_fec!N23=0,0,1000000/0.086*SER_hh_fec!N23/SER_hh_num!N23)</f>
        <v>9644.7773479605621</v>
      </c>
      <c r="O23" s="100">
        <f>IF(SER_hh_fec!O23=0,0,1000000/0.086*SER_hh_fec!O23/SER_hh_num!O23)</f>
        <v>9571.8089021177366</v>
      </c>
      <c r="P23" s="100">
        <f>IF(SER_hh_fec!P23=0,0,1000000/0.086*SER_hh_fec!P23/SER_hh_num!P23)</f>
        <v>9499.2078601117319</v>
      </c>
      <c r="Q23" s="100">
        <f>IF(SER_hh_fec!Q23=0,0,1000000/0.086*SER_hh_fec!Q23/SER_hh_num!Q23)</f>
        <v>9456.0649478797332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9133.3601778039447</v>
      </c>
      <c r="C24" s="100">
        <f>IF(SER_hh_fec!C24=0,0,1000000/0.086*SER_hh_fec!C24/SER_hh_num!C24)</f>
        <v>10178.120472598406</v>
      </c>
      <c r="D24" s="100">
        <f>IF(SER_hh_fec!D24=0,0,1000000/0.086*SER_hh_fec!D24/SER_hh_num!D24)</f>
        <v>21960.516735276309</v>
      </c>
      <c r="E24" s="100">
        <f>IF(SER_hh_fec!E24=0,0,1000000/0.086*SER_hh_fec!E24/SER_hh_num!E24)</f>
        <v>11370.067416253205</v>
      </c>
      <c r="F24" s="100">
        <f>IF(SER_hh_fec!F24=0,0,1000000/0.086*SER_hh_fec!F24/SER_hh_num!F24)</f>
        <v>14284.181978660366</v>
      </c>
      <c r="G24" s="100">
        <f>IF(SER_hh_fec!G24=0,0,1000000/0.086*SER_hh_fec!G24/SER_hh_num!G24)</f>
        <v>10323.254004548124</v>
      </c>
      <c r="H24" s="100">
        <f>IF(SER_hh_fec!H24=0,0,1000000/0.086*SER_hh_fec!H24/SER_hh_num!H24)</f>
        <v>10310.003659138165</v>
      </c>
      <c r="I24" s="100">
        <f>IF(SER_hh_fec!I24=0,0,1000000/0.086*SER_hh_fec!I24/SER_hh_num!I24)</f>
        <v>10325.777115264531</v>
      </c>
      <c r="J24" s="100">
        <f>IF(SER_hh_fec!J24=0,0,1000000/0.086*SER_hh_fec!J24/SER_hh_num!J24)</f>
        <v>10515.094773377676</v>
      </c>
      <c r="K24" s="100">
        <f>IF(SER_hh_fec!K24=0,0,1000000/0.086*SER_hh_fec!K24/SER_hh_num!K24)</f>
        <v>10627.96043129192</v>
      </c>
      <c r="L24" s="100">
        <f>IF(SER_hh_fec!L24=0,0,1000000/0.086*SER_hh_fec!L24/SER_hh_num!L24)</f>
        <v>10296.740065356731</v>
      </c>
      <c r="M24" s="100">
        <f>IF(SER_hh_fec!M24=0,0,1000000/0.086*SER_hh_fec!M24/SER_hh_num!M24)</f>
        <v>10476.286995160637</v>
      </c>
      <c r="N24" s="100">
        <f>IF(SER_hh_fec!N24=0,0,1000000/0.086*SER_hh_fec!N24/SER_hh_num!N24)</f>
        <v>10515.704892137284</v>
      </c>
      <c r="O24" s="100">
        <f>IF(SER_hh_fec!O24=0,0,1000000/0.086*SER_hh_fec!O24/SER_hh_num!O24)</f>
        <v>10456.972676328985</v>
      </c>
      <c r="P24" s="100">
        <f>IF(SER_hh_fec!P24=0,0,1000000/0.086*SER_hh_fec!P24/SER_hh_num!P24)</f>
        <v>10407.101802696077</v>
      </c>
      <c r="Q24" s="100">
        <f>IF(SER_hh_fec!Q24=0,0,1000000/0.086*SER_hh_fec!Q24/SER_hh_num!Q24)</f>
        <v>10393.480968789774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11308.431135201623</v>
      </c>
      <c r="C25" s="100">
        <f>IF(SER_hh_fec!C25=0,0,1000000/0.086*SER_hh_fec!C25/SER_hh_num!C25)</f>
        <v>6543.8995637812613</v>
      </c>
      <c r="D25" s="100">
        <f>IF(SER_hh_fec!D25=0,0,1000000/0.086*SER_hh_fec!D25/SER_hh_num!D25)</f>
        <v>3374.0163359465732</v>
      </c>
      <c r="E25" s="100">
        <f>IF(SER_hh_fec!E25=0,0,1000000/0.086*SER_hh_fec!E25/SER_hh_num!E25)</f>
        <v>5185.2685124558011</v>
      </c>
      <c r="F25" s="100">
        <f>IF(SER_hh_fec!F25=0,0,1000000/0.086*SER_hh_fec!F25/SER_hh_num!F25)</f>
        <v>7802.312163060149</v>
      </c>
      <c r="G25" s="100">
        <f>IF(SER_hh_fec!G25=0,0,1000000/0.086*SER_hh_fec!G25/SER_hh_num!G25)</f>
        <v>11636.715653295811</v>
      </c>
      <c r="H25" s="100">
        <f>IF(SER_hh_fec!H25=0,0,1000000/0.086*SER_hh_fec!H25/SER_hh_num!H25)</f>
        <v>5686.9510898173539</v>
      </c>
      <c r="I25" s="100">
        <f>IF(SER_hh_fec!I25=0,0,1000000/0.086*SER_hh_fec!I25/SER_hh_num!I25)</f>
        <v>6236.4001732480283</v>
      </c>
      <c r="J25" s="100">
        <f>IF(SER_hh_fec!J25=0,0,1000000/0.086*SER_hh_fec!J25/SER_hh_num!J25)</f>
        <v>7640.6296039177869</v>
      </c>
      <c r="K25" s="100">
        <f>IF(SER_hh_fec!K25=0,0,1000000/0.086*SER_hh_fec!K25/SER_hh_num!K25)</f>
        <v>7696.9747737127054</v>
      </c>
      <c r="L25" s="100">
        <f>IF(SER_hh_fec!L25=0,0,1000000/0.086*SER_hh_fec!L25/SER_hh_num!L25)</f>
        <v>7443.5578557950721</v>
      </c>
      <c r="M25" s="100">
        <f>IF(SER_hh_fec!M25=0,0,1000000/0.086*SER_hh_fec!M25/SER_hh_num!M25)</f>
        <v>7611.00183477259</v>
      </c>
      <c r="N25" s="100">
        <f>IF(SER_hh_fec!N25=0,0,1000000/0.086*SER_hh_fec!N25/SER_hh_num!N25)</f>
        <v>7635.9402124038097</v>
      </c>
      <c r="O25" s="100">
        <f>IF(SER_hh_fec!O25=0,0,1000000/0.086*SER_hh_fec!O25/SER_hh_num!O25)</f>
        <v>7606.2636316295248</v>
      </c>
      <c r="P25" s="100">
        <f>IF(SER_hh_fec!P25=0,0,1000000/0.086*SER_hh_fec!P25/SER_hh_num!P25)</f>
        <v>7576.8807527647687</v>
      </c>
      <c r="Q25" s="100">
        <f>IF(SER_hh_fec!Q25=0,0,1000000/0.086*SER_hh_fec!Q25/SER_hh_num!Q25)</f>
        <v>7570.0541885610755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3376.3766095917777</v>
      </c>
      <c r="C26" s="22">
        <f>IF(SER_hh_fec!C26=0,0,1000000/0.086*SER_hh_fec!C26/SER_hh_num!C26)</f>
        <v>6174.9366472354068</v>
      </c>
      <c r="D26" s="22">
        <f>IF(SER_hh_fec!D26=0,0,1000000/0.086*SER_hh_fec!D26/SER_hh_num!D26)</f>
        <v>346.19580776642539</v>
      </c>
      <c r="E26" s="22">
        <f>IF(SER_hh_fec!E26=0,0,1000000/0.086*SER_hh_fec!E26/SER_hh_num!E26)</f>
        <v>10037.75395089787</v>
      </c>
      <c r="F26" s="22">
        <f>IF(SER_hh_fec!F26=0,0,1000000/0.086*SER_hh_fec!F26/SER_hh_num!F26)</f>
        <v>6775.2034724108607</v>
      </c>
      <c r="G26" s="22">
        <f>IF(SER_hh_fec!G26=0,0,1000000/0.086*SER_hh_fec!G26/SER_hh_num!G26)</f>
        <v>6856.418522538801</v>
      </c>
      <c r="H26" s="22">
        <f>IF(SER_hh_fec!H26=0,0,1000000/0.086*SER_hh_fec!H26/SER_hh_num!H26)</f>
        <v>5878.2044712514717</v>
      </c>
      <c r="I26" s="22">
        <f>IF(SER_hh_fec!I26=0,0,1000000/0.086*SER_hh_fec!I26/SER_hh_num!I26)</f>
        <v>8634.0674103062065</v>
      </c>
      <c r="J26" s="22">
        <f>IF(SER_hh_fec!J26=0,0,1000000/0.086*SER_hh_fec!J26/SER_hh_num!J26)</f>
        <v>8752.6861917129518</v>
      </c>
      <c r="K26" s="22">
        <f>IF(SER_hh_fec!K26=0,0,1000000/0.086*SER_hh_fec!K26/SER_hh_num!K26)</f>
        <v>5002.556373761855</v>
      </c>
      <c r="L26" s="22">
        <f>IF(SER_hh_fec!L26=0,0,1000000/0.086*SER_hh_fec!L26/SER_hh_num!L26)</f>
        <v>8566.9771028434207</v>
      </c>
      <c r="M26" s="22">
        <f>IF(SER_hh_fec!M26=0,0,1000000/0.086*SER_hh_fec!M26/SER_hh_num!M26)</f>
        <v>7910.6484516957044</v>
      </c>
      <c r="N26" s="22">
        <f>IF(SER_hh_fec!N26=0,0,1000000/0.086*SER_hh_fec!N26/SER_hh_num!N26)</f>
        <v>7888.7707261323685</v>
      </c>
      <c r="O26" s="22">
        <f>IF(SER_hh_fec!O26=0,0,1000000/0.086*SER_hh_fec!O26/SER_hh_num!O26)</f>
        <v>7817.036847353239</v>
      </c>
      <c r="P26" s="22">
        <f>IF(SER_hh_fec!P26=0,0,1000000/0.086*SER_hh_fec!P26/SER_hh_num!P26)</f>
        <v>7801.5461391723929</v>
      </c>
      <c r="Q26" s="22">
        <f>IF(SER_hh_fec!Q26=0,0,1000000/0.086*SER_hh_fec!Q26/SER_hh_num!Q26)</f>
        <v>7848.748694762905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4.8392708734405723</v>
      </c>
      <c r="L27" s="116">
        <f>IF(SER_hh_fec!L27=0,0,1000000/0.086*SER_hh_fec!L27/SER_hh_num!L19)</f>
        <v>3.3330016324330627</v>
      </c>
      <c r="M27" s="116">
        <f>IF(SER_hh_fec!M27=0,0,1000000/0.086*SER_hh_fec!M27/SER_hh_num!M19)</f>
        <v>2.1373549043417319</v>
      </c>
      <c r="N27" s="116">
        <f>IF(SER_hh_fec!N27=0,0,1000000/0.086*SER_hh_fec!N27/SER_hh_num!N19)</f>
        <v>4.1679140435516855</v>
      </c>
      <c r="O27" s="116">
        <f>IF(SER_hh_fec!O27=0,0,1000000/0.086*SER_hh_fec!O27/SER_hh_num!O19)</f>
        <v>1.9902683348595238</v>
      </c>
      <c r="P27" s="116">
        <f>IF(SER_hh_fec!P27=0,0,1000000/0.086*SER_hh_fec!P27/SER_hh_num!P19)</f>
        <v>1.9104684940850971</v>
      </c>
      <c r="Q27" s="116">
        <f>IF(SER_hh_fec!Q27=0,0,1000000/0.086*SER_hh_fec!Q27/SER_hh_num!Q19)</f>
        <v>0.9086140809079789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3288.71714444393</v>
      </c>
      <c r="L28" s="117">
        <f>IF(SER_hh_fec!L27=0,0,1000000/0.086*SER_hh_fec!L27/SER_hh_num!L27)</f>
        <v>2073.1875402427909</v>
      </c>
      <c r="M28" s="117">
        <f>IF(SER_hh_fec!M27=0,0,1000000/0.086*SER_hh_fec!M27/SER_hh_num!M27)</f>
        <v>1427.3987816065073</v>
      </c>
      <c r="N28" s="117">
        <f>IF(SER_hh_fec!N27=0,0,1000000/0.086*SER_hh_fec!N27/SER_hh_num!N27)</f>
        <v>2128.7944794338464</v>
      </c>
      <c r="O28" s="117">
        <f>IF(SER_hh_fec!O27=0,0,1000000/0.086*SER_hh_fec!O27/SER_hh_num!O27)</f>
        <v>967.01530966859605</v>
      </c>
      <c r="P28" s="117">
        <f>IF(SER_hh_fec!P27=0,0,1000000/0.086*SER_hh_fec!P27/SER_hh_num!P27)</f>
        <v>849.1576741604149</v>
      </c>
      <c r="Q28" s="117">
        <f>IF(SER_hh_fec!Q27=0,0,1000000/0.086*SER_hh_fec!Q27/SER_hh_num!Q27)</f>
        <v>388.6703904570893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10832.40010822942</v>
      </c>
      <c r="C29" s="101">
        <f>IF(SER_hh_fec!C29=0,0,1000000/0.086*SER_hh_fec!C29/SER_hh_num!C29)</f>
        <v>10461.626196669129</v>
      </c>
      <c r="D29" s="101">
        <f>IF(SER_hh_fec!D29=0,0,1000000/0.086*SER_hh_fec!D29/SER_hh_num!D29)</f>
        <v>4119.8106042350319</v>
      </c>
      <c r="E29" s="101">
        <f>IF(SER_hh_fec!E29=0,0,1000000/0.086*SER_hh_fec!E29/SER_hh_num!E29)</f>
        <v>10022.110283552958</v>
      </c>
      <c r="F29" s="101">
        <f>IF(SER_hh_fec!F29=0,0,1000000/0.086*SER_hh_fec!F29/SER_hh_num!F29)</f>
        <v>11715.317400756412</v>
      </c>
      <c r="G29" s="101">
        <f>IF(SER_hh_fec!G29=0,0,1000000/0.086*SER_hh_fec!G29/SER_hh_num!G29)</f>
        <v>12150.6254418177</v>
      </c>
      <c r="H29" s="101">
        <f>IF(SER_hh_fec!H29=0,0,1000000/0.086*SER_hh_fec!H29/SER_hh_num!H29)</f>
        <v>12005.101437447269</v>
      </c>
      <c r="I29" s="101">
        <f>IF(SER_hh_fec!I29=0,0,1000000/0.086*SER_hh_fec!I29/SER_hh_num!I29)</f>
        <v>12404.42225356915</v>
      </c>
      <c r="J29" s="101">
        <f>IF(SER_hh_fec!J29=0,0,1000000/0.086*SER_hh_fec!J29/SER_hh_num!J29)</f>
        <v>10935.883041601928</v>
      </c>
      <c r="K29" s="101">
        <f>IF(SER_hh_fec!K29=0,0,1000000/0.086*SER_hh_fec!K29/SER_hh_num!K29)</f>
        <v>10471.850167994195</v>
      </c>
      <c r="L29" s="101">
        <f>IF(SER_hh_fec!L29=0,0,1000000/0.086*SER_hh_fec!L29/SER_hh_num!L29)</f>
        <v>10243.782860091813</v>
      </c>
      <c r="M29" s="101">
        <f>IF(SER_hh_fec!M29=0,0,1000000/0.086*SER_hh_fec!M29/SER_hh_num!M29)</f>
        <v>10298.315900926729</v>
      </c>
      <c r="N29" s="101">
        <f>IF(SER_hh_fec!N29=0,0,1000000/0.086*SER_hh_fec!N29/SER_hh_num!N29)</f>
        <v>10190.700711645872</v>
      </c>
      <c r="O29" s="101">
        <f>IF(SER_hh_fec!O29=0,0,1000000/0.086*SER_hh_fec!O29/SER_hh_num!O29)</f>
        <v>9930.5029175143154</v>
      </c>
      <c r="P29" s="101">
        <f>IF(SER_hh_fec!P29=0,0,1000000/0.086*SER_hh_fec!P29/SER_hh_num!P29)</f>
        <v>9811.8157379251807</v>
      </c>
      <c r="Q29" s="101">
        <f>IF(SER_hh_fec!Q29=0,0,1000000/0.086*SER_hh_fec!Q29/SER_hh_num!Q29)</f>
        <v>9881.6814900650243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14041.488817455962</v>
      </c>
      <c r="C30" s="100">
        <f>IF(SER_hh_fec!C30=0,0,1000000/0.086*SER_hh_fec!C30/SER_hh_num!C30)</f>
        <v>13664.348936268741</v>
      </c>
      <c r="D30" s="100">
        <f>IF(SER_hh_fec!D30=0,0,1000000/0.086*SER_hh_fec!D30/SER_hh_num!D30)</f>
        <v>4936.1893391819103</v>
      </c>
      <c r="E30" s="100">
        <f>IF(SER_hh_fec!E30=0,0,1000000/0.086*SER_hh_fec!E30/SER_hh_num!E30)</f>
        <v>11903.022828439969</v>
      </c>
      <c r="F30" s="100">
        <f>IF(SER_hh_fec!F30=0,0,1000000/0.086*SER_hh_fec!F30/SER_hh_num!F30)</f>
        <v>12379.161215067259</v>
      </c>
      <c r="G30" s="100">
        <f>IF(SER_hh_fec!G30=0,0,1000000/0.086*SER_hh_fec!G30/SER_hh_num!G30)</f>
        <v>12806.73141455129</v>
      </c>
      <c r="H30" s="100">
        <f>IF(SER_hh_fec!H30=0,0,1000000/0.086*SER_hh_fec!H30/SER_hh_num!H30)</f>
        <v>13188.038237038083</v>
      </c>
      <c r="I30" s="100">
        <f>IF(SER_hh_fec!I30=0,0,1000000/0.086*SER_hh_fec!I30/SER_hh_num!I30)</f>
        <v>13047.995398456471</v>
      </c>
      <c r="J30" s="100">
        <f>IF(SER_hh_fec!J30=0,0,1000000/0.086*SER_hh_fec!J30/SER_hh_num!J30)</f>
        <v>12880.986108982423</v>
      </c>
      <c r="K30" s="100">
        <f>IF(SER_hh_fec!K30=0,0,1000000/0.086*SER_hh_fec!K30/SER_hh_num!K30)</f>
        <v>12559.263211337366</v>
      </c>
      <c r="L30" s="100">
        <f>IF(SER_hh_fec!L30=0,0,1000000/0.086*SER_hh_fec!L30/SER_hh_num!L30)</f>
        <v>12169.242409314664</v>
      </c>
      <c r="M30" s="100">
        <f>IF(SER_hh_fec!M30=0,0,1000000/0.086*SER_hh_fec!M30/SER_hh_num!M30)</f>
        <v>12326.639164064964</v>
      </c>
      <c r="N30" s="100">
        <f>IF(SER_hh_fec!N30=0,0,1000000/0.086*SER_hh_fec!N30/SER_hh_num!N30)</f>
        <v>12179.773737504134</v>
      </c>
      <c r="O30" s="100">
        <f>IF(SER_hh_fec!O30=0,0,1000000/0.086*SER_hh_fec!O30/SER_hh_num!O30)</f>
        <v>11951.592662978614</v>
      </c>
      <c r="P30" s="100">
        <f>IF(SER_hh_fec!P30=0,0,1000000/0.086*SER_hh_fec!P30/SER_hh_num!P30)</f>
        <v>11752.629066652913</v>
      </c>
      <c r="Q30" s="100">
        <f>IF(SER_hh_fec!Q30=0,0,1000000/0.086*SER_hh_fec!Q30/SER_hh_num!Q30)</f>
        <v>11641.401806850365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13038.525330494822</v>
      </c>
      <c r="C31" s="100">
        <f>IF(SER_hh_fec!C31=0,0,1000000/0.086*SER_hh_fec!C31/SER_hh_num!C31)</f>
        <v>12688.32401224955</v>
      </c>
      <c r="D31" s="100">
        <f>IF(SER_hh_fec!D31=0,0,1000000/0.086*SER_hh_fec!D31/SER_hh_num!D31)</f>
        <v>4583.6043863832074</v>
      </c>
      <c r="E31" s="100">
        <f>IF(SER_hh_fec!E31=0,0,1000000/0.086*SER_hh_fec!E31/SER_hh_num!E31)</f>
        <v>11052.806912122836</v>
      </c>
      <c r="F31" s="100">
        <f>IF(SER_hh_fec!F31=0,0,1000000/0.086*SER_hh_fec!F31/SER_hh_num!F31)</f>
        <v>11494.935413991032</v>
      </c>
      <c r="G31" s="100">
        <f>IF(SER_hh_fec!G31=0,0,1000000/0.086*SER_hh_fec!G31/SER_hh_num!G31)</f>
        <v>11891.964884940491</v>
      </c>
      <c r="H31" s="100">
        <f>IF(SER_hh_fec!H31=0,0,1000000/0.086*SER_hh_fec!H31/SER_hh_num!H31)</f>
        <v>12246.035505821077</v>
      </c>
      <c r="I31" s="100">
        <f>IF(SER_hh_fec!I31=0,0,1000000/0.086*SER_hh_fec!I31/SER_hh_num!I31)</f>
        <v>12115.995727138155</v>
      </c>
      <c r="J31" s="100">
        <f>IF(SER_hh_fec!J31=0,0,1000000/0.086*SER_hh_fec!J31/SER_hh_num!J31)</f>
        <v>11960.915672626539</v>
      </c>
      <c r="K31" s="100">
        <f>IF(SER_hh_fec!K31=0,0,1000000/0.086*SER_hh_fec!K31/SER_hh_num!K31)</f>
        <v>11662.172981956128</v>
      </c>
      <c r="L31" s="100">
        <f>IF(SER_hh_fec!L31=0,0,1000000/0.086*SER_hh_fec!L31/SER_hh_num!L31)</f>
        <v>11300.010808649335</v>
      </c>
      <c r="M31" s="100">
        <f>IF(SER_hh_fec!M31=0,0,1000000/0.086*SER_hh_fec!M31/SER_hh_num!M31)</f>
        <v>11443.33339430402</v>
      </c>
      <c r="N31" s="100">
        <f>IF(SER_hh_fec!N31=0,0,1000000/0.086*SER_hh_fec!N31/SER_hh_num!N31)</f>
        <v>11300.504761831335</v>
      </c>
      <c r="O31" s="100">
        <f>IF(SER_hh_fec!O31=0,0,1000000/0.086*SER_hh_fec!O31/SER_hh_num!O31)</f>
        <v>11082.84697847544</v>
      </c>
      <c r="P31" s="100">
        <f>IF(SER_hh_fec!P31=0,0,1000000/0.086*SER_hh_fec!P31/SER_hh_num!P31)</f>
        <v>10892.372023467462</v>
      </c>
      <c r="Q31" s="100">
        <f>IF(SER_hh_fec!Q31=0,0,1000000/0.086*SER_hh_fec!Q31/SER_hh_num!Q31)</f>
        <v>10783.208622814398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9583.2212063512907</v>
      </c>
      <c r="C33" s="18">
        <f>IF(SER_hh_fec!C33=0,0,1000000/0.086*SER_hh_fec!C33/SER_hh_num!C33)</f>
        <v>9325.8310346114577</v>
      </c>
      <c r="D33" s="18">
        <f>IF(SER_hh_fec!D33=0,0,1000000/0.086*SER_hh_fec!D33/SER_hh_num!D33)</f>
        <v>3368.7675192396282</v>
      </c>
      <c r="E33" s="18">
        <f>IF(SER_hh_fec!E33=0,0,1000000/0.086*SER_hh_fec!E33/SER_hh_num!E33)</f>
        <v>8123.7025390923509</v>
      </c>
      <c r="F33" s="18">
        <f>IF(SER_hh_fec!F33=0,0,1000000/0.086*SER_hh_fec!F33/SER_hh_num!F33)</f>
        <v>8448.0431261467093</v>
      </c>
      <c r="G33" s="18">
        <f>IF(SER_hh_fec!G33=0,0,1000000/0.086*SER_hh_fec!G33/SER_hh_num!G33)</f>
        <v>8739.6447284034948</v>
      </c>
      <c r="H33" s="18">
        <f>IF(SER_hh_fec!H33=0,0,1000000/0.086*SER_hh_fec!H33/SER_hh_num!H33)</f>
        <v>9000.0050829558822</v>
      </c>
      <c r="I33" s="18">
        <f>IF(SER_hh_fec!I33=0,0,1000000/0.086*SER_hh_fec!I33/SER_hh_num!I33)</f>
        <v>8904.8553774573775</v>
      </c>
      <c r="J33" s="18">
        <f>IF(SER_hh_fec!J33=0,0,1000000/0.086*SER_hh_fec!J33/SER_hh_num!J33)</f>
        <v>8791.0455231439191</v>
      </c>
      <c r="K33" s="18">
        <f>IF(SER_hh_fec!K33=0,0,1000000/0.086*SER_hh_fec!K33/SER_hh_num!K33)</f>
        <v>8571.4221973724907</v>
      </c>
      <c r="L33" s="18">
        <f>IF(SER_hh_fec!L33=0,0,1000000/0.086*SER_hh_fec!L33/SER_hh_num!L33)</f>
        <v>8390.7378159762266</v>
      </c>
      <c r="M33" s="18">
        <f>IF(SER_hh_fec!M33=0,0,1000000/0.086*SER_hh_fec!M33/SER_hh_num!M33)</f>
        <v>8855.6533569350977</v>
      </c>
      <c r="N33" s="18">
        <f>IF(SER_hh_fec!N33=0,0,1000000/0.086*SER_hh_fec!N33/SER_hh_num!N33)</f>
        <v>8828.3916151519388</v>
      </c>
      <c r="O33" s="18">
        <f>IF(SER_hh_fec!O33=0,0,1000000/0.086*SER_hh_fec!O33/SER_hh_num!O33)</f>
        <v>8508.7215215753968</v>
      </c>
      <c r="P33" s="18">
        <f>IF(SER_hh_fec!P33=0,0,1000000/0.086*SER_hh_fec!P33/SER_hh_num!P33)</f>
        <v>8414.7651321243193</v>
      </c>
      <c r="Q33" s="18">
        <f>IF(SER_hh_fec!Q33=0,0,1000000/0.086*SER_hh_fec!Q33/SER_hh_num!Q33)</f>
        <v>8413.4816951869961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2018-07-16T15:45:55Z</dcterms:created>
  <dcterms:modified xsi:type="dcterms:W3CDTF">2018-07-16T15:45:55Z</dcterms:modified>
</cp:coreProperties>
</file>