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7795" windowHeight="1195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Q10" i="35" l="1"/>
  <c r="M10" i="35"/>
  <c r="I10" i="35"/>
  <c r="E10" i="35"/>
  <c r="O14" i="35"/>
  <c r="N14" i="35"/>
  <c r="K14" i="35"/>
  <c r="J14" i="35"/>
  <c r="G14" i="35"/>
  <c r="F14" i="35"/>
  <c r="O14" i="34"/>
  <c r="N14" i="34"/>
  <c r="K14" i="34"/>
  <c r="J14" i="34"/>
  <c r="G14" i="34"/>
  <c r="F14" i="34"/>
  <c r="P10" i="33"/>
  <c r="L10" i="33"/>
  <c r="O14" i="33"/>
  <c r="N14" i="33"/>
  <c r="K14" i="33"/>
  <c r="J14" i="33"/>
  <c r="G14" i="33"/>
  <c r="F14" i="33"/>
  <c r="N14" i="32"/>
  <c r="K14" i="32"/>
  <c r="J14" i="32"/>
  <c r="G14" i="32"/>
  <c r="F14" i="32"/>
  <c r="N14" i="31"/>
  <c r="J14" i="31"/>
  <c r="G14" i="31"/>
  <c r="F14" i="31"/>
  <c r="N14" i="30"/>
  <c r="J14" i="30"/>
  <c r="F14" i="30"/>
  <c r="C14" i="32"/>
  <c r="D10" i="33" l="1"/>
  <c r="B14" i="33"/>
  <c r="C14" i="30"/>
  <c r="G14" i="30"/>
  <c r="K14" i="30"/>
  <c r="O14" i="30"/>
  <c r="K14" i="31"/>
  <c r="O14" i="31"/>
  <c r="O14" i="32"/>
  <c r="B14" i="30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B55" i="29" l="1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 l="1"/>
  <c r="F36" i="29"/>
  <c r="J36" i="29"/>
  <c r="N36" i="29"/>
  <c r="H37" i="29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F9" i="36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D5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L5" i="38" l="1"/>
  <c r="G5" i="39"/>
  <c r="G28" i="36" s="1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O15" i="6"/>
  <c r="M15" i="6"/>
  <c r="L15" i="6"/>
  <c r="K15" i="6"/>
  <c r="I15" i="6"/>
  <c r="H15" i="6"/>
  <c r="G15" i="6"/>
  <c r="E15" i="6"/>
  <c r="D15" i="6"/>
  <c r="C15" i="6"/>
  <c r="B15" i="6"/>
  <c r="F15" i="6" l="1"/>
  <c r="J15" i="6"/>
  <c r="N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25" i="4"/>
  <c r="B29" i="4"/>
  <c r="B22" i="4"/>
  <c r="B15" i="4"/>
  <c r="B4" i="4"/>
  <c r="B38" i="4"/>
  <c r="B12" i="4"/>
  <c r="B45" i="4"/>
  <c r="B26" i="4"/>
  <c r="B16" i="4"/>
  <c r="B27" i="4"/>
  <c r="B33" i="4"/>
  <c r="B34" i="4"/>
  <c r="B13" i="4"/>
  <c r="B9" i="4"/>
  <c r="B7" i="4"/>
  <c r="B21" i="4"/>
  <c r="B35" i="4"/>
  <c r="B44" i="4"/>
  <c r="B20" i="4"/>
  <c r="B30" i="4"/>
  <c r="B39" i="4"/>
  <c r="B36" i="4"/>
  <c r="B42" i="4"/>
  <c r="B37" i="4"/>
  <c r="B28" i="4"/>
  <c r="B17" i="4"/>
  <c r="B24" i="4"/>
  <c r="B14" i="4"/>
  <c r="B8" i="4"/>
  <c r="B11" i="4"/>
  <c r="B23" i="4"/>
  <c r="B10" i="4"/>
  <c r="B43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<sst xmlns="http://schemas.openxmlformats.org/spreadsheetml/2006/main" count="1166" uniqueCount="231">
  <si>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</si>
  <si>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</si>
  <si>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</si>
  <si>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</si>
  <si>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</si>
  <si>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</si>
  <si>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</si>
  <si>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</si>
  <si>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</si>
  <si>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</si>
  <si>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</si>
  <si>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</si>
  <si>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</si>
  <si>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</si>
  <si>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</si>
  <si>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</si>
  <si>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</si>
  <si>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</si>
  <si>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</si>
  <si>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</si>
  <si>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</si>
  <si>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</si>
  <si>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</si>
  <si>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</si>
  <si>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</si>
  <si>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</si>
  <si>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</si>
  <si>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</si>
  <si>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</si>
  <si>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</si>
  <si>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</si>
  <si>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</si>
  <si>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</si>
  <si>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</si>
  <si>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</si>
  <si>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</si>
  <si>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</si>
  <si>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</si>
  <si>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</si>
  <si>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</si>
  <si>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</si>
  <si>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</si>
  <si>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</si>
  <si>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</si>
  <si>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</si>
  <si>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</si>
  <si>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</si>
  <si>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</si>
  <si>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</si>
  <si>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</si>
  <si>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</si>
  <si>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</si>
  <si>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</si>
  <si>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</si>
  <si>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</si>
  <si>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</si>
  <si>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</si>
  <si>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</si>
  <si>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</si>
  <si>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</si>
  <si>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</si>
  <si>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</si>
  <si>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</si>
  <si>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</si>
  <si>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</si>
  <si>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</si>
  <si>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</si>
  <si>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</si>
  <si>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</si>
  <si>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</si>
  <si>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</si>
  <si>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</si>
  <si>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</si>
  <si>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</si>
  <si>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</si>
  <si>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</si>
  <si>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</si>
  <si>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</si>
  <si>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</si>
  <si>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</si>
  <si>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</si>
  <si>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</si>
  <si>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</si>
  <si>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</si>
  <si>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</si>
  <si>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</si>
  <si>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</si>
  <si>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</si>
  <si>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</si>
  <si>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</si>
  <si>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</si>
  <si>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</si>
  <si>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</si>
  <si>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</si>
  <si>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</si>
  <si>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</si>
  <si>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</si>
  <si>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</si>
  <si>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</si>
  <si>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</si>
  <si>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</si>
  <si>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</si>
  <si>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</si>
  <si>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</si>
  <si>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</si>
  <si>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</si>
  <si>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</si>
  <si>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</si>
  <si>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</si>
  <si>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</si>
  <si>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</si>
  <si>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</si>
  <si>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</si>
  <si>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</si>
  <si>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</si>
  <si>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</si>
  <si>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</si>
  <si>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</si>
  <si>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</si>
  <si>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</si>
  <si>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</si>
  <si>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</si>
  <si>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</si>
  <si>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</si>
  <si>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</si>
  <si>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</si>
  <si>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</si>
  <si>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</si>
  <si>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</si>
  <si>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</si>
  <si>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</si>
  <si>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</si>
  <si>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</si>
  <si>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</si>
  <si>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</si>
  <si>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</si>
  <si>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</si>
  <si>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</si>
  <si>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</si>
  <si>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</si>
  <si>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</si>
  <si>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</si>
  <si>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</si>
  <si>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</si>
  <si>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</si>
  <si>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</si>
  <si>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</si>
  <si>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</si>
  <si>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</si>
  <si>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</si>
  <si>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</si>
  <si>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</si>
  <si>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</si>
  <si>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</si>
  <si>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</si>
  <si>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</si>
  <si>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</si>
  <si>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</si>
  <si>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</si>
  <si>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</si>
  <si>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</si>
  <si>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</si>
  <si>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</si>
  <si>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</si>
  <si>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</si>
  <si>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</si>
  <si>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</si>
  <si>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</si>
  <si>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</si>
  <si>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</si>
  <si>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</si>
  <si>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</si>
  <si>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</si>
  <si>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</si>
  <si>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</si>
  <si>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</si>
  <si>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</si>
  <si>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</si>
  <si>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</si>
  <si>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</si>
  <si>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</si>
  <si>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</si>
  <si>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</si>
  <si>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</si>
  <si>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</si>
  <si>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</si>
  <si>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</si>
  <si>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</si>
  <si>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</si>
  <si>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</si>
  <si>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</si>
  <si>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</si>
  <si>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</si>
  <si>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</si>
  <si>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</si>
  <si>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SE</t>
  </si>
  <si>
    <t>Sweden</t>
  </si>
  <si>
    <t>SE - Services sector summary</t>
  </si>
  <si>
    <t>SE - Number of buildings</t>
  </si>
  <si>
    <t>SE - Final energy consumption</t>
  </si>
  <si>
    <t>SE - Thermal energy service</t>
  </si>
  <si>
    <t>SE - System efficiency indicators of total stock</t>
  </si>
  <si>
    <t>SE - CO2 emissions</t>
  </si>
  <si>
    <t>SE - Final energy consumption per building</t>
  </si>
  <si>
    <t>SE - Thermal energy service per building</t>
  </si>
  <si>
    <t>SE - CO2 emissions per building</t>
  </si>
  <si>
    <t>SE - Final energy consumption per useful surface area</t>
  </si>
  <si>
    <t>SE - Thermal energy service per useful surface area</t>
  </si>
  <si>
    <t>SE - CO2 emissions per useful surface area</t>
  </si>
  <si>
    <t>SE - Number of new and renovated buildings</t>
  </si>
  <si>
    <t>SE - Final energy consumption in new and renovated buildings</t>
  </si>
  <si>
    <t>SE - Thermal energy service in new and renovated buildings</t>
  </si>
  <si>
    <t>SE - System efficiency indicators in new and renovated buildings</t>
  </si>
  <si>
    <t>SE - CO2 emissions in new and renovated buildings</t>
  </si>
  <si>
    <t>SE - Final energy consumption in new and renovated buildings (per building)</t>
  </si>
  <si>
    <t>SE - Thermal energy service in new and renovated buildings (per building)</t>
  </si>
  <si>
    <t>SE - CO2 emissions in new and renovated buildings (per building)</t>
  </si>
  <si>
    <t>SE - Final energy consumption in new and renovated buildings (per surface area)</t>
  </si>
  <si>
    <t>SE - Thermal energy service in new and renovated buildings (per surface area)</t>
  </si>
  <si>
    <t>SE - CO2 emissions in new and renovated buildings (per surface area)</t>
  </si>
  <si>
    <t>SE - Specific electric uses in services</t>
  </si>
  <si>
    <t>SE - Ventilation and others</t>
  </si>
  <si>
    <t>SE - Street lighting</t>
  </si>
  <si>
    <t>SE - Building lighting</t>
  </si>
  <si>
    <t>SE - Commercial refrigeration</t>
  </si>
  <si>
    <t>SE - Miscellaneous building technologies</t>
  </si>
  <si>
    <t>SE - ICT and multimedia</t>
  </si>
  <si>
    <t>SE - Agriculture</t>
  </si>
  <si>
    <t>SE - Agriculture - final energy consumption</t>
  </si>
  <si>
    <t>SE - Agriculture - useful energy demand</t>
  </si>
  <si>
    <t>SE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</si>
</sst>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43297.740555555552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59059.489345888353</v>
      </c>
      <c r="C3" s="106">
        <f>IF(SER_hh_tes!C3=0,0,1000000/0.086*SER_hh_tes!C3/SER_hh_num!C3)</f>
        <v>65381.671042607653</v>
      </c>
      <c r="D3" s="106">
        <f>IF(SER_hh_tes!D3=0,0,1000000/0.086*SER_hh_tes!D3/SER_hh_num!D3)</f>
        <v>64926.727697762886</v>
      </c>
      <c r="E3" s="106">
        <f>IF(SER_hh_tes!E3=0,0,1000000/0.086*SER_hh_tes!E3/SER_hh_num!E3)</f>
        <v>64748.43404243415</v>
      </c>
      <c r="F3" s="106">
        <f>IF(SER_hh_tes!F3=0,0,1000000/0.086*SER_hh_tes!F3/SER_hh_num!F3)</f>
        <v>60848.140701137439</v>
      </c>
      <c r="G3" s="106">
        <f>IF(SER_hh_tes!G3=0,0,1000000/0.086*SER_hh_tes!G3/SER_hh_num!G3)</f>
        <v>56456.592094778185</v>
      </c>
      <c r="H3" s="106">
        <f>IF(SER_hh_tes!H3=0,0,1000000/0.086*SER_hh_tes!H3/SER_hh_num!H3)</f>
        <v>53229.377712350455</v>
      </c>
      <c r="I3" s="106">
        <f>IF(SER_hh_tes!I3=0,0,1000000/0.086*SER_hh_tes!I3/SER_hh_num!I3)</f>
        <v>54481.50586954585</v>
      </c>
      <c r="J3" s="106">
        <f>IF(SER_hh_tes!J3=0,0,1000000/0.086*SER_hh_tes!J3/SER_hh_num!J3)</f>
        <v>53537.500971801433</v>
      </c>
      <c r="K3" s="106">
        <f>IF(SER_hh_tes!K3=0,0,1000000/0.086*SER_hh_tes!K3/SER_hh_num!K3)</f>
        <v>55203.465388926794</v>
      </c>
      <c r="L3" s="106">
        <f>IF(SER_hh_tes!L3=0,0,1000000/0.086*SER_hh_tes!L3/SER_hh_num!L3)</f>
        <v>60435.541711959115</v>
      </c>
      <c r="M3" s="106">
        <f>IF(SER_hh_tes!M3=0,0,1000000/0.086*SER_hh_tes!M3/SER_hh_num!M3)</f>
        <v>51021.676309860719</v>
      </c>
      <c r="N3" s="106">
        <f>IF(SER_hh_tes!N3=0,0,1000000/0.086*SER_hh_tes!N3/SER_hh_num!N3)</f>
        <v>52957.970414154013</v>
      </c>
      <c r="O3" s="106">
        <f>IF(SER_hh_tes!O3=0,0,1000000/0.086*SER_hh_tes!O3/SER_hh_num!O3)</f>
        <v>50979.893208891481</v>
      </c>
      <c r="P3" s="106">
        <f>IF(SER_hh_tes!P3=0,0,1000000/0.086*SER_hh_tes!P3/SER_hh_num!P3)</f>
        <v>52659.977847372931</v>
      </c>
      <c r="Q3" s="106">
        <f>IF(SER_hh_tes!Q3=0,0,1000000/0.086*SER_hh_tes!Q3/SER_hh_num!Q3)</f>
        <v>52731.218550632919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44595.141513709314</v>
      </c>
      <c r="C4" s="101">
        <f>IF(SER_hh_tes!C4=0,0,1000000/0.086*SER_hh_tes!C4/SER_hh_num!C4)</f>
        <v>50970.85380601931</v>
      </c>
      <c r="D4" s="101">
        <f>IF(SER_hh_tes!D4=0,0,1000000/0.086*SER_hh_tes!D4/SER_hh_num!D4)</f>
        <v>50446.842540420643</v>
      </c>
      <c r="E4" s="101">
        <f>IF(SER_hh_tes!E4=0,0,1000000/0.086*SER_hh_tes!E4/SER_hh_num!E4)</f>
        <v>50223.783406881863</v>
      </c>
      <c r="F4" s="101">
        <f>IF(SER_hh_tes!F4=0,0,1000000/0.086*SER_hh_tes!F4/SER_hh_num!F4)</f>
        <v>46204.691131406151</v>
      </c>
      <c r="G4" s="101">
        <f>IF(SER_hh_tes!G4=0,0,1000000/0.086*SER_hh_tes!G4/SER_hh_num!G4)</f>
        <v>41654.870442803272</v>
      </c>
      <c r="H4" s="101">
        <f>IF(SER_hh_tes!H4=0,0,1000000/0.086*SER_hh_tes!H4/SER_hh_num!H4)</f>
        <v>38274.66640922139</v>
      </c>
      <c r="I4" s="101">
        <f>IF(SER_hh_tes!I4=0,0,1000000/0.086*SER_hh_tes!I4/SER_hh_num!I4)</f>
        <v>39426.515799290901</v>
      </c>
      <c r="J4" s="101">
        <f>IF(SER_hh_tes!J4=0,0,1000000/0.086*SER_hh_tes!J4/SER_hh_num!J4)</f>
        <v>38407.03276916295</v>
      </c>
      <c r="K4" s="101">
        <f>IF(SER_hh_tes!K4=0,0,1000000/0.086*SER_hh_tes!K4/SER_hh_num!K4)</f>
        <v>40068.294720141028</v>
      </c>
      <c r="L4" s="101">
        <f>IF(SER_hh_tes!L4=0,0,1000000/0.086*SER_hh_tes!L4/SER_hh_num!L4)</f>
        <v>45239.851436560064</v>
      </c>
      <c r="M4" s="101">
        <f>IF(SER_hh_tes!M4=0,0,1000000/0.086*SER_hh_tes!M4/SER_hh_num!M4)</f>
        <v>35764.787086676733</v>
      </c>
      <c r="N4" s="101">
        <f>IF(SER_hh_tes!N4=0,0,1000000/0.086*SER_hh_tes!N4/SER_hh_num!N4)</f>
        <v>37525.169976248573</v>
      </c>
      <c r="O4" s="101">
        <f>IF(SER_hh_tes!O4=0,0,1000000/0.086*SER_hh_tes!O4/SER_hh_num!O4)</f>
        <v>35460.991717065568</v>
      </c>
      <c r="P4" s="101">
        <f>IF(SER_hh_tes!P4=0,0,1000000/0.086*SER_hh_tes!P4/SER_hh_num!P4)</f>
        <v>36934.090690585675</v>
      </c>
      <c r="Q4" s="101">
        <f>IF(SER_hh_tes!Q4=0,0,1000000/0.086*SER_hh_tes!Q4/SER_hh_num!Q4)</f>
        <v>36814.801822237772</v>
      </c>
    </row>
    <row r="5" spans="1:17" ht="12" customHeight="1" x14ac:dyDescent="0.25">
      <c r="A5" s="88" t="s">
        <v>38</v>
      </c>
      <c r="B5" s="100">
        <f>IF(SER_hh_tes!B5=0,0,1000000/0.086*SER_hh_tes!B5/SER_hh_num!B5)</f>
        <v>0</v>
      </c>
      <c r="C5" s="100">
        <f>IF(SER_hh_tes!C5=0,0,1000000/0.086*SER_hh_tes!C5/SER_hh_num!C5)</f>
        <v>0</v>
      </c>
      <c r="D5" s="100">
        <f>IF(SER_hh_tes!D5=0,0,1000000/0.086*SER_hh_tes!D5/SER_hh_num!D5)</f>
        <v>0</v>
      </c>
      <c r="E5" s="100">
        <f>IF(SER_hh_tes!E5=0,0,1000000/0.086*SER_hh_tes!E5/SER_hh_num!E5)</f>
        <v>0</v>
      </c>
      <c r="F5" s="100">
        <f>IF(SER_hh_tes!F5=0,0,1000000/0.086*SER_hh_tes!F5/SER_hh_num!F5)</f>
        <v>0</v>
      </c>
      <c r="G5" s="100">
        <f>IF(SER_hh_tes!G5=0,0,1000000/0.086*SER_hh_tes!G5/SER_hh_num!G5)</f>
        <v>0</v>
      </c>
      <c r="H5" s="100">
        <f>IF(SER_hh_tes!H5=0,0,1000000/0.086*SER_hh_tes!H5/SER_hh_num!H5)</f>
        <v>0</v>
      </c>
      <c r="I5" s="100">
        <f>IF(SER_hh_tes!I5=0,0,1000000/0.086*SER_hh_tes!I5/SER_hh_num!I5)</f>
        <v>0</v>
      </c>
      <c r="J5" s="100">
        <f>IF(SER_hh_tes!J5=0,0,1000000/0.086*SER_hh_tes!J5/SER_hh_num!J5)</f>
        <v>0</v>
      </c>
      <c r="K5" s="100">
        <f>IF(SER_hh_tes!K5=0,0,1000000/0.086*SER_hh_tes!K5/SER_hh_num!K5)</f>
        <v>0</v>
      </c>
      <c r="L5" s="100">
        <f>IF(SER_hh_tes!L5=0,0,1000000/0.086*SER_hh_tes!L5/SER_hh_num!L5)</f>
        <v>0</v>
      </c>
      <c r="M5" s="100">
        <f>IF(SER_hh_tes!M5=0,0,1000000/0.086*SER_hh_tes!M5/SER_hh_num!M5)</f>
        <v>0</v>
      </c>
      <c r="N5" s="100">
        <f>IF(SER_hh_tes!N5=0,0,1000000/0.086*SER_hh_tes!N5/SER_hh_num!N5)</f>
        <v>0</v>
      </c>
      <c r="O5" s="100">
        <f>IF(SER_hh_tes!O5=0,0,1000000/0.086*SER_hh_tes!O5/SER_hh_num!O5)</f>
        <v>0</v>
      </c>
      <c r="P5" s="100">
        <f>IF(SER_hh_tes!P5=0,0,1000000/0.086*SER_hh_tes!P5/SER_hh_num!P5)</f>
        <v>0</v>
      </c>
      <c r="Q5" s="100">
        <f>IF(SER_hh_tes!Q5=0,0,1000000/0.086*SER_hh_tes!Q5/SER_hh_num!Q5)</f>
        <v>0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43717.821071231054</v>
      </c>
      <c r="C7" s="100">
        <f>IF(SER_hh_tes!C7=0,0,1000000/0.086*SER_hh_tes!C7/SER_hh_num!C7)</f>
        <v>49235.687695662818</v>
      </c>
      <c r="D7" s="100">
        <f>IF(SER_hh_tes!D7=0,0,1000000/0.086*SER_hh_tes!D7/SER_hh_num!D7)</f>
        <v>48687.267140938107</v>
      </c>
      <c r="E7" s="100">
        <f>IF(SER_hh_tes!E7=0,0,1000000/0.086*SER_hh_tes!E7/SER_hh_num!E7)</f>
        <v>51253.791436878513</v>
      </c>
      <c r="F7" s="100">
        <f>IF(SER_hh_tes!F7=0,0,1000000/0.086*SER_hh_tes!F7/SER_hh_num!F7)</f>
        <v>45215.065921627247</v>
      </c>
      <c r="G7" s="100">
        <f>IF(SER_hh_tes!G7=0,0,1000000/0.086*SER_hh_tes!G7/SER_hh_num!G7)</f>
        <v>40744.272617660543</v>
      </c>
      <c r="H7" s="100">
        <f>IF(SER_hh_tes!H7=0,0,1000000/0.086*SER_hh_tes!H7/SER_hh_num!H7)</f>
        <v>35474.0975548063</v>
      </c>
      <c r="I7" s="100">
        <f>IF(SER_hh_tes!I7=0,0,1000000/0.086*SER_hh_tes!I7/SER_hh_num!I7)</f>
        <v>42121.529397286293</v>
      </c>
      <c r="J7" s="100">
        <f>IF(SER_hh_tes!J7=0,0,1000000/0.086*SER_hh_tes!J7/SER_hh_num!J7)</f>
        <v>38994.869211260229</v>
      </c>
      <c r="K7" s="100">
        <f>IF(SER_hh_tes!K7=0,0,1000000/0.086*SER_hh_tes!K7/SER_hh_num!K7)</f>
        <v>42598.056520446036</v>
      </c>
      <c r="L7" s="100">
        <f>IF(SER_hh_tes!L7=0,0,1000000/0.086*SER_hh_tes!L7/SER_hh_num!L7)</f>
        <v>47469.729924772211</v>
      </c>
      <c r="M7" s="100">
        <f>IF(SER_hh_tes!M7=0,0,1000000/0.086*SER_hh_tes!M7/SER_hh_num!M7)</f>
        <v>39998.966473732238</v>
      </c>
      <c r="N7" s="100">
        <f>IF(SER_hh_tes!N7=0,0,1000000/0.086*SER_hh_tes!N7/SER_hh_num!N7)</f>
        <v>37265.670063955127</v>
      </c>
      <c r="O7" s="100">
        <f>IF(SER_hh_tes!O7=0,0,1000000/0.086*SER_hh_tes!O7/SER_hh_num!O7)</f>
        <v>33187.751640701812</v>
      </c>
      <c r="P7" s="100">
        <f>IF(SER_hh_tes!P7=0,0,1000000/0.086*SER_hh_tes!P7/SER_hh_num!P7)</f>
        <v>43158.998269120166</v>
      </c>
      <c r="Q7" s="100">
        <f>IF(SER_hh_tes!Q7=0,0,1000000/0.086*SER_hh_tes!Q7/SER_hh_num!Q7)</f>
        <v>38245.053539462671</v>
      </c>
    </row>
    <row r="8" spans="1:17" ht="12" customHeight="1" x14ac:dyDescent="0.25">
      <c r="A8" s="88" t="s">
        <v>101</v>
      </c>
      <c r="B8" s="100">
        <f>IF(SER_hh_tes!B8=0,0,1000000/0.086*SER_hh_tes!B8/SER_hh_num!B8)</f>
        <v>0</v>
      </c>
      <c r="C8" s="100">
        <f>IF(SER_hh_tes!C8=0,0,1000000/0.086*SER_hh_tes!C8/SER_hh_num!C8)</f>
        <v>0</v>
      </c>
      <c r="D8" s="100">
        <f>IF(SER_hh_tes!D8=0,0,1000000/0.086*SER_hh_tes!D8/SER_hh_num!D8)</f>
        <v>0</v>
      </c>
      <c r="E8" s="100">
        <f>IF(SER_hh_tes!E8=0,0,1000000/0.086*SER_hh_tes!E8/SER_hh_num!E8)</f>
        <v>0</v>
      </c>
      <c r="F8" s="100">
        <f>IF(SER_hh_tes!F8=0,0,1000000/0.086*SER_hh_tes!F8/SER_hh_num!F8)</f>
        <v>0</v>
      </c>
      <c r="G8" s="100">
        <f>IF(SER_hh_tes!G8=0,0,1000000/0.086*SER_hh_tes!G8/SER_hh_num!G8)</f>
        <v>0</v>
      </c>
      <c r="H8" s="100">
        <f>IF(SER_hh_tes!H8=0,0,1000000/0.086*SER_hh_tes!H8/SER_hh_num!H8)</f>
        <v>0</v>
      </c>
      <c r="I8" s="100">
        <f>IF(SER_hh_tes!I8=0,0,1000000/0.086*SER_hh_tes!I8/SER_hh_num!I8)</f>
        <v>0</v>
      </c>
      <c r="J8" s="100">
        <f>IF(SER_hh_tes!J8=0,0,1000000/0.086*SER_hh_tes!J8/SER_hh_num!J8)</f>
        <v>0</v>
      </c>
      <c r="K8" s="100">
        <f>IF(SER_hh_tes!K8=0,0,1000000/0.086*SER_hh_tes!K8/SER_hh_num!K8)</f>
        <v>0</v>
      </c>
      <c r="L8" s="100">
        <f>IF(SER_hh_tes!L8=0,0,1000000/0.086*SER_hh_tes!L8/SER_hh_num!L8)</f>
        <v>0</v>
      </c>
      <c r="M8" s="100">
        <f>IF(SER_hh_tes!M8=0,0,1000000/0.086*SER_hh_tes!M8/SER_hh_num!M8)</f>
        <v>0</v>
      </c>
      <c r="N8" s="100">
        <f>IF(SER_hh_tes!N8=0,0,1000000/0.086*SER_hh_tes!N8/SER_hh_num!N8)</f>
        <v>0</v>
      </c>
      <c r="O8" s="100">
        <f>IF(SER_hh_tes!O8=0,0,1000000/0.086*SER_hh_tes!O8/SER_hh_num!O8)</f>
        <v>0</v>
      </c>
      <c r="P8" s="100">
        <f>IF(SER_hh_tes!P8=0,0,1000000/0.086*SER_hh_tes!P8/SER_hh_num!P8)</f>
        <v>0</v>
      </c>
      <c r="Q8" s="100">
        <f>IF(SER_hh_tes!Q8=0,0,1000000/0.086*SER_hh_tes!Q8/SER_hh_num!Q8)</f>
        <v>0</v>
      </c>
    </row>
    <row r="9" spans="1:17" ht="12" customHeight="1" x14ac:dyDescent="0.25">
      <c r="A9" s="88" t="s">
        <v>106</v>
      </c>
      <c r="B9" s="100">
        <f>IF(SER_hh_tes!B9=0,0,1000000/0.086*SER_hh_tes!B9/SER_hh_num!B9)</f>
        <v>58324.677143446715</v>
      </c>
      <c r="C9" s="100">
        <f>IF(SER_hh_tes!C9=0,0,1000000/0.086*SER_hh_tes!C9/SER_hh_num!C9)</f>
        <v>50667.384600878249</v>
      </c>
      <c r="D9" s="100">
        <f>IF(SER_hh_tes!D9=0,0,1000000/0.086*SER_hh_tes!D9/SER_hh_num!D9)</f>
        <v>53553.842396177912</v>
      </c>
      <c r="E9" s="100">
        <f>IF(SER_hh_tes!E9=0,0,1000000/0.086*SER_hh_tes!E9/SER_hh_num!E9)</f>
        <v>53964.067920623078</v>
      </c>
      <c r="F9" s="100">
        <f>IF(SER_hh_tes!F9=0,0,1000000/0.086*SER_hh_tes!F9/SER_hh_num!F9)</f>
        <v>49581.21911560517</v>
      </c>
      <c r="G9" s="100">
        <f>IF(SER_hh_tes!G9=0,0,1000000/0.086*SER_hh_tes!G9/SER_hh_num!G9)</f>
        <v>44818.691928140586</v>
      </c>
      <c r="H9" s="100">
        <f>IF(SER_hh_tes!H9=0,0,1000000/0.086*SER_hh_tes!H9/SER_hh_num!H9)</f>
        <v>41005.997735971374</v>
      </c>
      <c r="I9" s="100">
        <f>IF(SER_hh_tes!I9=0,0,1000000/0.086*SER_hh_tes!I9/SER_hh_num!I9)</f>
        <v>41947.307498750954</v>
      </c>
      <c r="J9" s="100">
        <f>IF(SER_hh_tes!J9=0,0,1000000/0.086*SER_hh_tes!J9/SER_hh_num!J9)</f>
        <v>46191.819815074923</v>
      </c>
      <c r="K9" s="100">
        <f>IF(SER_hh_tes!K9=0,0,1000000/0.086*SER_hh_tes!K9/SER_hh_num!K9)</f>
        <v>29615.446987961684</v>
      </c>
      <c r="L9" s="100">
        <f>IF(SER_hh_tes!L9=0,0,1000000/0.086*SER_hh_tes!L9/SER_hh_num!L9)</f>
        <v>47929.978643493232</v>
      </c>
      <c r="M9" s="100">
        <f>IF(SER_hh_tes!M9=0,0,1000000/0.086*SER_hh_tes!M9/SER_hh_num!M9)</f>
        <v>37740.294028289551</v>
      </c>
      <c r="N9" s="100">
        <f>IF(SER_hh_tes!N9=0,0,1000000/0.086*SER_hh_tes!N9/SER_hh_num!N9)</f>
        <v>43301.574291428056</v>
      </c>
      <c r="O9" s="100">
        <f>IF(SER_hh_tes!O9=0,0,1000000/0.086*SER_hh_tes!O9/SER_hh_num!O9)</f>
        <v>37261.837690283908</v>
      </c>
      <c r="P9" s="100">
        <f>IF(SER_hh_tes!P9=0,0,1000000/0.086*SER_hh_tes!P9/SER_hh_num!P9)</f>
        <v>38535.259658511233</v>
      </c>
      <c r="Q9" s="100">
        <f>IF(SER_hh_tes!Q9=0,0,1000000/0.086*SER_hh_tes!Q9/SER_hh_num!Q9)</f>
        <v>38201.723662942975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44150.670784807597</v>
      </c>
      <c r="C10" s="100">
        <f>IF(SER_hh_tes!C10=0,0,1000000/0.086*SER_hh_tes!C10/SER_hh_num!C10)</f>
        <v>68938.313541894444</v>
      </c>
      <c r="D10" s="100">
        <f>IF(SER_hh_tes!D10=0,0,1000000/0.086*SER_hh_tes!D10/SER_hh_num!D10)</f>
        <v>52822.796005256881</v>
      </c>
      <c r="E10" s="100">
        <f>IF(SER_hh_tes!E10=0,0,1000000/0.086*SER_hh_tes!E10/SER_hh_num!E10)</f>
        <v>48958.923149011149</v>
      </c>
      <c r="F10" s="100">
        <f>IF(SER_hh_tes!F10=0,0,1000000/0.086*SER_hh_tes!F10/SER_hh_num!F10)</f>
        <v>50232.742973868873</v>
      </c>
      <c r="G10" s="100">
        <f>IF(SER_hh_tes!G10=0,0,1000000/0.086*SER_hh_tes!G10/SER_hh_num!G10)</f>
        <v>51492.016125232927</v>
      </c>
      <c r="H10" s="100">
        <f>IF(SER_hh_tes!H10=0,0,1000000/0.086*SER_hh_tes!H10/SER_hh_num!H10)</f>
        <v>41774.006362077656</v>
      </c>
      <c r="I10" s="100">
        <f>IF(SER_hh_tes!I10=0,0,1000000/0.086*SER_hh_tes!I10/SER_hh_num!I10)</f>
        <v>42768.91661487439</v>
      </c>
      <c r="J10" s="100">
        <f>IF(SER_hh_tes!J10=0,0,1000000/0.086*SER_hh_tes!J10/SER_hh_num!J10)</f>
        <v>41596.217022236167</v>
      </c>
      <c r="K10" s="100">
        <f>IF(SER_hh_tes!K10=0,0,1000000/0.086*SER_hh_tes!K10/SER_hh_num!K10)</f>
        <v>42797.660152265562</v>
      </c>
      <c r="L10" s="100">
        <f>IF(SER_hh_tes!L10=0,0,1000000/0.086*SER_hh_tes!L10/SER_hh_num!L10)</f>
        <v>44268.183776734462</v>
      </c>
      <c r="M10" s="100">
        <f>IF(SER_hh_tes!M10=0,0,1000000/0.086*SER_hh_tes!M10/SER_hh_num!M10)</f>
        <v>37501.760092447112</v>
      </c>
      <c r="N10" s="100">
        <f>IF(SER_hh_tes!N10=0,0,1000000/0.086*SER_hh_tes!N10/SER_hh_num!N10)</f>
        <v>47221.84185217222</v>
      </c>
      <c r="O10" s="100">
        <f>IF(SER_hh_tes!O10=0,0,1000000/0.086*SER_hh_tes!O10/SER_hh_num!O10)</f>
        <v>29559.673683413635</v>
      </c>
      <c r="P10" s="100">
        <f>IF(SER_hh_tes!P10=0,0,1000000/0.086*SER_hh_tes!P10/SER_hh_num!P10)</f>
        <v>40251.675951355734</v>
      </c>
      <c r="Q10" s="100">
        <f>IF(SER_hh_tes!Q10=0,0,1000000/0.086*SER_hh_tes!Q10/SER_hh_num!Q10)</f>
        <v>36874.413599426007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0</v>
      </c>
      <c r="C11" s="100">
        <f>IF(SER_hh_tes!C11=0,0,1000000/0.086*SER_hh_tes!C11/SER_hh_num!C11)</f>
        <v>0</v>
      </c>
      <c r="D11" s="100">
        <f>IF(SER_hh_tes!D11=0,0,1000000/0.086*SER_hh_tes!D11/SER_hh_num!D11)</f>
        <v>0</v>
      </c>
      <c r="E11" s="100">
        <f>IF(SER_hh_tes!E11=0,0,1000000/0.086*SER_hh_tes!E11/SER_hh_num!E11)</f>
        <v>0</v>
      </c>
      <c r="F11" s="100">
        <f>IF(SER_hh_tes!F11=0,0,1000000/0.086*SER_hh_tes!F11/SER_hh_num!F11)</f>
        <v>0</v>
      </c>
      <c r="G11" s="100">
        <f>IF(SER_hh_tes!G11=0,0,1000000/0.086*SER_hh_tes!G11/SER_hh_num!G11)</f>
        <v>0</v>
      </c>
      <c r="H11" s="100">
        <f>IF(SER_hh_tes!H11=0,0,1000000/0.086*SER_hh_tes!H11/SER_hh_num!H11)</f>
        <v>0</v>
      </c>
      <c r="I11" s="100">
        <f>IF(SER_hh_tes!I11=0,0,1000000/0.086*SER_hh_tes!I11/SER_hh_num!I11)</f>
        <v>0</v>
      </c>
      <c r="J11" s="100">
        <f>IF(SER_hh_tes!J11=0,0,1000000/0.086*SER_hh_tes!J11/SER_hh_num!J11)</f>
        <v>0</v>
      </c>
      <c r="K11" s="100">
        <f>IF(SER_hh_tes!K11=0,0,1000000/0.086*SER_hh_tes!K11/SER_hh_num!K11)</f>
        <v>0</v>
      </c>
      <c r="L11" s="100">
        <f>IF(SER_hh_tes!L11=0,0,1000000/0.086*SER_hh_tes!L11/SER_hh_num!L11)</f>
        <v>0</v>
      </c>
      <c r="M11" s="100">
        <f>IF(SER_hh_tes!M11=0,0,1000000/0.086*SER_hh_tes!M11/SER_hh_num!M11)</f>
        <v>0</v>
      </c>
      <c r="N11" s="100">
        <f>IF(SER_hh_tes!N11=0,0,1000000/0.086*SER_hh_tes!N11/SER_hh_num!N11)</f>
        <v>0</v>
      </c>
      <c r="O11" s="100">
        <f>IF(SER_hh_tes!O11=0,0,1000000/0.086*SER_hh_tes!O11/SER_hh_num!O11)</f>
        <v>0</v>
      </c>
      <c r="P11" s="100">
        <f>IF(SER_hh_tes!P11=0,0,1000000/0.086*SER_hh_tes!P11/SER_hh_num!P11)</f>
        <v>0</v>
      </c>
      <c r="Q11" s="100">
        <f>IF(SER_hh_tes!Q11=0,0,1000000/0.086*SER_hh_tes!Q11/SER_hh_num!Q11)</f>
        <v>0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44137.657060502206</v>
      </c>
      <c r="C12" s="100">
        <f>IF(SER_hh_tes!C12=0,0,1000000/0.086*SER_hh_tes!C12/SER_hh_num!C12)</f>
        <v>49569.513161688737</v>
      </c>
      <c r="D12" s="100">
        <f>IF(SER_hh_tes!D12=0,0,1000000/0.086*SER_hh_tes!D12/SER_hh_num!D12)</f>
        <v>49884.212129141357</v>
      </c>
      <c r="E12" s="100">
        <f>IF(SER_hh_tes!E12=0,0,1000000/0.086*SER_hh_tes!E12/SER_hh_num!E12)</f>
        <v>49557.551949188011</v>
      </c>
      <c r="F12" s="100">
        <f>IF(SER_hh_tes!F12=0,0,1000000/0.086*SER_hh_tes!F12/SER_hh_num!F12)</f>
        <v>44365.920795583515</v>
      </c>
      <c r="G12" s="100">
        <f>IF(SER_hh_tes!G12=0,0,1000000/0.086*SER_hh_tes!G12/SER_hh_num!G12)</f>
        <v>40851.379815716915</v>
      </c>
      <c r="H12" s="100">
        <f>IF(SER_hh_tes!H12=0,0,1000000/0.086*SER_hh_tes!H12/SER_hh_num!H12)</f>
        <v>38005.494030418253</v>
      </c>
      <c r="I12" s="100">
        <f>IF(SER_hh_tes!I12=0,0,1000000/0.086*SER_hh_tes!I12/SER_hh_num!I12)</f>
        <v>37715.75868092438</v>
      </c>
      <c r="J12" s="100">
        <f>IF(SER_hh_tes!J12=0,0,1000000/0.086*SER_hh_tes!J12/SER_hh_num!J12)</f>
        <v>37051.658357119013</v>
      </c>
      <c r="K12" s="100">
        <f>IF(SER_hh_tes!K12=0,0,1000000/0.086*SER_hh_tes!K12/SER_hh_num!K12)</f>
        <v>38854.341126957719</v>
      </c>
      <c r="L12" s="100">
        <f>IF(SER_hh_tes!L12=0,0,1000000/0.086*SER_hh_tes!L12/SER_hh_num!L12)</f>
        <v>43532.23198695873</v>
      </c>
      <c r="M12" s="100">
        <f>IF(SER_hh_tes!M12=0,0,1000000/0.086*SER_hh_tes!M12/SER_hh_num!M12)</f>
        <v>34239.599486150117</v>
      </c>
      <c r="N12" s="100">
        <f>IF(SER_hh_tes!N12=0,0,1000000/0.086*SER_hh_tes!N12/SER_hh_num!N12)</f>
        <v>35563.767022426109</v>
      </c>
      <c r="O12" s="100">
        <f>IF(SER_hh_tes!O12=0,0,1000000/0.086*SER_hh_tes!O12/SER_hh_num!O12)</f>
        <v>35008.335271676435</v>
      </c>
      <c r="P12" s="100">
        <f>IF(SER_hh_tes!P12=0,0,1000000/0.086*SER_hh_tes!P12/SER_hh_num!P12)</f>
        <v>34560.672977239672</v>
      </c>
      <c r="Q12" s="100">
        <f>IF(SER_hh_tes!Q12=0,0,1000000/0.086*SER_hh_tes!Q12/SER_hh_num!Q12)</f>
        <v>35490.316509580749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44583.89760113597</v>
      </c>
      <c r="C13" s="100">
        <f>IF(SER_hh_tes!C13=0,0,1000000/0.086*SER_hh_tes!C13/SER_hh_num!C13)</f>
        <v>51760.581343620361</v>
      </c>
      <c r="D13" s="100">
        <f>IF(SER_hh_tes!D13=0,0,1000000/0.086*SER_hh_tes!D13/SER_hh_num!D13)</f>
        <v>51328.68231499863</v>
      </c>
      <c r="E13" s="100">
        <f>IF(SER_hh_tes!E13=0,0,1000000/0.086*SER_hh_tes!E13/SER_hh_num!E13)</f>
        <v>51019.67284183333</v>
      </c>
      <c r="F13" s="100">
        <f>IF(SER_hh_tes!F13=0,0,1000000/0.086*SER_hh_tes!F13/SER_hh_num!F13)</f>
        <v>46845.432930202573</v>
      </c>
      <c r="G13" s="100">
        <f>IF(SER_hh_tes!G13=0,0,1000000/0.086*SER_hh_tes!G13/SER_hh_num!G13)</f>
        <v>42084.833376238043</v>
      </c>
      <c r="H13" s="100">
        <f>IF(SER_hh_tes!H13=0,0,1000000/0.086*SER_hh_tes!H13/SER_hh_num!H13)</f>
        <v>38402.677420686654</v>
      </c>
      <c r="I13" s="100">
        <f>IF(SER_hh_tes!I13=0,0,1000000/0.086*SER_hh_tes!I13/SER_hh_num!I13)</f>
        <v>39266.465331644642</v>
      </c>
      <c r="J13" s="100">
        <f>IF(SER_hh_tes!J13=0,0,1000000/0.086*SER_hh_tes!J13/SER_hh_num!J13)</f>
        <v>38055.96041127466</v>
      </c>
      <c r="K13" s="100">
        <f>IF(SER_hh_tes!K13=0,0,1000000/0.086*SER_hh_tes!K13/SER_hh_num!K13)</f>
        <v>39069.086393236721</v>
      </c>
      <c r="L13" s="100">
        <f>IF(SER_hh_tes!L13=0,0,1000000/0.086*SER_hh_tes!L13/SER_hh_num!L13)</f>
        <v>44109.722826151301</v>
      </c>
      <c r="M13" s="100">
        <f>IF(SER_hh_tes!M13=0,0,1000000/0.086*SER_hh_tes!M13/SER_hh_num!M13)</f>
        <v>34653.443426352853</v>
      </c>
      <c r="N13" s="100">
        <f>IF(SER_hh_tes!N13=0,0,1000000/0.086*SER_hh_tes!N13/SER_hh_num!N13)</f>
        <v>38290.042787759499</v>
      </c>
      <c r="O13" s="100">
        <f>IF(SER_hh_tes!O13=0,0,1000000/0.086*SER_hh_tes!O13/SER_hh_num!O13)</f>
        <v>37000.991181838675</v>
      </c>
      <c r="P13" s="100">
        <f>IF(SER_hh_tes!P13=0,0,1000000/0.086*SER_hh_tes!P13/SER_hh_num!P13)</f>
        <v>38472.14585920547</v>
      </c>
      <c r="Q13" s="100">
        <f>IF(SER_hh_tes!Q13=0,0,1000000/0.086*SER_hh_tes!Q13/SER_hh_num!Q13)</f>
        <v>37974.685573828836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44583.897601135955</v>
      </c>
      <c r="C14" s="22">
        <f>IF(SER_hh_tes!C14=0,0,1000000/0.086*SER_hh_tes!C14/SER_hh_num!C14)</f>
        <v>53050.430141500139</v>
      </c>
      <c r="D14" s="22">
        <f>IF(SER_hh_tes!D14=0,0,1000000/0.086*SER_hh_tes!D14/SER_hh_num!D14)</f>
        <v>51362.440000080598</v>
      </c>
      <c r="E14" s="22">
        <f>IF(SER_hh_tes!E14=0,0,1000000/0.086*SER_hh_tes!E14/SER_hh_num!E14)</f>
        <v>48114.033168612317</v>
      </c>
      <c r="F14" s="22">
        <f>IF(SER_hh_tes!F14=0,0,1000000/0.086*SER_hh_tes!F14/SER_hh_num!F14)</f>
        <v>48501.511751393286</v>
      </c>
      <c r="G14" s="22">
        <f>IF(SER_hh_tes!G14=0,0,1000000/0.086*SER_hh_tes!G14/SER_hh_num!G14)</f>
        <v>41746.499937048909</v>
      </c>
      <c r="H14" s="22">
        <f>IF(SER_hh_tes!H14=0,0,1000000/0.086*SER_hh_tes!H14/SER_hh_num!H14)</f>
        <v>38717.129633168304</v>
      </c>
      <c r="I14" s="22">
        <f>IF(SER_hh_tes!I14=0,0,1000000/0.086*SER_hh_tes!I14/SER_hh_num!I14)</f>
        <v>40054.228698639294</v>
      </c>
      <c r="J14" s="22">
        <f>IF(SER_hh_tes!J14=0,0,1000000/0.086*SER_hh_tes!J14/SER_hh_num!J14)</f>
        <v>38933.1881115051</v>
      </c>
      <c r="K14" s="22">
        <f>IF(SER_hh_tes!K14=0,0,1000000/0.086*SER_hh_tes!K14/SER_hh_num!K14)</f>
        <v>40810.122131228578</v>
      </c>
      <c r="L14" s="22">
        <f>IF(SER_hh_tes!L14=0,0,1000000/0.086*SER_hh_tes!L14/SER_hh_num!L14)</f>
        <v>46044.501724891699</v>
      </c>
      <c r="M14" s="22">
        <f>IF(SER_hh_tes!M14=0,0,1000000/0.086*SER_hh_tes!M14/SER_hh_num!M14)</f>
        <v>33937.780827762886</v>
      </c>
      <c r="N14" s="22">
        <f>IF(SER_hh_tes!N14=0,0,1000000/0.086*SER_hh_tes!N14/SER_hh_num!N14)</f>
        <v>41054.104012249438</v>
      </c>
      <c r="O14" s="22">
        <f>IF(SER_hh_tes!O14=0,0,1000000/0.086*SER_hh_tes!O14/SER_hh_num!O14)</f>
        <v>36622.138489170386</v>
      </c>
      <c r="P14" s="22">
        <f>IF(SER_hh_tes!P14=0,0,1000000/0.086*SER_hh_tes!P14/SER_hh_num!P14)</f>
        <v>37365.509295618234</v>
      </c>
      <c r="Q14" s="22">
        <f>IF(SER_hh_tes!Q14=0,0,1000000/0.086*SER_hh_tes!Q14/SER_hh_num!Q14)</f>
        <v>37515.782414320551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511.09163492321687</v>
      </c>
      <c r="C15" s="104">
        <f>IF(SER_hh_tes!C15=0,0,1000000/0.086*SER_hh_tes!C15/SER_hh_num!C15)</f>
        <v>559.58747480674185</v>
      </c>
      <c r="D15" s="104">
        <f>IF(SER_hh_tes!D15=0,0,1000000/0.086*SER_hh_tes!D15/SER_hh_num!D15)</f>
        <v>559.37230649255616</v>
      </c>
      <c r="E15" s="104">
        <f>IF(SER_hh_tes!E15=0,0,1000000/0.086*SER_hh_tes!E15/SER_hh_num!E15)</f>
        <v>576.41496776318604</v>
      </c>
      <c r="F15" s="104">
        <f>IF(SER_hh_tes!F15=0,0,1000000/0.086*SER_hh_tes!F15/SER_hh_num!F15)</f>
        <v>475.24810171472473</v>
      </c>
      <c r="G15" s="104">
        <f>IF(SER_hh_tes!G15=0,0,1000000/0.086*SER_hh_tes!G15/SER_hh_num!G15)</f>
        <v>399.65218435942876</v>
      </c>
      <c r="H15" s="104">
        <f>IF(SER_hh_tes!H15=0,0,1000000/0.086*SER_hh_tes!H15/SER_hh_num!H15)</f>
        <v>319.87172650881854</v>
      </c>
      <c r="I15" s="104">
        <f>IF(SER_hh_tes!I15=0,0,1000000/0.086*SER_hh_tes!I15/SER_hh_num!I15)</f>
        <v>346.82769679257041</v>
      </c>
      <c r="J15" s="104">
        <f>IF(SER_hh_tes!J15=0,0,1000000/0.086*SER_hh_tes!J15/SER_hh_num!J15)</f>
        <v>325.18952565861446</v>
      </c>
      <c r="K15" s="104">
        <f>IF(SER_hh_tes!K15=0,0,1000000/0.086*SER_hh_tes!K15/SER_hh_num!K15)</f>
        <v>368.50557747103159</v>
      </c>
      <c r="L15" s="104">
        <f>IF(SER_hh_tes!L15=0,0,1000000/0.086*SER_hh_tes!L15/SER_hh_num!L15)</f>
        <v>423.69699784978661</v>
      </c>
      <c r="M15" s="104">
        <f>IF(SER_hh_tes!M15=0,0,1000000/0.086*SER_hh_tes!M15/SER_hh_num!M15)</f>
        <v>341.09268850208076</v>
      </c>
      <c r="N15" s="104">
        <f>IF(SER_hh_tes!N15=0,0,1000000/0.086*SER_hh_tes!N15/SER_hh_num!N15)</f>
        <v>310.04092273358225</v>
      </c>
      <c r="O15" s="104">
        <f>IF(SER_hh_tes!O15=0,0,1000000/0.086*SER_hh_tes!O15/SER_hh_num!O15)</f>
        <v>279.87213617053851</v>
      </c>
      <c r="P15" s="104">
        <f>IF(SER_hh_tes!P15=0,0,1000000/0.086*SER_hh_tes!P15/SER_hh_num!P15)</f>
        <v>312.73236340143336</v>
      </c>
      <c r="Q15" s="104">
        <f>IF(SER_hh_tes!Q15=0,0,1000000/0.086*SER_hh_tes!Q15/SER_hh_num!Q15)</f>
        <v>287.06342342904048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10391.376223591758</v>
      </c>
      <c r="C16" s="101">
        <f>IF(SER_hh_tes!C16=0,0,1000000/0.086*SER_hh_tes!C16/SER_hh_num!C16)</f>
        <v>10422.292010135548</v>
      </c>
      <c r="D16" s="101">
        <f>IF(SER_hh_tes!D16=0,0,1000000/0.086*SER_hh_tes!D16/SER_hh_num!D16)</f>
        <v>10459.885782847674</v>
      </c>
      <c r="E16" s="101">
        <f>IF(SER_hh_tes!E16=0,0,1000000/0.086*SER_hh_tes!E16/SER_hh_num!E16)</f>
        <v>10502.065826956426</v>
      </c>
      <c r="F16" s="101">
        <f>IF(SER_hh_tes!F16=0,0,1000000/0.086*SER_hh_tes!F16/SER_hh_num!F16)</f>
        <v>10578.860510334882</v>
      </c>
      <c r="G16" s="101">
        <f>IF(SER_hh_tes!G16=0,0,1000000/0.086*SER_hh_tes!G16/SER_hh_num!G16)</f>
        <v>10665.287673831737</v>
      </c>
      <c r="H16" s="101">
        <f>IF(SER_hh_tes!H16=0,0,1000000/0.086*SER_hh_tes!H16/SER_hh_num!H16)</f>
        <v>10731.377250414333</v>
      </c>
      <c r="I16" s="101">
        <f>IF(SER_hh_tes!I16=0,0,1000000/0.086*SER_hh_tes!I16/SER_hh_num!I16)</f>
        <v>10838.350900258763</v>
      </c>
      <c r="J16" s="101">
        <f>IF(SER_hh_tes!J16=0,0,1000000/0.086*SER_hh_tes!J16/SER_hh_num!J16)</f>
        <v>11004.051442962829</v>
      </c>
      <c r="K16" s="101">
        <f>IF(SER_hh_tes!K16=0,0,1000000/0.086*SER_hh_tes!K16/SER_hh_num!K16)</f>
        <v>10875.773739592549</v>
      </c>
      <c r="L16" s="101">
        <f>IF(SER_hh_tes!L16=0,0,1000000/0.086*SER_hh_tes!L16/SER_hh_num!L16)</f>
        <v>11040.613581507459</v>
      </c>
      <c r="M16" s="101">
        <f>IF(SER_hh_tes!M16=0,0,1000000/0.086*SER_hh_tes!M16/SER_hh_num!M16)</f>
        <v>11064.33470005201</v>
      </c>
      <c r="N16" s="101">
        <f>IF(SER_hh_tes!N16=0,0,1000000/0.086*SER_hh_tes!N16/SER_hh_num!N16)</f>
        <v>11270.630628382803</v>
      </c>
      <c r="O16" s="101">
        <f>IF(SER_hh_tes!O16=0,0,1000000/0.086*SER_hh_tes!O16/SER_hh_num!O16)</f>
        <v>11418.381868151077</v>
      </c>
      <c r="P16" s="101">
        <f>IF(SER_hh_tes!P16=0,0,1000000/0.086*SER_hh_tes!P16/SER_hh_num!P16)</f>
        <v>11700.953591386375</v>
      </c>
      <c r="Q16" s="101">
        <f>IF(SER_hh_tes!Q16=0,0,1000000/0.086*SER_hh_tes!Q16/SER_hh_num!Q16)</f>
        <v>12157.50132949352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0</v>
      </c>
      <c r="C17" s="103">
        <f>IF(SER_hh_tes!C17=0,0,1000000/0.086*SER_hh_tes!C17/SER_hh_num!C17)</f>
        <v>0</v>
      </c>
      <c r="D17" s="103">
        <f>IF(SER_hh_tes!D17=0,0,1000000/0.086*SER_hh_tes!D17/SER_hh_num!D17)</f>
        <v>0</v>
      </c>
      <c r="E17" s="103">
        <f>IF(SER_hh_tes!E17=0,0,1000000/0.086*SER_hh_tes!E17/SER_hh_num!E17)</f>
        <v>0</v>
      </c>
      <c r="F17" s="103">
        <f>IF(SER_hh_tes!F17=0,0,1000000/0.086*SER_hh_tes!F17/SER_hh_num!F17)</f>
        <v>0</v>
      </c>
      <c r="G17" s="103">
        <f>IF(SER_hh_tes!G17=0,0,1000000/0.086*SER_hh_tes!G17/SER_hh_num!G17)</f>
        <v>0</v>
      </c>
      <c r="H17" s="103">
        <f>IF(SER_hh_tes!H17=0,0,1000000/0.086*SER_hh_tes!H17/SER_hh_num!H17)</f>
        <v>0</v>
      </c>
      <c r="I17" s="103">
        <f>IF(SER_hh_tes!I17=0,0,1000000/0.086*SER_hh_tes!I17/SER_hh_num!I17)</f>
        <v>0</v>
      </c>
      <c r="J17" s="103">
        <f>IF(SER_hh_tes!J17=0,0,1000000/0.086*SER_hh_tes!J17/SER_hh_num!J17)</f>
        <v>0</v>
      </c>
      <c r="K17" s="103">
        <f>IF(SER_hh_tes!K17=0,0,1000000/0.086*SER_hh_tes!K17/SER_hh_num!K17)</f>
        <v>0</v>
      </c>
      <c r="L17" s="103">
        <f>IF(SER_hh_tes!L17=0,0,1000000/0.086*SER_hh_tes!L17/SER_hh_num!L17)</f>
        <v>0</v>
      </c>
      <c r="M17" s="103">
        <f>IF(SER_hh_tes!M17=0,0,1000000/0.086*SER_hh_tes!M17/SER_hh_num!M17)</f>
        <v>0</v>
      </c>
      <c r="N17" s="103">
        <f>IF(SER_hh_tes!N17=0,0,1000000/0.086*SER_hh_tes!N17/SER_hh_num!N17)</f>
        <v>0</v>
      </c>
      <c r="O17" s="103">
        <f>IF(SER_hh_tes!O17=0,0,1000000/0.086*SER_hh_tes!O17/SER_hh_num!O17)</f>
        <v>0</v>
      </c>
      <c r="P17" s="103">
        <f>IF(SER_hh_tes!P17=0,0,1000000/0.086*SER_hh_tes!P17/SER_hh_num!P17)</f>
        <v>0</v>
      </c>
      <c r="Q17" s="103">
        <f>IF(SER_hh_tes!Q17=0,0,1000000/0.086*SER_hh_tes!Q17/SER_hh_num!Q17)</f>
        <v>0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10391.376223591758</v>
      </c>
      <c r="C18" s="103">
        <f>IF(SER_hh_tes!C18=0,0,1000000/0.086*SER_hh_tes!C18/SER_hh_num!C18)</f>
        <v>10422.292010135548</v>
      </c>
      <c r="D18" s="103">
        <f>IF(SER_hh_tes!D18=0,0,1000000/0.086*SER_hh_tes!D18/SER_hh_num!D18)</f>
        <v>10459.885782847674</v>
      </c>
      <c r="E18" s="103">
        <f>IF(SER_hh_tes!E18=0,0,1000000/0.086*SER_hh_tes!E18/SER_hh_num!E18)</f>
        <v>10502.065826956426</v>
      </c>
      <c r="F18" s="103">
        <f>IF(SER_hh_tes!F18=0,0,1000000/0.086*SER_hh_tes!F18/SER_hh_num!F18)</f>
        <v>10578.860510334882</v>
      </c>
      <c r="G18" s="103">
        <f>IF(SER_hh_tes!G18=0,0,1000000/0.086*SER_hh_tes!G18/SER_hh_num!G18)</f>
        <v>10665.287673831737</v>
      </c>
      <c r="H18" s="103">
        <f>IF(SER_hh_tes!H18=0,0,1000000/0.086*SER_hh_tes!H18/SER_hh_num!H18)</f>
        <v>10731.377250414333</v>
      </c>
      <c r="I18" s="103">
        <f>IF(SER_hh_tes!I18=0,0,1000000/0.086*SER_hh_tes!I18/SER_hh_num!I18)</f>
        <v>10838.350900258763</v>
      </c>
      <c r="J18" s="103">
        <f>IF(SER_hh_tes!J18=0,0,1000000/0.086*SER_hh_tes!J18/SER_hh_num!J18)</f>
        <v>11004.051442962829</v>
      </c>
      <c r="K18" s="103">
        <f>IF(SER_hh_tes!K18=0,0,1000000/0.086*SER_hh_tes!K18/SER_hh_num!K18)</f>
        <v>10875.773739592549</v>
      </c>
      <c r="L18" s="103">
        <f>IF(SER_hh_tes!L18=0,0,1000000/0.086*SER_hh_tes!L18/SER_hh_num!L18)</f>
        <v>11040.613581507459</v>
      </c>
      <c r="M18" s="103">
        <f>IF(SER_hh_tes!M18=0,0,1000000/0.086*SER_hh_tes!M18/SER_hh_num!M18)</f>
        <v>11064.33470005201</v>
      </c>
      <c r="N18" s="103">
        <f>IF(SER_hh_tes!N18=0,0,1000000/0.086*SER_hh_tes!N18/SER_hh_num!N18)</f>
        <v>11270.630628382803</v>
      </c>
      <c r="O18" s="103">
        <f>IF(SER_hh_tes!O18=0,0,1000000/0.086*SER_hh_tes!O18/SER_hh_num!O18)</f>
        <v>11418.381868151077</v>
      </c>
      <c r="P18" s="103">
        <f>IF(SER_hh_tes!P18=0,0,1000000/0.086*SER_hh_tes!P18/SER_hh_num!P18)</f>
        <v>11700.953591386375</v>
      </c>
      <c r="Q18" s="103">
        <f>IF(SER_hh_tes!Q18=0,0,1000000/0.086*SER_hh_tes!Q18/SER_hh_num!Q18)</f>
        <v>12157.50132949352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6194.7574550512472</v>
      </c>
      <c r="C19" s="101">
        <f>IF(SER_hh_tes!C19=0,0,1000000/0.086*SER_hh_tes!C19/SER_hh_num!C19)</f>
        <v>6169.9738666744224</v>
      </c>
      <c r="D19" s="101">
        <f>IF(SER_hh_tes!D19=0,0,1000000/0.086*SER_hh_tes!D19/SER_hh_num!D19)</f>
        <v>6138.4384962251133</v>
      </c>
      <c r="E19" s="101">
        <f>IF(SER_hh_tes!E19=0,0,1000000/0.086*SER_hh_tes!E19/SER_hh_num!E19)</f>
        <v>6116.3053466217698</v>
      </c>
      <c r="F19" s="101">
        <f>IF(SER_hh_tes!F19=0,0,1000000/0.086*SER_hh_tes!F19/SER_hh_num!F19)</f>
        <v>6084.2025008875053</v>
      </c>
      <c r="G19" s="101">
        <f>IF(SER_hh_tes!G19=0,0,1000000/0.086*SER_hh_tes!G19/SER_hh_num!G19)</f>
        <v>6051.855014764019</v>
      </c>
      <c r="H19" s="101">
        <f>IF(SER_hh_tes!H19=0,0,1000000/0.086*SER_hh_tes!H19/SER_hh_num!H19)</f>
        <v>6084.4818591226913</v>
      </c>
      <c r="I19" s="101">
        <f>IF(SER_hh_tes!I19=0,0,1000000/0.086*SER_hh_tes!I19/SER_hh_num!I19)</f>
        <v>6059.4323306127217</v>
      </c>
      <c r="J19" s="101">
        <f>IF(SER_hh_tes!J19=0,0,1000000/0.086*SER_hh_tes!J19/SER_hh_num!J19)</f>
        <v>6036.669636292675</v>
      </c>
      <c r="K19" s="101">
        <f>IF(SER_hh_tes!K19=0,0,1000000/0.086*SER_hh_tes!K19/SER_hh_num!K19)</f>
        <v>6015.9096135203508</v>
      </c>
      <c r="L19" s="101">
        <f>IF(SER_hh_tes!L19=0,0,1000000/0.086*SER_hh_tes!L19/SER_hh_num!L19)</f>
        <v>6002.7411621891479</v>
      </c>
      <c r="M19" s="101">
        <f>IF(SER_hh_tes!M19=0,0,1000000/0.086*SER_hh_tes!M19/SER_hh_num!M19)</f>
        <v>5990.1992431417148</v>
      </c>
      <c r="N19" s="101">
        <f>IF(SER_hh_tes!N19=0,0,1000000/0.086*SER_hh_tes!N19/SER_hh_num!N19)</f>
        <v>5996.722103844907</v>
      </c>
      <c r="O19" s="101">
        <f>IF(SER_hh_tes!O19=0,0,1000000/0.086*SER_hh_tes!O19/SER_hh_num!O19)</f>
        <v>6042.2936410549892</v>
      </c>
      <c r="P19" s="101">
        <f>IF(SER_hh_tes!P19=0,0,1000000/0.086*SER_hh_tes!P19/SER_hh_num!P19)</f>
        <v>6068.8728833898995</v>
      </c>
      <c r="Q19" s="101">
        <f>IF(SER_hh_tes!Q19=0,0,1000000/0.086*SER_hh_tes!Q19/SER_hh_num!Q19)</f>
        <v>6096.2708285891722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0</v>
      </c>
      <c r="C21" s="100">
        <f>IF(SER_hh_tes!C21=0,0,1000000/0.086*SER_hh_tes!C21/SER_hh_num!C21)</f>
        <v>0</v>
      </c>
      <c r="D21" s="100">
        <f>IF(SER_hh_tes!D21=0,0,1000000/0.086*SER_hh_tes!D21/SER_hh_num!D21)</f>
        <v>0</v>
      </c>
      <c r="E21" s="100">
        <f>IF(SER_hh_tes!E21=0,0,1000000/0.086*SER_hh_tes!E21/SER_hh_num!E21)</f>
        <v>0</v>
      </c>
      <c r="F21" s="100">
        <f>IF(SER_hh_tes!F21=0,0,1000000/0.086*SER_hh_tes!F21/SER_hh_num!F21)</f>
        <v>0</v>
      </c>
      <c r="G21" s="100">
        <f>IF(SER_hh_tes!G21=0,0,1000000/0.086*SER_hh_tes!G21/SER_hh_num!G21)</f>
        <v>0</v>
      </c>
      <c r="H21" s="100">
        <f>IF(SER_hh_tes!H21=0,0,1000000/0.086*SER_hh_tes!H21/SER_hh_num!H21)</f>
        <v>0</v>
      </c>
      <c r="I21" s="100">
        <f>IF(SER_hh_tes!I21=0,0,1000000/0.086*SER_hh_tes!I21/SER_hh_num!I21)</f>
        <v>0</v>
      </c>
      <c r="J21" s="100">
        <f>IF(SER_hh_tes!J21=0,0,1000000/0.086*SER_hh_tes!J21/SER_hh_num!J21)</f>
        <v>0</v>
      </c>
      <c r="K21" s="100">
        <f>IF(SER_hh_tes!K21=0,0,1000000/0.086*SER_hh_tes!K21/SER_hh_num!K21)</f>
        <v>0</v>
      </c>
      <c r="L21" s="100">
        <f>IF(SER_hh_tes!L21=0,0,1000000/0.086*SER_hh_tes!L21/SER_hh_num!L21)</f>
        <v>0</v>
      </c>
      <c r="M21" s="100">
        <f>IF(SER_hh_tes!M21=0,0,1000000/0.086*SER_hh_tes!M21/SER_hh_num!M21)</f>
        <v>0</v>
      </c>
      <c r="N21" s="100">
        <f>IF(SER_hh_tes!N21=0,0,1000000/0.086*SER_hh_tes!N21/SER_hh_num!N21)</f>
        <v>0</v>
      </c>
      <c r="O21" s="100">
        <f>IF(SER_hh_tes!O21=0,0,1000000/0.086*SER_hh_tes!O21/SER_hh_num!O21)</f>
        <v>0</v>
      </c>
      <c r="P21" s="100">
        <f>IF(SER_hh_tes!P21=0,0,1000000/0.086*SER_hh_tes!P21/SER_hh_num!P21)</f>
        <v>0</v>
      </c>
      <c r="Q21" s="100">
        <f>IF(SER_hh_tes!Q21=0,0,1000000/0.086*SER_hh_tes!Q21/SER_hh_num!Q21)</f>
        <v>0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6195.2432030627297</v>
      </c>
      <c r="C22" s="100">
        <f>IF(SER_hh_tes!C22=0,0,1000000/0.086*SER_hh_tes!C22/SER_hh_num!C22)</f>
        <v>6174.6596182366211</v>
      </c>
      <c r="D22" s="100">
        <f>IF(SER_hh_tes!D22=0,0,1000000/0.086*SER_hh_tes!D22/SER_hh_num!D22)</f>
        <v>6133.9263162407988</v>
      </c>
      <c r="E22" s="100">
        <f>IF(SER_hh_tes!E22=0,0,1000000/0.086*SER_hh_tes!E22/SER_hh_num!E22)</f>
        <v>6115.9014365883095</v>
      </c>
      <c r="F22" s="100">
        <f>IF(SER_hh_tes!F22=0,0,1000000/0.086*SER_hh_tes!F22/SER_hh_num!F22)</f>
        <v>6062.3210786295385</v>
      </c>
      <c r="G22" s="100">
        <f>IF(SER_hh_tes!G22=0,0,1000000/0.086*SER_hh_tes!G22/SER_hh_num!G22)</f>
        <v>6013.4715814413057</v>
      </c>
      <c r="H22" s="100">
        <f>IF(SER_hh_tes!H22=0,0,1000000/0.086*SER_hh_tes!H22/SER_hh_num!H22)</f>
        <v>6036.5898799040497</v>
      </c>
      <c r="I22" s="100">
        <f>IF(SER_hh_tes!I22=0,0,1000000/0.086*SER_hh_tes!I22/SER_hh_num!I22)</f>
        <v>6068.0349927910092</v>
      </c>
      <c r="J22" s="100">
        <f>IF(SER_hh_tes!J22=0,0,1000000/0.086*SER_hh_tes!J22/SER_hh_num!J22)</f>
        <v>6051.9178041071582</v>
      </c>
      <c r="K22" s="100">
        <f>IF(SER_hh_tes!K22=0,0,1000000/0.086*SER_hh_tes!K22/SER_hh_num!K22)</f>
        <v>6094.7030740088003</v>
      </c>
      <c r="L22" s="100">
        <f>IF(SER_hh_tes!L22=0,0,1000000/0.086*SER_hh_tes!L22/SER_hh_num!L22)</f>
        <v>6172.1688105924231</v>
      </c>
      <c r="M22" s="100">
        <f>IF(SER_hh_tes!M22=0,0,1000000/0.086*SER_hh_tes!M22/SER_hh_num!M22)</f>
        <v>6244.732109538656</v>
      </c>
      <c r="N22" s="100">
        <f>IF(SER_hh_tes!N22=0,0,1000000/0.086*SER_hh_tes!N22/SER_hh_num!N22)</f>
        <v>6330.8201056981698</v>
      </c>
      <c r="O22" s="100">
        <f>IF(SER_hh_tes!O22=0,0,1000000/0.086*SER_hh_tes!O22/SER_hh_num!O22)</f>
        <v>6464.7091672593688</v>
      </c>
      <c r="P22" s="100">
        <f>IF(SER_hh_tes!P22=0,0,1000000/0.086*SER_hh_tes!P22/SER_hh_num!P22)</f>
        <v>6481.0955774007289</v>
      </c>
      <c r="Q22" s="100">
        <f>IF(SER_hh_tes!Q22=0,0,1000000/0.086*SER_hh_tes!Q22/SER_hh_num!Q22)</f>
        <v>6489.8498679212989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6195.2432030627288</v>
      </c>
      <c r="C23" s="100">
        <f>IF(SER_hh_tes!C23=0,0,1000000/0.086*SER_hh_tes!C23/SER_hh_num!C23)</f>
        <v>6135.9527082674958</v>
      </c>
      <c r="D23" s="100">
        <f>IF(SER_hh_tes!D23=0,0,1000000/0.086*SER_hh_tes!D23/SER_hh_num!D23)</f>
        <v>6261.5435240033494</v>
      </c>
      <c r="E23" s="100">
        <f>IF(SER_hh_tes!E23=0,0,1000000/0.086*SER_hh_tes!E23/SER_hh_num!E23)</f>
        <v>6321.326529628258</v>
      </c>
      <c r="F23" s="100">
        <f>IF(SER_hh_tes!F23=0,0,1000000/0.086*SER_hh_tes!F23/SER_hh_num!F23)</f>
        <v>6291.6863596116264</v>
      </c>
      <c r="G23" s="100">
        <f>IF(SER_hh_tes!G23=0,0,1000000/0.086*SER_hh_tes!G23/SER_hh_num!G23)</f>
        <v>6314.5096556493545</v>
      </c>
      <c r="H23" s="100">
        <f>IF(SER_hh_tes!H23=0,0,1000000/0.086*SER_hh_tes!H23/SER_hh_num!H23)</f>
        <v>6384.839146631597</v>
      </c>
      <c r="I23" s="100">
        <f>IF(SER_hh_tes!I23=0,0,1000000/0.086*SER_hh_tes!I23/SER_hh_num!I23)</f>
        <v>6328.8612549203199</v>
      </c>
      <c r="J23" s="100">
        <f>IF(SER_hh_tes!J23=0,0,1000000/0.086*SER_hh_tes!J23/SER_hh_num!J23)</f>
        <v>6313.0141793562461</v>
      </c>
      <c r="K23" s="100">
        <f>IF(SER_hh_tes!K23=0,0,1000000/0.086*SER_hh_tes!K23/SER_hh_num!K23)</f>
        <v>6266.8755165015154</v>
      </c>
      <c r="L23" s="100">
        <f>IF(SER_hh_tes!L23=0,0,1000000/0.086*SER_hh_tes!L23/SER_hh_num!L23)</f>
        <v>6241.7328511983551</v>
      </c>
      <c r="M23" s="100">
        <f>IF(SER_hh_tes!M23=0,0,1000000/0.086*SER_hh_tes!M23/SER_hh_num!M23)</f>
        <v>6188.8504377704385</v>
      </c>
      <c r="N23" s="100">
        <f>IF(SER_hh_tes!N23=0,0,1000000/0.086*SER_hh_tes!N23/SER_hh_num!N23)</f>
        <v>6160.390936462647</v>
      </c>
      <c r="O23" s="100">
        <f>IF(SER_hh_tes!O23=0,0,1000000/0.086*SER_hh_tes!O23/SER_hh_num!O23)</f>
        <v>6162.3519730943281</v>
      </c>
      <c r="P23" s="100">
        <f>IF(SER_hh_tes!P23=0,0,1000000/0.086*SER_hh_tes!P23/SER_hh_num!P23)</f>
        <v>6150.451512089222</v>
      </c>
      <c r="Q23" s="100">
        <f>IF(SER_hh_tes!Q23=0,0,1000000/0.086*SER_hh_tes!Q23/SER_hh_num!Q23)</f>
        <v>6138.8701503403772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0</v>
      </c>
      <c r="C24" s="100">
        <f>IF(SER_hh_tes!C24=0,0,1000000/0.086*SER_hh_tes!C24/SER_hh_num!C24)</f>
        <v>0</v>
      </c>
      <c r="D24" s="100">
        <f>IF(SER_hh_tes!D24=0,0,1000000/0.086*SER_hh_tes!D24/SER_hh_num!D24)</f>
        <v>0</v>
      </c>
      <c r="E24" s="100">
        <f>IF(SER_hh_tes!E24=0,0,1000000/0.086*SER_hh_tes!E24/SER_hh_num!E24)</f>
        <v>0</v>
      </c>
      <c r="F24" s="100">
        <f>IF(SER_hh_tes!F24=0,0,1000000/0.086*SER_hh_tes!F24/SER_hh_num!F24)</f>
        <v>0</v>
      </c>
      <c r="G24" s="100">
        <f>IF(SER_hh_tes!G24=0,0,1000000/0.086*SER_hh_tes!G24/SER_hh_num!G24)</f>
        <v>0</v>
      </c>
      <c r="H24" s="100">
        <f>IF(SER_hh_tes!H24=0,0,1000000/0.086*SER_hh_tes!H24/SER_hh_num!H24)</f>
        <v>0</v>
      </c>
      <c r="I24" s="100">
        <f>IF(SER_hh_tes!I24=0,0,1000000/0.086*SER_hh_tes!I24/SER_hh_num!I24)</f>
        <v>0</v>
      </c>
      <c r="J24" s="100">
        <f>IF(SER_hh_tes!J24=0,0,1000000/0.086*SER_hh_tes!J24/SER_hh_num!J24)</f>
        <v>0</v>
      </c>
      <c r="K24" s="100">
        <f>IF(SER_hh_tes!K24=0,0,1000000/0.086*SER_hh_tes!K24/SER_hh_num!K24)</f>
        <v>0</v>
      </c>
      <c r="L24" s="100">
        <f>IF(SER_hh_tes!L24=0,0,1000000/0.086*SER_hh_tes!L24/SER_hh_num!L24)</f>
        <v>0</v>
      </c>
      <c r="M24" s="100">
        <f>IF(SER_hh_tes!M24=0,0,1000000/0.086*SER_hh_tes!M24/SER_hh_num!M24)</f>
        <v>0</v>
      </c>
      <c r="N24" s="100">
        <f>IF(SER_hh_tes!N24=0,0,1000000/0.086*SER_hh_tes!N24/SER_hh_num!N24)</f>
        <v>0</v>
      </c>
      <c r="O24" s="100">
        <f>IF(SER_hh_tes!O24=0,0,1000000/0.086*SER_hh_tes!O24/SER_hh_num!O24)</f>
        <v>0</v>
      </c>
      <c r="P24" s="100">
        <f>IF(SER_hh_tes!P24=0,0,1000000/0.086*SER_hh_tes!P24/SER_hh_num!P24)</f>
        <v>0</v>
      </c>
      <c r="Q24" s="100">
        <f>IF(SER_hh_tes!Q24=0,0,1000000/0.086*SER_hh_tes!Q24/SER_hh_num!Q24)</f>
        <v>0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6195.2432030627297</v>
      </c>
      <c r="C25" s="100">
        <f>IF(SER_hh_tes!C25=0,0,1000000/0.086*SER_hh_tes!C25/SER_hh_num!C25)</f>
        <v>6138.9729671983514</v>
      </c>
      <c r="D25" s="100">
        <f>IF(SER_hh_tes!D25=0,0,1000000/0.086*SER_hh_tes!D25/SER_hh_num!D25)</f>
        <v>6085.1674625349733</v>
      </c>
      <c r="E25" s="100">
        <f>IF(SER_hh_tes!E25=0,0,1000000/0.086*SER_hh_tes!E25/SER_hh_num!E25)</f>
        <v>6046.7590266579473</v>
      </c>
      <c r="F25" s="100">
        <f>IF(SER_hh_tes!F25=0,0,1000000/0.086*SER_hh_tes!F25/SER_hh_num!F25)</f>
        <v>6015.548069822994</v>
      </c>
      <c r="G25" s="100">
        <f>IF(SER_hh_tes!G25=0,0,1000000/0.086*SER_hh_tes!G25/SER_hh_num!G25)</f>
        <v>5988.0267038159136</v>
      </c>
      <c r="H25" s="100">
        <f>IF(SER_hh_tes!H25=0,0,1000000/0.086*SER_hh_tes!H25/SER_hh_num!H25)</f>
        <v>5990.3788829795667</v>
      </c>
      <c r="I25" s="100">
        <f>IF(SER_hh_tes!I25=0,0,1000000/0.086*SER_hh_tes!I25/SER_hh_num!I25)</f>
        <v>5934.1587762987328</v>
      </c>
      <c r="J25" s="100">
        <f>IF(SER_hh_tes!J25=0,0,1000000/0.086*SER_hh_tes!J25/SER_hh_num!J25)</f>
        <v>5900.5719928836461</v>
      </c>
      <c r="K25" s="100">
        <f>IF(SER_hh_tes!K25=0,0,1000000/0.086*SER_hh_tes!K25/SER_hh_num!K25)</f>
        <v>5860.2714033783768</v>
      </c>
      <c r="L25" s="100">
        <f>IF(SER_hh_tes!L25=0,0,1000000/0.086*SER_hh_tes!L25/SER_hh_num!L25)</f>
        <v>5828.2433016866571</v>
      </c>
      <c r="M25" s="100">
        <f>IF(SER_hh_tes!M25=0,0,1000000/0.086*SER_hh_tes!M25/SER_hh_num!M25)</f>
        <v>5813.6143581826655</v>
      </c>
      <c r="N25" s="100">
        <f>IF(SER_hh_tes!N25=0,0,1000000/0.086*SER_hh_tes!N25/SER_hh_num!N25)</f>
        <v>5822.8184389941798</v>
      </c>
      <c r="O25" s="100">
        <f>IF(SER_hh_tes!O25=0,0,1000000/0.086*SER_hh_tes!O25/SER_hh_num!O25)</f>
        <v>5855.5777919567126</v>
      </c>
      <c r="P25" s="100">
        <f>IF(SER_hh_tes!P25=0,0,1000000/0.086*SER_hh_tes!P25/SER_hh_num!P25)</f>
        <v>5882.9389754958856</v>
      </c>
      <c r="Q25" s="100">
        <f>IF(SER_hh_tes!Q25=0,0,1000000/0.086*SER_hh_tes!Q25/SER_hh_num!Q25)</f>
        <v>5911.6337569277284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6194.092868081485</v>
      </c>
      <c r="C26" s="22">
        <f>IF(SER_hh_tes!C26=0,0,1000000/0.086*SER_hh_tes!C26/SER_hh_num!C26)</f>
        <v>6194.9078551207076</v>
      </c>
      <c r="D26" s="22">
        <f>IF(SER_hh_tes!D26=0,0,1000000/0.086*SER_hh_tes!D26/SER_hh_num!D26)</f>
        <v>6184.1569190402852</v>
      </c>
      <c r="E26" s="22">
        <f>IF(SER_hh_tes!E26=0,0,1000000/0.086*SER_hh_tes!E26/SER_hh_num!E26)</f>
        <v>6173.7033970634739</v>
      </c>
      <c r="F26" s="22">
        <f>IF(SER_hh_tes!F26=0,0,1000000/0.086*SER_hh_tes!F26/SER_hh_num!F26)</f>
        <v>6153.8712443608074</v>
      </c>
      <c r="G26" s="22">
        <f>IF(SER_hh_tes!G26=0,0,1000000/0.086*SER_hh_tes!G26/SER_hh_num!G26)</f>
        <v>6126.88531181075</v>
      </c>
      <c r="H26" s="22">
        <f>IF(SER_hh_tes!H26=0,0,1000000/0.086*SER_hh_tes!H26/SER_hh_num!H26)</f>
        <v>6187.0207418141244</v>
      </c>
      <c r="I26" s="22">
        <f>IF(SER_hh_tes!I26=0,0,1000000/0.086*SER_hh_tes!I26/SER_hh_num!I26)</f>
        <v>6178.2482667372506</v>
      </c>
      <c r="J26" s="22">
        <f>IF(SER_hh_tes!J26=0,0,1000000/0.086*SER_hh_tes!J26/SER_hh_num!J26)</f>
        <v>6168.644242721185</v>
      </c>
      <c r="K26" s="22">
        <f>IF(SER_hh_tes!K26=0,0,1000000/0.086*SER_hh_tes!K26/SER_hh_num!K26)</f>
        <v>6158.1600852135598</v>
      </c>
      <c r="L26" s="22">
        <f>IF(SER_hh_tes!L26=0,0,1000000/0.086*SER_hh_tes!L26/SER_hh_num!L26)</f>
        <v>6151.3305445565684</v>
      </c>
      <c r="M26" s="22">
        <f>IF(SER_hh_tes!M26=0,0,1000000/0.086*SER_hh_tes!M26/SER_hh_num!M26)</f>
        <v>6135.0626966292602</v>
      </c>
      <c r="N26" s="22">
        <f>IF(SER_hh_tes!N26=0,0,1000000/0.086*SER_hh_tes!N26/SER_hh_num!N26)</f>
        <v>6135.6480140540243</v>
      </c>
      <c r="O26" s="22">
        <f>IF(SER_hh_tes!O26=0,0,1000000/0.086*SER_hh_tes!O26/SER_hh_num!O26)</f>
        <v>6178.9541890892824</v>
      </c>
      <c r="P26" s="22">
        <f>IF(SER_hh_tes!P26=0,0,1000000/0.086*SER_hh_tes!P26/SER_hh_num!P26)</f>
        <v>6209.3649608123615</v>
      </c>
      <c r="Q26" s="22">
        <f>IF(SER_hh_tes!Q26=0,0,1000000/0.086*SER_hh_tes!Q26/SER_hh_num!Q26)</f>
        <v>6237.1890394488228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0</v>
      </c>
      <c r="C27" s="116">
        <f>IF(SER_hh_tes!C27=0,0,1000000/0.086*SER_hh_tes!C27/SER_hh_num!C19)</f>
        <v>0</v>
      </c>
      <c r="D27" s="116">
        <f>IF(SER_hh_tes!D27=0,0,1000000/0.086*SER_hh_tes!D27/SER_hh_num!D19)</f>
        <v>0</v>
      </c>
      <c r="E27" s="116">
        <f>IF(SER_hh_tes!E27=0,0,1000000/0.086*SER_hh_tes!E27/SER_hh_num!E19)</f>
        <v>0</v>
      </c>
      <c r="F27" s="116">
        <f>IF(SER_hh_tes!F27=0,0,1000000/0.086*SER_hh_tes!F27/SER_hh_num!F19)</f>
        <v>0</v>
      </c>
      <c r="G27" s="116">
        <f>IF(SER_hh_tes!G27=0,0,1000000/0.086*SER_hh_tes!G27/SER_hh_num!G19)</f>
        <v>0</v>
      </c>
      <c r="H27" s="116">
        <f>IF(SER_hh_tes!H27=0,0,1000000/0.086*SER_hh_tes!H27/SER_hh_num!H19)</f>
        <v>0</v>
      </c>
      <c r="I27" s="116">
        <f>IF(SER_hh_tes!I27=0,0,1000000/0.086*SER_hh_tes!I27/SER_hh_num!I19)</f>
        <v>0</v>
      </c>
      <c r="J27" s="116">
        <f>IF(SER_hh_tes!J27=0,0,1000000/0.086*SER_hh_tes!J27/SER_hh_num!J19)</f>
        <v>0</v>
      </c>
      <c r="K27" s="116">
        <f>IF(SER_hh_tes!K27=0,0,1000000/0.086*SER_hh_tes!K27/SER_hh_num!K19)</f>
        <v>0</v>
      </c>
      <c r="L27" s="116">
        <f>IF(SER_hh_tes!L27=0,0,1000000/0.086*SER_hh_tes!L27/SER_hh_num!L19)</f>
        <v>0</v>
      </c>
      <c r="M27" s="116">
        <f>IF(SER_hh_tes!M27=0,0,1000000/0.086*SER_hh_tes!M27/SER_hh_num!M19)</f>
        <v>0</v>
      </c>
      <c r="N27" s="116">
        <f>IF(SER_hh_tes!N27=0,0,1000000/0.086*SER_hh_tes!N27/SER_hh_num!N19)</f>
        <v>0</v>
      </c>
      <c r="O27" s="116">
        <f>IF(SER_hh_tes!O27=0,0,1000000/0.086*SER_hh_tes!O27/SER_hh_num!O19)</f>
        <v>0</v>
      </c>
      <c r="P27" s="116">
        <f>IF(SER_hh_tes!P27=0,0,1000000/0.086*SER_hh_tes!P27/SER_hh_num!P19)</f>
        <v>0</v>
      </c>
      <c r="Q27" s="116">
        <f>IF(SER_hh_tes!Q27=0,0,1000000/0.086*SER_hh_tes!Q27/SER_hh_num!Q19)</f>
        <v>0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0</v>
      </c>
      <c r="C28" s="117">
        <f>IF(SER_hh_tes!C27=0,0,1000000/0.086*SER_hh_tes!C27/SER_hh_num!C27)</f>
        <v>0</v>
      </c>
      <c r="D28" s="117">
        <f>IF(SER_hh_tes!D27=0,0,1000000/0.086*SER_hh_tes!D27/SER_hh_num!D27)</f>
        <v>0</v>
      </c>
      <c r="E28" s="117">
        <f>IF(SER_hh_tes!E27=0,0,1000000/0.086*SER_hh_tes!E27/SER_hh_num!E27)</f>
        <v>0</v>
      </c>
      <c r="F28" s="117">
        <f>IF(SER_hh_tes!F27=0,0,1000000/0.086*SER_hh_tes!F27/SER_hh_num!F27)</f>
        <v>0</v>
      </c>
      <c r="G28" s="117">
        <f>IF(SER_hh_tes!G27=0,0,1000000/0.086*SER_hh_tes!G27/SER_hh_num!G27)</f>
        <v>0</v>
      </c>
      <c r="H28" s="117">
        <f>IF(SER_hh_tes!H27=0,0,1000000/0.086*SER_hh_tes!H27/SER_hh_num!H27)</f>
        <v>0</v>
      </c>
      <c r="I28" s="117">
        <f>IF(SER_hh_tes!I27=0,0,1000000/0.086*SER_hh_tes!I27/SER_hh_num!I27)</f>
        <v>0</v>
      </c>
      <c r="J28" s="117">
        <f>IF(SER_hh_tes!J27=0,0,1000000/0.086*SER_hh_tes!J27/SER_hh_num!J27)</f>
        <v>0</v>
      </c>
      <c r="K28" s="117">
        <f>IF(SER_hh_tes!K27=0,0,1000000/0.086*SER_hh_tes!K27/SER_hh_num!K27)</f>
        <v>0</v>
      </c>
      <c r="L28" s="117">
        <f>IF(SER_hh_tes!L27=0,0,1000000/0.086*SER_hh_tes!L27/SER_hh_num!L27)</f>
        <v>0</v>
      </c>
      <c r="M28" s="117">
        <f>IF(SER_hh_tes!M27=0,0,1000000/0.086*SER_hh_tes!M27/SER_hh_num!M27)</f>
        <v>0</v>
      </c>
      <c r="N28" s="117">
        <f>IF(SER_hh_tes!N27=0,0,1000000/0.086*SER_hh_tes!N27/SER_hh_num!N27)</f>
        <v>0</v>
      </c>
      <c r="O28" s="117">
        <f>IF(SER_hh_tes!O27=0,0,1000000/0.086*SER_hh_tes!O27/SER_hh_num!O27)</f>
        <v>0</v>
      </c>
      <c r="P28" s="117">
        <f>IF(SER_hh_tes!P27=0,0,1000000/0.086*SER_hh_tes!P27/SER_hh_num!P27)</f>
        <v>0</v>
      </c>
      <c r="Q28" s="117">
        <f>IF(SER_hh_tes!Q27=0,0,1000000/0.086*SER_hh_tes!Q27/SER_hh_num!Q27)</f>
        <v>0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5593.4987998207016</v>
      </c>
      <c r="C29" s="101">
        <f>IF(SER_hh_tes!C29=0,0,1000000/0.086*SER_hh_tes!C29/SER_hh_num!C29)</f>
        <v>5585.3271437323237</v>
      </c>
      <c r="D29" s="101">
        <f>IF(SER_hh_tes!D29=0,0,1000000/0.086*SER_hh_tes!D29/SER_hh_num!D29)</f>
        <v>5610.6835156368807</v>
      </c>
      <c r="E29" s="101">
        <f>IF(SER_hh_tes!E29=0,0,1000000/0.086*SER_hh_tes!E29/SER_hh_num!E29)</f>
        <v>5632.1268764403512</v>
      </c>
      <c r="F29" s="101">
        <f>IF(SER_hh_tes!F29=0,0,1000000/0.086*SER_hh_tes!F29/SER_hh_num!F29)</f>
        <v>5668.3133314959368</v>
      </c>
      <c r="G29" s="101">
        <f>IF(SER_hh_tes!G29=0,0,1000000/0.086*SER_hh_tes!G29/SER_hh_num!G29)</f>
        <v>5696.8684727318678</v>
      </c>
      <c r="H29" s="101">
        <f>IF(SER_hh_tes!H29=0,0,1000000/0.086*SER_hh_tes!H29/SER_hh_num!H29)</f>
        <v>5758.9462211832697</v>
      </c>
      <c r="I29" s="101">
        <f>IF(SER_hh_tes!I29=0,0,1000000/0.086*SER_hh_tes!I29/SER_hh_num!I29)</f>
        <v>5802.6215497648991</v>
      </c>
      <c r="J29" s="101">
        <f>IF(SER_hh_tes!J29=0,0,1000000/0.086*SER_hh_tes!J29/SER_hh_num!J29)</f>
        <v>5844.1929401445104</v>
      </c>
      <c r="K29" s="101">
        <f>IF(SER_hh_tes!K29=0,0,1000000/0.086*SER_hh_tes!K29/SER_hh_num!K29)</f>
        <v>5853.1021180451562</v>
      </c>
      <c r="L29" s="101">
        <f>IF(SER_hh_tes!L29=0,0,1000000/0.086*SER_hh_tes!L29/SER_hh_num!L29)</f>
        <v>5875.5988904140168</v>
      </c>
      <c r="M29" s="101">
        <f>IF(SER_hh_tes!M29=0,0,1000000/0.086*SER_hh_tes!M29/SER_hh_num!M29)</f>
        <v>5924.8872990650443</v>
      </c>
      <c r="N29" s="101">
        <f>IF(SER_hh_tes!N29=0,0,1000000/0.086*SER_hh_tes!N29/SER_hh_num!N29)</f>
        <v>6027.6076879735201</v>
      </c>
      <c r="O29" s="101">
        <f>IF(SER_hh_tes!O29=0,0,1000000/0.086*SER_hh_tes!O29/SER_hh_num!O29)</f>
        <v>6029.5341366042203</v>
      </c>
      <c r="P29" s="101">
        <f>IF(SER_hh_tes!P29=0,0,1000000/0.086*SER_hh_tes!P29/SER_hh_num!P29)</f>
        <v>6057.5476852132833</v>
      </c>
      <c r="Q29" s="101">
        <f>IF(SER_hh_tes!Q29=0,0,1000000/0.086*SER_hh_tes!Q29/SER_hh_num!Q29)</f>
        <v>6052.200120054541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4533.0129737996249</v>
      </c>
      <c r="C30" s="100">
        <f>IF(SER_hh_tes!C30=0,0,1000000/0.086*SER_hh_tes!C30/SER_hh_num!C30)</f>
        <v>6744.3233505628141</v>
      </c>
      <c r="D30" s="100">
        <f>IF(SER_hh_tes!D30=0,0,1000000/0.086*SER_hh_tes!D30/SER_hh_num!D30)</f>
        <v>5606.0227904735393</v>
      </c>
      <c r="E30" s="100">
        <f>IF(SER_hh_tes!E30=0,0,1000000/0.086*SER_hh_tes!E30/SER_hh_num!E30)</f>
        <v>5611.4473716323182</v>
      </c>
      <c r="F30" s="100">
        <f>IF(SER_hh_tes!F30=0,0,1000000/0.086*SER_hh_tes!F30/SER_hh_num!F30)</f>
        <v>5127.3860180778238</v>
      </c>
      <c r="G30" s="100">
        <f>IF(SER_hh_tes!G30=0,0,1000000/0.086*SER_hh_tes!G30/SER_hh_num!G30)</f>
        <v>6257.2913077338526</v>
      </c>
      <c r="H30" s="100">
        <f>IF(SER_hh_tes!H30=0,0,1000000/0.086*SER_hh_tes!H30/SER_hh_num!H30)</f>
        <v>5910.3694468152908</v>
      </c>
      <c r="I30" s="100">
        <f>IF(SER_hh_tes!I30=0,0,1000000/0.086*SER_hh_tes!I30/SER_hh_num!I30)</f>
        <v>6022.519669716009</v>
      </c>
      <c r="J30" s="100">
        <f>IF(SER_hh_tes!J30=0,0,1000000/0.086*SER_hh_tes!J30/SER_hh_num!J30)</f>
        <v>5272.2701506230378</v>
      </c>
      <c r="K30" s="100">
        <f>IF(SER_hh_tes!K30=0,0,1000000/0.086*SER_hh_tes!K30/SER_hh_num!K30)</f>
        <v>4772.6752086454053</v>
      </c>
      <c r="L30" s="100">
        <f>IF(SER_hh_tes!L30=0,0,1000000/0.086*SER_hh_tes!L30/SER_hh_num!L30)</f>
        <v>6947.8507648055083</v>
      </c>
      <c r="M30" s="100">
        <f>IF(SER_hh_tes!M30=0,0,1000000/0.086*SER_hh_tes!M30/SER_hh_num!M30)</f>
        <v>6224.5629576183328</v>
      </c>
      <c r="N30" s="100">
        <f>IF(SER_hh_tes!N30=0,0,1000000/0.086*SER_hh_tes!N30/SER_hh_num!N30)</f>
        <v>22582.444242423062</v>
      </c>
      <c r="O30" s="100">
        <f>IF(SER_hh_tes!O30=0,0,1000000/0.086*SER_hh_tes!O30/SER_hh_num!O30)</f>
        <v>0</v>
      </c>
      <c r="P30" s="100">
        <f>IF(SER_hh_tes!P30=0,0,1000000/0.086*SER_hh_tes!P30/SER_hh_num!P30)</f>
        <v>0</v>
      </c>
      <c r="Q30" s="100">
        <f>IF(SER_hh_tes!Q30=0,0,1000000/0.086*SER_hh_tes!Q30/SER_hh_num!Q30)</f>
        <v>6323.8061792713643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5599.3701638867651</v>
      </c>
      <c r="C31" s="100">
        <f>IF(SER_hh_tes!C31=0,0,1000000/0.086*SER_hh_tes!C31/SER_hh_num!C31)</f>
        <v>5312.2743042123311</v>
      </c>
      <c r="D31" s="100">
        <f>IF(SER_hh_tes!D31=0,0,1000000/0.086*SER_hh_tes!D31/SER_hh_num!D31)</f>
        <v>5659.4636312354687</v>
      </c>
      <c r="E31" s="100">
        <f>IF(SER_hh_tes!E31=0,0,1000000/0.086*SER_hh_tes!E31/SER_hh_num!E31)</f>
        <v>5718.2458959517917</v>
      </c>
      <c r="F31" s="100">
        <f>IF(SER_hh_tes!F31=0,0,1000000/0.086*SER_hh_tes!F31/SER_hh_num!F31)</f>
        <v>5763.4264372452508</v>
      </c>
      <c r="G31" s="100">
        <f>IF(SER_hh_tes!G31=0,0,1000000/0.086*SER_hh_tes!G31/SER_hh_num!G31)</f>
        <v>5802.9107273579257</v>
      </c>
      <c r="H31" s="100">
        <f>IF(SER_hh_tes!H31=0,0,1000000/0.086*SER_hh_tes!H31/SER_hh_num!H31)</f>
        <v>5862.5168304515137</v>
      </c>
      <c r="I31" s="100">
        <f>IF(SER_hh_tes!I31=0,0,1000000/0.086*SER_hh_tes!I31/SER_hh_num!I31)</f>
        <v>5911.6140796458685</v>
      </c>
      <c r="J31" s="100">
        <f>IF(SER_hh_tes!J31=0,0,1000000/0.086*SER_hh_tes!J31/SER_hh_num!J31)</f>
        <v>5963.1111571700239</v>
      </c>
      <c r="K31" s="100">
        <f>IF(SER_hh_tes!K31=0,0,1000000/0.086*SER_hh_tes!K31/SER_hh_num!K31)</f>
        <v>5978.6695931356435</v>
      </c>
      <c r="L31" s="100">
        <f>IF(SER_hh_tes!L31=0,0,1000000/0.086*SER_hh_tes!L31/SER_hh_num!L31)</f>
        <v>6029.7606892910289</v>
      </c>
      <c r="M31" s="100">
        <f>IF(SER_hh_tes!M31=0,0,1000000/0.086*SER_hh_tes!M31/SER_hh_num!M31)</f>
        <v>6090.6908791996102</v>
      </c>
      <c r="N31" s="100">
        <f>IF(SER_hh_tes!N31=0,0,1000000/0.086*SER_hh_tes!N31/SER_hh_num!N31)</f>
        <v>6148.5392453521654</v>
      </c>
      <c r="O31" s="100">
        <f>IF(SER_hh_tes!O31=0,0,1000000/0.086*SER_hh_tes!O31/SER_hh_num!O31)</f>
        <v>6152.3280658785052</v>
      </c>
      <c r="P31" s="100">
        <f>IF(SER_hh_tes!P31=0,0,1000000/0.086*SER_hh_tes!P31/SER_hh_num!P31)</f>
        <v>6226.0169097107591</v>
      </c>
      <c r="Q31" s="100">
        <f>IF(SER_hh_tes!Q31=0,0,1000000/0.086*SER_hh_tes!Q31/SER_hh_num!Q31)</f>
        <v>6317.9117477597483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0</v>
      </c>
      <c r="I32" s="100">
        <f>IF(SER_hh_tes!I32=0,0,1000000/0.086*SER_hh_tes!I32/SER_hh_num!I32)</f>
        <v>0</v>
      </c>
      <c r="J32" s="100">
        <f>IF(SER_hh_tes!J32=0,0,1000000/0.086*SER_hh_tes!J32/SER_hh_num!J32)</f>
        <v>0</v>
      </c>
      <c r="K32" s="100">
        <f>IF(SER_hh_tes!K32=0,0,1000000/0.086*SER_hh_tes!K32/SER_hh_num!K32)</f>
        <v>0</v>
      </c>
      <c r="L32" s="100">
        <f>IF(SER_hh_tes!L32=0,0,1000000/0.086*SER_hh_tes!L32/SER_hh_num!L32)</f>
        <v>0</v>
      </c>
      <c r="M32" s="100">
        <f>IF(SER_hh_tes!M32=0,0,1000000/0.086*SER_hh_tes!M32/SER_hh_num!M32)</f>
        <v>0</v>
      </c>
      <c r="N32" s="100">
        <f>IF(SER_hh_tes!N32=0,0,1000000/0.086*SER_hh_tes!N32/SER_hh_num!N32)</f>
        <v>0</v>
      </c>
      <c r="O32" s="100">
        <f>IF(SER_hh_tes!O32=0,0,1000000/0.086*SER_hh_tes!O32/SER_hh_num!O32)</f>
        <v>0</v>
      </c>
      <c r="P32" s="100">
        <f>IF(SER_hh_tes!P32=0,0,1000000/0.086*SER_hh_tes!P32/SER_hh_num!P32)</f>
        <v>0</v>
      </c>
      <c r="Q32" s="100">
        <f>IF(SER_hh_tes!Q32=0,0,1000000/0.086*SER_hh_tes!Q32/SER_hh_num!Q32)</f>
        <v>0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5723.2826780357173</v>
      </c>
      <c r="C33" s="18">
        <f>IF(SER_hh_tes!C33=0,0,1000000/0.086*SER_hh_tes!C33/SER_hh_num!C33)</f>
        <v>5466.2491035716739</v>
      </c>
      <c r="D33" s="18">
        <f>IF(SER_hh_tes!D33=0,0,1000000/0.086*SER_hh_tes!D33/SER_hh_num!D33)</f>
        <v>5609.9513909800253</v>
      </c>
      <c r="E33" s="18">
        <f>IF(SER_hh_tes!E33=0,0,1000000/0.086*SER_hh_tes!E33/SER_hh_num!E33)</f>
        <v>5631.4857609101819</v>
      </c>
      <c r="F33" s="18">
        <f>IF(SER_hh_tes!F33=0,0,1000000/0.086*SER_hh_tes!F33/SER_hh_num!F33)</f>
        <v>5707.0846428781606</v>
      </c>
      <c r="G33" s="18">
        <f>IF(SER_hh_tes!G33=0,0,1000000/0.086*SER_hh_tes!G33/SER_hh_num!G33)</f>
        <v>5654.4618468514327</v>
      </c>
      <c r="H33" s="18">
        <f>IF(SER_hh_tes!H33=0,0,1000000/0.086*SER_hh_tes!H33/SER_hh_num!H33)</f>
        <v>5752.9239339915976</v>
      </c>
      <c r="I33" s="18">
        <f>IF(SER_hh_tes!I33=0,0,1000000/0.086*SER_hh_tes!I33/SER_hh_num!I33)</f>
        <v>5796.5802423803489</v>
      </c>
      <c r="J33" s="18">
        <f>IF(SER_hh_tes!J33=0,0,1000000/0.086*SER_hh_tes!J33/SER_hh_num!J33)</f>
        <v>5850.1720236805932</v>
      </c>
      <c r="K33" s="18">
        <f>IF(SER_hh_tes!K33=0,0,1000000/0.086*SER_hh_tes!K33/SER_hh_num!K33)</f>
        <v>5865.6893627814243</v>
      </c>
      <c r="L33" s="18">
        <f>IF(SER_hh_tes!L33=0,0,1000000/0.086*SER_hh_tes!L33/SER_hh_num!L33)</f>
        <v>5858.5824650155473</v>
      </c>
      <c r="M33" s="18">
        <f>IF(SER_hh_tes!M33=0,0,1000000/0.086*SER_hh_tes!M33/SER_hh_num!M33)</f>
        <v>5918.2873576241527</v>
      </c>
      <c r="N33" s="18">
        <f>IF(SER_hh_tes!N33=0,0,1000000/0.086*SER_hh_tes!N33/SER_hh_num!N33)</f>
        <v>5991.530041475241</v>
      </c>
      <c r="O33" s="18">
        <f>IF(SER_hh_tes!O33=0,0,1000000/0.086*SER_hh_tes!O33/SER_hh_num!O33)</f>
        <v>6027.6962568162417</v>
      </c>
      <c r="P33" s="18">
        <f>IF(SER_hh_tes!P33=0,0,1000000/0.086*SER_hh_tes!P33/SER_hh_num!P33)</f>
        <v>6055.1064867807272</v>
      </c>
      <c r="Q33" s="18">
        <f>IF(SER_hh_tes!Q33=0,0,1000000/0.086*SER_hh_tes!Q33/SER_hh_num!Q33)</f>
        <v>6045.7593493734466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7560.3162167753435</v>
      </c>
      <c r="C3" s="106">
        <f>IF(SER_hh_emi!C3=0,0,1000000*SER_hh_emi!C3/SER_hh_num!C3)</f>
        <v>7575.9473418852285</v>
      </c>
      <c r="D3" s="106">
        <f>IF(SER_hh_emi!D3=0,0,1000000*SER_hh_emi!D3/SER_hh_num!D3)</f>
        <v>7412.797087185184</v>
      </c>
      <c r="E3" s="106">
        <f>IF(SER_hh_emi!E3=0,0,1000000*SER_hh_emi!E3/SER_hh_num!E3)</f>
        <v>7655.2191012498206</v>
      </c>
      <c r="F3" s="106">
        <f>IF(SER_hh_emi!F3=0,0,1000000*SER_hh_emi!F3/SER_hh_num!F3)</f>
        <v>5791.3342830034462</v>
      </c>
      <c r="G3" s="106">
        <f>IF(SER_hh_emi!G3=0,0,1000000*SER_hh_emi!G3/SER_hh_num!G3)</f>
        <v>4556.1223944622479</v>
      </c>
      <c r="H3" s="106">
        <f>IF(SER_hh_emi!H3=0,0,1000000*SER_hh_emi!H3/SER_hh_num!H3)</f>
        <v>2782.5671564389954</v>
      </c>
      <c r="I3" s="106">
        <f>IF(SER_hh_emi!I3=0,0,1000000*SER_hh_emi!I3/SER_hh_num!I3)</f>
        <v>3010.3046162584383</v>
      </c>
      <c r="J3" s="106">
        <f>IF(SER_hh_emi!J3=0,0,1000000*SER_hh_emi!J3/SER_hh_num!J3)</f>
        <v>2672.8513376987776</v>
      </c>
      <c r="K3" s="106">
        <f>IF(SER_hh_emi!K3=0,0,1000000*SER_hh_emi!K3/SER_hh_num!K3)</f>
        <v>3760.6047633825974</v>
      </c>
      <c r="L3" s="106">
        <f>IF(SER_hh_emi!L3=0,0,1000000*SER_hh_emi!L3/SER_hh_num!L3)</f>
        <v>4316.01583197324</v>
      </c>
      <c r="M3" s="106">
        <f>IF(SER_hh_emi!M3=0,0,1000000*SER_hh_emi!M3/SER_hh_num!M3)</f>
        <v>3724.5833713248953</v>
      </c>
      <c r="N3" s="106">
        <f>IF(SER_hh_emi!N3=0,0,1000000*SER_hh_emi!N3/SER_hh_num!N3)</f>
        <v>2706.6683818320807</v>
      </c>
      <c r="O3" s="106">
        <f>IF(SER_hh_emi!O3=0,0,1000000*SER_hh_emi!O3/SER_hh_num!O3)</f>
        <v>2222.8879226767008</v>
      </c>
      <c r="P3" s="106">
        <f>IF(SER_hh_emi!P3=0,0,1000000*SER_hh_emi!P3/SER_hh_num!P3)</f>
        <v>2587.0458612545995</v>
      </c>
      <c r="Q3" s="106">
        <f>IF(SER_hh_emi!Q3=0,0,1000000*SER_hh_emi!Q3/SER_hh_num!Q3)</f>
        <v>1882.9611264101459</v>
      </c>
    </row>
    <row r="4" spans="1:17" ht="12.95" customHeight="1" x14ac:dyDescent="0.25">
      <c r="A4" s="90" t="s">
        <v>44</v>
      </c>
      <c r="B4" s="101">
        <f>IF(SER_hh_emi!B4=0,0,1000000*SER_hh_emi!B4/SER_hh_num!B4)</f>
        <v>6613.3325226364759</v>
      </c>
      <c r="C4" s="101">
        <f>IF(SER_hh_emi!C4=0,0,1000000*SER_hh_emi!C4/SER_hh_num!C4)</f>
        <v>6573.3308521445451</v>
      </c>
      <c r="D4" s="101">
        <f>IF(SER_hh_emi!D4=0,0,1000000*SER_hh_emi!D4/SER_hh_num!D4)</f>
        <v>6495.5310502074326</v>
      </c>
      <c r="E4" s="101">
        <f>IF(SER_hh_emi!E4=0,0,1000000*SER_hh_emi!E4/SER_hh_num!E4)</f>
        <v>6813.3147055480877</v>
      </c>
      <c r="F4" s="101">
        <f>IF(SER_hh_emi!F4=0,0,1000000*SER_hh_emi!F4/SER_hh_num!F4)</f>
        <v>5041.3023787298034</v>
      </c>
      <c r="G4" s="101">
        <f>IF(SER_hh_emi!G4=0,0,1000000*SER_hh_emi!G4/SER_hh_num!G4)</f>
        <v>3840.8954564439605</v>
      </c>
      <c r="H4" s="101">
        <f>IF(SER_hh_emi!H4=0,0,1000000*SER_hh_emi!H4/SER_hh_num!H4)</f>
        <v>2323.2731804795485</v>
      </c>
      <c r="I4" s="101">
        <f>IF(SER_hh_emi!I4=0,0,1000000*SER_hh_emi!I4/SER_hh_num!I4)</f>
        <v>2583.3472344329944</v>
      </c>
      <c r="J4" s="101">
        <f>IF(SER_hh_emi!J4=0,0,1000000*SER_hh_emi!J4/SER_hh_num!J4)</f>
        <v>2285.0221745982431</v>
      </c>
      <c r="K4" s="101">
        <f>IF(SER_hh_emi!K4=0,0,1000000*SER_hh_emi!K4/SER_hh_num!K4)</f>
        <v>3402.43238451449</v>
      </c>
      <c r="L4" s="101">
        <f>IF(SER_hh_emi!L4=0,0,1000000*SER_hh_emi!L4/SER_hh_num!L4)</f>
        <v>3961.7219905346196</v>
      </c>
      <c r="M4" s="101">
        <f>IF(SER_hh_emi!M4=0,0,1000000*SER_hh_emi!M4/SER_hh_num!M4)</f>
        <v>3385.3365249329613</v>
      </c>
      <c r="N4" s="101">
        <f>IF(SER_hh_emi!N4=0,0,1000000*SER_hh_emi!N4/SER_hh_num!N4)</f>
        <v>2412.9337939773186</v>
      </c>
      <c r="O4" s="101">
        <f>IF(SER_hh_emi!O4=0,0,1000000*SER_hh_emi!O4/SER_hh_num!O4)</f>
        <v>1942.7995278115052</v>
      </c>
      <c r="P4" s="101">
        <f>IF(SER_hh_emi!P4=0,0,1000000*SER_hh_emi!P4/SER_hh_num!P4)</f>
        <v>2320.5683422846705</v>
      </c>
      <c r="Q4" s="101">
        <f>IF(SER_hh_emi!Q4=0,0,1000000*SER_hh_emi!Q4/SER_hh_num!Q4)</f>
        <v>1595.8459023017474</v>
      </c>
    </row>
    <row r="5" spans="1:17" ht="12" customHeight="1" x14ac:dyDescent="0.25">
      <c r="A5" s="88" t="s">
        <v>38</v>
      </c>
      <c r="B5" s="100">
        <f>IF(SER_hh_emi!B5=0,0,1000000*SER_hh_emi!B5/SER_hh_num!B5)</f>
        <v>0</v>
      </c>
      <c r="C5" s="100">
        <f>IF(SER_hh_emi!C5=0,0,1000000*SER_hh_emi!C5/SER_hh_num!C5)</f>
        <v>0</v>
      </c>
      <c r="D5" s="100">
        <f>IF(SER_hh_emi!D5=0,0,1000000*SER_hh_emi!D5/SER_hh_num!D5)</f>
        <v>0</v>
      </c>
      <c r="E5" s="100">
        <f>IF(SER_hh_emi!E5=0,0,1000000*SER_hh_emi!E5/SER_hh_num!E5)</f>
        <v>0</v>
      </c>
      <c r="F5" s="100">
        <f>IF(SER_hh_emi!F5=0,0,1000000*SER_hh_emi!F5/SER_hh_num!F5)</f>
        <v>0</v>
      </c>
      <c r="G5" s="100">
        <f>IF(SER_hh_emi!G5=0,0,1000000*SER_hh_emi!G5/SER_hh_num!G5)</f>
        <v>0</v>
      </c>
      <c r="H5" s="100">
        <f>IF(SER_hh_emi!H5=0,0,1000000*SER_hh_emi!H5/SER_hh_num!H5)</f>
        <v>0</v>
      </c>
      <c r="I5" s="100">
        <f>IF(SER_hh_emi!I5=0,0,1000000*SER_hh_emi!I5/SER_hh_num!I5)</f>
        <v>0</v>
      </c>
      <c r="J5" s="100">
        <f>IF(SER_hh_emi!J5=0,0,1000000*SER_hh_emi!J5/SER_hh_num!J5)</f>
        <v>0</v>
      </c>
      <c r="K5" s="100">
        <f>IF(SER_hh_emi!K5=0,0,1000000*SER_hh_emi!K5/SER_hh_num!K5)</f>
        <v>0</v>
      </c>
      <c r="L5" s="100">
        <f>IF(SER_hh_emi!L5=0,0,1000000*SER_hh_emi!L5/SER_hh_num!L5)</f>
        <v>0</v>
      </c>
      <c r="M5" s="100">
        <f>IF(SER_hh_emi!M5=0,0,1000000*SER_hh_emi!M5/SER_hh_num!M5)</f>
        <v>0</v>
      </c>
      <c r="N5" s="100">
        <f>IF(SER_hh_emi!N5=0,0,1000000*SER_hh_emi!N5/SER_hh_num!N5)</f>
        <v>0</v>
      </c>
      <c r="O5" s="100">
        <f>IF(SER_hh_emi!O5=0,0,1000000*SER_hh_emi!O5/SER_hh_num!O5)</f>
        <v>0</v>
      </c>
      <c r="P5" s="100">
        <f>IF(SER_hh_emi!P5=0,0,1000000*SER_hh_emi!P5/SER_hh_num!P5)</f>
        <v>0</v>
      </c>
      <c r="Q5" s="100">
        <f>IF(SER_hh_emi!Q5=0,0,1000000*SER_hh_emi!Q5/SER_hh_num!Q5)</f>
        <v>0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20305.548111888485</v>
      </c>
      <c r="C7" s="100">
        <f>IF(SER_hh_emi!C7=0,0,1000000*SER_hh_emi!C7/SER_hh_num!C7)</f>
        <v>22823.371164096963</v>
      </c>
      <c r="D7" s="100">
        <f>IF(SER_hh_emi!D7=0,0,1000000*SER_hh_emi!D7/SER_hh_num!D7)</f>
        <v>22384.546960813925</v>
      </c>
      <c r="E7" s="100">
        <f>IF(SER_hh_emi!E7=0,0,1000000*SER_hh_emi!E7/SER_hh_num!E7)</f>
        <v>23341.340016356873</v>
      </c>
      <c r="F7" s="100">
        <f>IF(SER_hh_emi!F7=0,0,1000000*SER_hh_emi!F7/SER_hh_num!F7)</f>
        <v>20497.293747109517</v>
      </c>
      <c r="G7" s="100">
        <f>IF(SER_hh_emi!G7=0,0,1000000*SER_hh_emi!G7/SER_hh_num!G7)</f>
        <v>18380.521270715137</v>
      </c>
      <c r="H7" s="100">
        <f>IF(SER_hh_emi!H7=0,0,1000000*SER_hh_emi!H7/SER_hh_num!H7)</f>
        <v>15805.30356070995</v>
      </c>
      <c r="I7" s="100">
        <f>IF(SER_hh_emi!I7=0,0,1000000*SER_hh_emi!I7/SER_hh_num!I7)</f>
        <v>18268.068233447244</v>
      </c>
      <c r="J7" s="100">
        <f>IF(SER_hh_emi!J7=0,0,1000000*SER_hh_emi!J7/SER_hh_num!J7)</f>
        <v>16678.781480730424</v>
      </c>
      <c r="K7" s="100">
        <f>IF(SER_hh_emi!K7=0,0,1000000*SER_hh_emi!K7/SER_hh_num!K7)</f>
        <v>17299.734034543697</v>
      </c>
      <c r="L7" s="100">
        <f>IF(SER_hh_emi!L7=0,0,1000000*SER_hh_emi!L7/SER_hh_num!L7)</f>
        <v>18857.269901081148</v>
      </c>
      <c r="M7" s="100">
        <f>IF(SER_hh_emi!M7=0,0,1000000*SER_hh_emi!M7/SER_hh_num!M7)</f>
        <v>15744.345528441707</v>
      </c>
      <c r="N7" s="100">
        <f>IF(SER_hh_emi!N7=0,0,1000000*SER_hh_emi!N7/SER_hh_num!N7)</f>
        <v>14524.621708975372</v>
      </c>
      <c r="O7" s="100">
        <f>IF(SER_hh_emi!O7=0,0,1000000*SER_hh_emi!O7/SER_hh_num!O7)</f>
        <v>12891.121939227658</v>
      </c>
      <c r="P7" s="100">
        <f>IF(SER_hh_emi!P7=0,0,1000000*SER_hh_emi!P7/SER_hh_num!P7)</f>
        <v>16748.060114283173</v>
      </c>
      <c r="Q7" s="100">
        <f>IF(SER_hh_emi!Q7=0,0,1000000*SER_hh_emi!Q7/SER_hh_num!Q7)</f>
        <v>14850.670368278801</v>
      </c>
    </row>
    <row r="8" spans="1:17" ht="12" customHeight="1" x14ac:dyDescent="0.25">
      <c r="A8" s="88" t="s">
        <v>101</v>
      </c>
      <c r="B8" s="100">
        <f>IF(SER_hh_emi!B8=0,0,1000000*SER_hh_emi!B8/SER_hh_num!B8)</f>
        <v>0</v>
      </c>
      <c r="C8" s="100">
        <f>IF(SER_hh_emi!C8=0,0,1000000*SER_hh_emi!C8/SER_hh_num!C8)</f>
        <v>0</v>
      </c>
      <c r="D8" s="100">
        <f>IF(SER_hh_emi!D8=0,0,1000000*SER_hh_emi!D8/SER_hh_num!D8)</f>
        <v>0</v>
      </c>
      <c r="E8" s="100">
        <f>IF(SER_hh_emi!E8=0,0,1000000*SER_hh_emi!E8/SER_hh_num!E8)</f>
        <v>0</v>
      </c>
      <c r="F8" s="100">
        <f>IF(SER_hh_emi!F8=0,0,1000000*SER_hh_emi!F8/SER_hh_num!F8)</f>
        <v>0</v>
      </c>
      <c r="G8" s="100">
        <f>IF(SER_hh_emi!G8=0,0,1000000*SER_hh_emi!G8/SER_hh_num!G8)</f>
        <v>0</v>
      </c>
      <c r="H8" s="100">
        <f>IF(SER_hh_emi!H8=0,0,1000000*SER_hh_emi!H8/SER_hh_num!H8)</f>
        <v>0</v>
      </c>
      <c r="I8" s="100">
        <f>IF(SER_hh_emi!I8=0,0,1000000*SER_hh_emi!I8/SER_hh_num!I8)</f>
        <v>0</v>
      </c>
      <c r="J8" s="100">
        <f>IF(SER_hh_emi!J8=0,0,1000000*SER_hh_emi!J8/SER_hh_num!J8)</f>
        <v>0</v>
      </c>
      <c r="K8" s="100">
        <f>IF(SER_hh_emi!K8=0,0,1000000*SER_hh_emi!K8/SER_hh_num!K8)</f>
        <v>0</v>
      </c>
      <c r="L8" s="100">
        <f>IF(SER_hh_emi!L8=0,0,1000000*SER_hh_emi!L8/SER_hh_num!L8)</f>
        <v>0</v>
      </c>
      <c r="M8" s="100">
        <f>IF(SER_hh_emi!M8=0,0,1000000*SER_hh_emi!M8/SER_hh_num!M8)</f>
        <v>0</v>
      </c>
      <c r="N8" s="100">
        <f>IF(SER_hh_emi!N8=0,0,1000000*SER_hh_emi!N8/SER_hh_num!N8)</f>
        <v>0</v>
      </c>
      <c r="O8" s="100">
        <f>IF(SER_hh_emi!O8=0,0,1000000*SER_hh_emi!O8/SER_hh_num!O8)</f>
        <v>0</v>
      </c>
      <c r="P8" s="100">
        <f>IF(SER_hh_emi!P8=0,0,1000000*SER_hh_emi!P8/SER_hh_num!P8)</f>
        <v>0</v>
      </c>
      <c r="Q8" s="100">
        <f>IF(SER_hh_emi!Q8=0,0,1000000*SER_hh_emi!Q8/SER_hh_num!Q8)</f>
        <v>0</v>
      </c>
    </row>
    <row r="9" spans="1:17" ht="12" customHeight="1" x14ac:dyDescent="0.25">
      <c r="A9" s="88" t="s">
        <v>106</v>
      </c>
      <c r="B9" s="100">
        <f>IF(SER_hh_emi!B9=0,0,1000000*SER_hh_emi!B9/SER_hh_num!B9)</f>
        <v>18821.475929408025</v>
      </c>
      <c r="C9" s="100">
        <f>IF(SER_hh_emi!C9=0,0,1000000*SER_hh_emi!C9/SER_hh_num!C9)</f>
        <v>15952.942401350076</v>
      </c>
      <c r="D9" s="100">
        <f>IF(SER_hh_emi!D9=0,0,1000000*SER_hh_emi!D9/SER_hh_num!D9)</f>
        <v>15871.130582922986</v>
      </c>
      <c r="E9" s="100">
        <f>IF(SER_hh_emi!E9=0,0,1000000*SER_hh_emi!E9/SER_hh_num!E9)</f>
        <v>15741.195977926065</v>
      </c>
      <c r="F9" s="100">
        <f>IF(SER_hh_emi!F9=0,0,1000000*SER_hh_emi!F9/SER_hh_num!F9)</f>
        <v>14362.408191435934</v>
      </c>
      <c r="G9" s="100">
        <f>IF(SER_hh_emi!G9=0,0,1000000*SER_hh_emi!G9/SER_hh_num!G9)</f>
        <v>12786.423825192962</v>
      </c>
      <c r="H9" s="100">
        <f>IF(SER_hh_emi!H9=0,0,1000000*SER_hh_emi!H9/SER_hh_num!H9)</f>
        <v>11641.662160390468</v>
      </c>
      <c r="I9" s="100">
        <f>IF(SER_hh_emi!I9=0,0,1000000*SER_hh_emi!I9/SER_hh_num!I9)</f>
        <v>11969.487376895453</v>
      </c>
      <c r="J9" s="100">
        <f>IF(SER_hh_emi!J9=0,0,1000000*SER_hh_emi!J9/SER_hh_num!J9)</f>
        <v>13077.966590196058</v>
      </c>
      <c r="K9" s="100">
        <f>IF(SER_hh_emi!K9=0,0,1000000*SER_hh_emi!K9/SER_hh_num!K9)</f>
        <v>8226.8115082222303</v>
      </c>
      <c r="L9" s="100">
        <f>IF(SER_hh_emi!L9=0,0,1000000*SER_hh_emi!L9/SER_hh_num!L9)</f>
        <v>13327.055812459936</v>
      </c>
      <c r="M9" s="100">
        <f>IF(SER_hh_emi!M9=0,0,1000000*SER_hh_emi!M9/SER_hh_num!M9)</f>
        <v>10497.611487941926</v>
      </c>
      <c r="N9" s="100">
        <f>IF(SER_hh_emi!N9=0,0,1000000*SER_hh_emi!N9/SER_hh_num!N9)</f>
        <v>11995.3935090164</v>
      </c>
      <c r="O9" s="100">
        <f>IF(SER_hh_emi!O9=0,0,1000000*SER_hh_emi!O9/SER_hh_num!O9)</f>
        <v>10314.762430204977</v>
      </c>
      <c r="P9" s="100">
        <f>IF(SER_hh_emi!P9=0,0,1000000*SER_hh_emi!P9/SER_hh_num!P9)</f>
        <v>10617.959118515775</v>
      </c>
      <c r="Q9" s="100">
        <f>IF(SER_hh_emi!Q9=0,0,1000000*SER_hh_emi!Q9/SER_hh_num!Q9)</f>
        <v>10524.58663335792</v>
      </c>
    </row>
    <row r="10" spans="1:17" ht="12" customHeight="1" x14ac:dyDescent="0.25">
      <c r="A10" s="88" t="s">
        <v>34</v>
      </c>
      <c r="B10" s="100">
        <f>IF(SER_hh_emi!B10=0,0,1000000*SER_hh_emi!B10/SER_hh_num!B10)</f>
        <v>0</v>
      </c>
      <c r="C10" s="100">
        <f>IF(SER_hh_emi!C10=0,0,1000000*SER_hh_emi!C10/SER_hh_num!C10)</f>
        <v>0</v>
      </c>
      <c r="D10" s="100">
        <f>IF(SER_hh_emi!D10=0,0,1000000*SER_hh_emi!D10/SER_hh_num!D10)</f>
        <v>0</v>
      </c>
      <c r="E10" s="100">
        <f>IF(SER_hh_emi!E10=0,0,1000000*SER_hh_emi!E10/SER_hh_num!E10)</f>
        <v>0</v>
      </c>
      <c r="F10" s="100">
        <f>IF(SER_hh_emi!F10=0,0,1000000*SER_hh_emi!F10/SER_hh_num!F10)</f>
        <v>0</v>
      </c>
      <c r="G10" s="100">
        <f>IF(SER_hh_emi!G10=0,0,1000000*SER_hh_emi!G10/SER_hh_num!G10)</f>
        <v>0</v>
      </c>
      <c r="H10" s="100">
        <f>IF(SER_hh_emi!H10=0,0,1000000*SER_hh_emi!H10/SER_hh_num!H10)</f>
        <v>0</v>
      </c>
      <c r="I10" s="100">
        <f>IF(SER_hh_emi!I10=0,0,1000000*SER_hh_emi!I10/SER_hh_num!I10)</f>
        <v>0</v>
      </c>
      <c r="J10" s="100">
        <f>IF(SER_hh_emi!J10=0,0,1000000*SER_hh_emi!J10/SER_hh_num!J10)</f>
        <v>0</v>
      </c>
      <c r="K10" s="100">
        <f>IF(SER_hh_emi!K10=0,0,1000000*SER_hh_emi!K10/SER_hh_num!K10)</f>
        <v>0</v>
      </c>
      <c r="L10" s="100">
        <f>IF(SER_hh_emi!L10=0,0,1000000*SER_hh_emi!L10/SER_hh_num!L10)</f>
        <v>0</v>
      </c>
      <c r="M10" s="100">
        <f>IF(SER_hh_emi!M10=0,0,1000000*SER_hh_emi!M10/SER_hh_num!M10)</f>
        <v>0</v>
      </c>
      <c r="N10" s="100">
        <f>IF(SER_hh_emi!N10=0,0,1000000*SER_hh_emi!N10/SER_hh_num!N10)</f>
        <v>0</v>
      </c>
      <c r="O10" s="100">
        <f>IF(SER_hh_emi!O10=0,0,1000000*SER_hh_emi!O10/SER_hh_num!O10)</f>
        <v>0</v>
      </c>
      <c r="P10" s="100">
        <f>IF(SER_hh_emi!P10=0,0,1000000*SER_hh_emi!P10/SER_hh_num!P10)</f>
        <v>0</v>
      </c>
      <c r="Q10" s="100">
        <f>IF(SER_hh_emi!Q10=0,0,1000000*SER_hh_emi!Q10/SER_hh_num!Q10)</f>
        <v>0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0</v>
      </c>
      <c r="C16" s="101">
        <f>IF(SER_hh_emi!C16=0,0,1000000*SER_hh_emi!C16/SER_hh_num!C16)</f>
        <v>0</v>
      </c>
      <c r="D16" s="101">
        <f>IF(SER_hh_emi!D16=0,0,1000000*SER_hh_emi!D16/SER_hh_num!D16)</f>
        <v>0</v>
      </c>
      <c r="E16" s="101">
        <f>IF(SER_hh_emi!E16=0,0,1000000*SER_hh_emi!E16/SER_hh_num!E16)</f>
        <v>0</v>
      </c>
      <c r="F16" s="101">
        <f>IF(SER_hh_emi!F16=0,0,1000000*SER_hh_emi!F16/SER_hh_num!F16)</f>
        <v>0</v>
      </c>
      <c r="G16" s="101">
        <f>IF(SER_hh_emi!G16=0,0,1000000*SER_hh_emi!G16/SER_hh_num!G16)</f>
        <v>0</v>
      </c>
      <c r="H16" s="101">
        <f>IF(SER_hh_emi!H16=0,0,1000000*SER_hh_emi!H16/SER_hh_num!H16)</f>
        <v>0</v>
      </c>
      <c r="I16" s="101">
        <f>IF(SER_hh_emi!I16=0,0,1000000*SER_hh_emi!I16/SER_hh_num!I16)</f>
        <v>0</v>
      </c>
      <c r="J16" s="101">
        <f>IF(SER_hh_emi!J16=0,0,1000000*SER_hh_emi!J16/SER_hh_num!J16)</f>
        <v>0</v>
      </c>
      <c r="K16" s="101">
        <f>IF(SER_hh_emi!K16=0,0,1000000*SER_hh_emi!K16/SER_hh_num!K16)</f>
        <v>0</v>
      </c>
      <c r="L16" s="101">
        <f>IF(SER_hh_emi!L16=0,0,1000000*SER_hh_emi!L16/SER_hh_num!L16)</f>
        <v>0</v>
      </c>
      <c r="M16" s="101">
        <f>IF(SER_hh_emi!M16=0,0,1000000*SER_hh_emi!M16/SER_hh_num!M16)</f>
        <v>0</v>
      </c>
      <c r="N16" s="101">
        <f>IF(SER_hh_emi!N16=0,0,1000000*SER_hh_emi!N16/SER_hh_num!N16)</f>
        <v>0</v>
      </c>
      <c r="O16" s="101">
        <f>IF(SER_hh_emi!O16=0,0,1000000*SER_hh_emi!O16/SER_hh_num!O16)</f>
        <v>0</v>
      </c>
      <c r="P16" s="101">
        <f>IF(SER_hh_emi!P16=0,0,1000000*SER_hh_emi!P16/SER_hh_num!P16)</f>
        <v>0</v>
      </c>
      <c r="Q16" s="101">
        <f>IF(SER_hh_emi!Q16=0,0,1000000*SER_hh_emi!Q16/SER_hh_num!Q16)</f>
        <v>0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0</v>
      </c>
      <c r="C17" s="103">
        <f>IF(SER_hh_emi!C17=0,0,1000000*SER_hh_emi!C17/SER_hh_num!C17)</f>
        <v>0</v>
      </c>
      <c r="D17" s="103">
        <f>IF(SER_hh_emi!D17=0,0,1000000*SER_hh_emi!D17/SER_hh_num!D17)</f>
        <v>0</v>
      </c>
      <c r="E17" s="103">
        <f>IF(SER_hh_emi!E17=0,0,1000000*SER_hh_emi!E17/SER_hh_num!E17)</f>
        <v>0</v>
      </c>
      <c r="F17" s="103">
        <f>IF(SER_hh_emi!F17=0,0,1000000*SER_hh_emi!F17/SER_hh_num!F17)</f>
        <v>0</v>
      </c>
      <c r="G17" s="103">
        <f>IF(SER_hh_emi!G17=0,0,1000000*SER_hh_emi!G17/SER_hh_num!G17)</f>
        <v>0</v>
      </c>
      <c r="H17" s="103">
        <f>IF(SER_hh_emi!H17=0,0,1000000*SER_hh_emi!H17/SER_hh_num!H17)</f>
        <v>0</v>
      </c>
      <c r="I17" s="103">
        <f>IF(SER_hh_emi!I17=0,0,1000000*SER_hh_emi!I17/SER_hh_num!I17)</f>
        <v>0</v>
      </c>
      <c r="J17" s="103">
        <f>IF(SER_hh_emi!J17=0,0,1000000*SER_hh_emi!J17/SER_hh_num!J17)</f>
        <v>0</v>
      </c>
      <c r="K17" s="103">
        <f>IF(SER_hh_emi!K17=0,0,1000000*SER_hh_emi!K17/SER_hh_num!K17)</f>
        <v>0</v>
      </c>
      <c r="L17" s="103">
        <f>IF(SER_hh_emi!L17=0,0,1000000*SER_hh_emi!L17/SER_hh_num!L17)</f>
        <v>0</v>
      </c>
      <c r="M17" s="103">
        <f>IF(SER_hh_emi!M17=0,0,1000000*SER_hh_emi!M17/SER_hh_num!M17)</f>
        <v>0</v>
      </c>
      <c r="N17" s="103">
        <f>IF(SER_hh_emi!N17=0,0,1000000*SER_hh_emi!N17/SER_hh_num!N17)</f>
        <v>0</v>
      </c>
      <c r="O17" s="103">
        <f>IF(SER_hh_emi!O17=0,0,1000000*SER_hh_emi!O17/SER_hh_num!O17)</f>
        <v>0</v>
      </c>
      <c r="P17" s="103">
        <f>IF(SER_hh_emi!P17=0,0,1000000*SER_hh_emi!P17/SER_hh_num!P17)</f>
        <v>0</v>
      </c>
      <c r="Q17" s="103">
        <f>IF(SER_hh_emi!Q17=0,0,1000000*SER_hh_emi!Q17/SER_hh_num!Q17)</f>
        <v>0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655.33853608655591</v>
      </c>
      <c r="C19" s="101">
        <f>IF(SER_hh_emi!C19=0,0,1000000*SER_hh_emi!C19/SER_hh_num!C19)</f>
        <v>633.30658796242926</v>
      </c>
      <c r="D19" s="101">
        <f>IF(SER_hh_emi!D19=0,0,1000000*SER_hh_emi!D19/SER_hh_num!D19)</f>
        <v>603.96607602517167</v>
      </c>
      <c r="E19" s="101">
        <f>IF(SER_hh_emi!E19=0,0,1000000*SER_hh_emi!E19/SER_hh_num!E19)</f>
        <v>583.15585252331255</v>
      </c>
      <c r="F19" s="101">
        <f>IF(SER_hh_emi!F19=0,0,1000000*SER_hh_emi!F19/SER_hh_num!F19)</f>
        <v>519.32419887301251</v>
      </c>
      <c r="G19" s="101">
        <f>IF(SER_hh_emi!G19=0,0,1000000*SER_hh_emi!G19/SER_hh_num!G19)</f>
        <v>462.10509139194585</v>
      </c>
      <c r="H19" s="101">
        <f>IF(SER_hh_emi!H19=0,0,1000000*SER_hh_emi!H19/SER_hh_num!H19)</f>
        <v>343.98946869554783</v>
      </c>
      <c r="I19" s="101">
        <f>IF(SER_hh_emi!I19=0,0,1000000*SER_hh_emi!I19/SER_hh_num!I19)</f>
        <v>331.51613188161127</v>
      </c>
      <c r="J19" s="101">
        <f>IF(SER_hh_emi!J19=0,0,1000000*SER_hh_emi!J19/SER_hh_num!J19)</f>
        <v>299.7082035093714</v>
      </c>
      <c r="K19" s="101">
        <f>IF(SER_hh_emi!K19=0,0,1000000*SER_hh_emi!K19/SER_hh_num!K19)</f>
        <v>282.87012282879726</v>
      </c>
      <c r="L19" s="101">
        <f>IF(SER_hh_emi!L19=0,0,1000000*SER_hh_emi!L19/SER_hh_num!L19)</f>
        <v>274.68561730938029</v>
      </c>
      <c r="M19" s="101">
        <f>IF(SER_hh_emi!M19=0,0,1000000*SER_hh_emi!M19/SER_hh_num!M19)</f>
        <v>266.76973935557004</v>
      </c>
      <c r="N19" s="101">
        <f>IF(SER_hh_emi!N19=0,0,1000000*SER_hh_emi!N19/SER_hh_num!N19)</f>
        <v>252.47543169119504</v>
      </c>
      <c r="O19" s="101">
        <f>IF(SER_hh_emi!O19=0,0,1000000*SER_hh_emi!O19/SER_hh_num!O19)</f>
        <v>245.79690657959185</v>
      </c>
      <c r="P19" s="101">
        <f>IF(SER_hh_emi!P19=0,0,1000000*SER_hh_emi!P19/SER_hh_num!P19)</f>
        <v>233.19503048309696</v>
      </c>
      <c r="Q19" s="101">
        <f>IF(SER_hh_emi!Q19=0,0,1000000*SER_hh_emi!Q19/SER_hh_num!Q19)</f>
        <v>227.4691293801348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0</v>
      </c>
      <c r="C21" s="100">
        <f>IF(SER_hh_emi!C21=0,0,1000000*SER_hh_emi!C21/SER_hh_num!C21)</f>
        <v>0</v>
      </c>
      <c r="D21" s="100">
        <f>IF(SER_hh_emi!D21=0,0,1000000*SER_hh_emi!D21/SER_hh_num!D21)</f>
        <v>0</v>
      </c>
      <c r="E21" s="100">
        <f>IF(SER_hh_emi!E21=0,0,1000000*SER_hh_emi!E21/SER_hh_num!E21)</f>
        <v>0</v>
      </c>
      <c r="F21" s="100">
        <f>IF(SER_hh_emi!F21=0,0,1000000*SER_hh_emi!F21/SER_hh_num!F21)</f>
        <v>0</v>
      </c>
      <c r="G21" s="100">
        <f>IF(SER_hh_emi!G21=0,0,1000000*SER_hh_emi!G21/SER_hh_num!G21)</f>
        <v>0</v>
      </c>
      <c r="H21" s="100">
        <f>IF(SER_hh_emi!H21=0,0,1000000*SER_hh_emi!H21/SER_hh_num!H21)</f>
        <v>0</v>
      </c>
      <c r="I21" s="100">
        <f>IF(SER_hh_emi!I21=0,0,1000000*SER_hh_emi!I21/SER_hh_num!I21)</f>
        <v>0</v>
      </c>
      <c r="J21" s="100">
        <f>IF(SER_hh_emi!J21=0,0,1000000*SER_hh_emi!J21/SER_hh_num!J21)</f>
        <v>0</v>
      </c>
      <c r="K21" s="100">
        <f>IF(SER_hh_emi!K21=0,0,1000000*SER_hh_emi!K21/SER_hh_num!K21)</f>
        <v>0</v>
      </c>
      <c r="L21" s="100">
        <f>IF(SER_hh_emi!L21=0,0,1000000*SER_hh_emi!L21/SER_hh_num!L21)</f>
        <v>0</v>
      </c>
      <c r="M21" s="100">
        <f>IF(SER_hh_emi!M21=0,0,1000000*SER_hh_emi!M21/SER_hh_num!M21)</f>
        <v>0</v>
      </c>
      <c r="N21" s="100">
        <f>IF(SER_hh_emi!N21=0,0,1000000*SER_hh_emi!N21/SER_hh_num!N21)</f>
        <v>0</v>
      </c>
      <c r="O21" s="100">
        <f>IF(SER_hh_emi!O21=0,0,1000000*SER_hh_emi!O21/SER_hh_num!O21)</f>
        <v>0</v>
      </c>
      <c r="P21" s="100">
        <f>IF(SER_hh_emi!P21=0,0,1000000*SER_hh_emi!P21/SER_hh_num!P21)</f>
        <v>0</v>
      </c>
      <c r="Q21" s="100">
        <f>IF(SER_hh_emi!Q21=0,0,1000000*SER_hh_emi!Q21/SER_hh_num!Q21)</f>
        <v>0</v>
      </c>
    </row>
    <row r="22" spans="1:17" ht="12" customHeight="1" x14ac:dyDescent="0.25">
      <c r="A22" s="88" t="s">
        <v>99</v>
      </c>
      <c r="B22" s="100">
        <f>IF(SER_hh_emi!B22=0,0,1000000*SER_hh_emi!B22/SER_hh_num!B22)</f>
        <v>3265.7349224064324</v>
      </c>
      <c r="C22" s="100">
        <f>IF(SER_hh_emi!C22=0,0,1000000*SER_hh_emi!C22/SER_hh_num!C22)</f>
        <v>3223.5432695047598</v>
      </c>
      <c r="D22" s="100">
        <f>IF(SER_hh_emi!D22=0,0,1000000*SER_hh_emi!D22/SER_hh_num!D22)</f>
        <v>3190.0252387492856</v>
      </c>
      <c r="E22" s="100">
        <f>IF(SER_hh_emi!E22=0,0,1000000*SER_hh_emi!E22/SER_hh_num!E22)</f>
        <v>3162.2744698587017</v>
      </c>
      <c r="F22" s="100">
        <f>IF(SER_hh_emi!F22=0,0,1000000*SER_hh_emi!F22/SER_hh_num!F22)</f>
        <v>3126.2858036734219</v>
      </c>
      <c r="G22" s="100">
        <f>IF(SER_hh_emi!G22=0,0,1000000*SER_hh_emi!G22/SER_hh_num!G22)</f>
        <v>3093.2536101313926</v>
      </c>
      <c r="H22" s="100">
        <f>IF(SER_hh_emi!H22=0,0,1000000*SER_hh_emi!H22/SER_hh_num!H22)</f>
        <v>3084.8145958876567</v>
      </c>
      <c r="I22" s="100">
        <f>IF(SER_hh_emi!I22=0,0,1000000*SER_hh_emi!I22/SER_hh_num!I22)</f>
        <v>3040.8502956068428</v>
      </c>
      <c r="J22" s="100">
        <f>IF(SER_hh_emi!J22=0,0,1000000*SER_hh_emi!J22/SER_hh_num!J22)</f>
        <v>3033.7404983805823</v>
      </c>
      <c r="K22" s="100">
        <f>IF(SER_hh_emi!K22=0,0,1000000*SER_hh_emi!K22/SER_hh_num!K22)</f>
        <v>2999.8462681513511</v>
      </c>
      <c r="L22" s="100">
        <f>IF(SER_hh_emi!L22=0,0,1000000*SER_hh_emi!L22/SER_hh_num!L22)</f>
        <v>2955.1376892947774</v>
      </c>
      <c r="M22" s="100">
        <f>IF(SER_hh_emi!M22=0,0,1000000*SER_hh_emi!M22/SER_hh_num!M22)</f>
        <v>2929.2123515345611</v>
      </c>
      <c r="N22" s="100">
        <f>IF(SER_hh_emi!N22=0,0,1000000*SER_hh_emi!N22/SER_hh_num!N22)</f>
        <v>2900.1009723947036</v>
      </c>
      <c r="O22" s="100">
        <f>IF(SER_hh_emi!O22=0,0,1000000*SER_hh_emi!O22/SER_hh_num!O22)</f>
        <v>2881.5175473833956</v>
      </c>
      <c r="P22" s="100">
        <f>IF(SER_hh_emi!P22=0,0,1000000*SER_hh_emi!P22/SER_hh_num!P22)</f>
        <v>2864.2387524083574</v>
      </c>
      <c r="Q22" s="100">
        <f>IF(SER_hh_emi!Q22=0,0,1000000*SER_hh_emi!Q22/SER_hh_num!Q22)</f>
        <v>2853.4314730602096</v>
      </c>
    </row>
    <row r="23" spans="1:17" ht="12" customHeight="1" x14ac:dyDescent="0.25">
      <c r="A23" s="88" t="s">
        <v>98</v>
      </c>
      <c r="B23" s="100">
        <f>IF(SER_hh_emi!B23=0,0,1000000*SER_hh_emi!B23/SER_hh_num!B23)</f>
        <v>2262.4557397837289</v>
      </c>
      <c r="C23" s="100">
        <f>IF(SER_hh_emi!C23=0,0,1000000*SER_hh_emi!C23/SER_hh_num!C23)</f>
        <v>2228.9912211604164</v>
      </c>
      <c r="D23" s="100">
        <f>IF(SER_hh_emi!D23=0,0,1000000*SER_hh_emi!D23/SER_hh_num!D23)</f>
        <v>2228.4582163670893</v>
      </c>
      <c r="E23" s="100">
        <f>IF(SER_hh_emi!E23=0,0,1000000*SER_hh_emi!E23/SER_hh_num!E23)</f>
        <v>2210.9228322113263</v>
      </c>
      <c r="F23" s="100">
        <f>IF(SER_hh_emi!F23=0,0,1000000*SER_hh_emi!F23/SER_hh_num!F23)</f>
        <v>2184.305885917729</v>
      </c>
      <c r="G23" s="100">
        <f>IF(SER_hh_emi!G23=0,0,1000000*SER_hh_emi!G23/SER_hh_num!G23)</f>
        <v>2145.6596655649951</v>
      </c>
      <c r="H23" s="100">
        <f>IF(SER_hh_emi!H23=0,0,1000000*SER_hh_emi!H23/SER_hh_num!H23)</f>
        <v>2136.7452734473432</v>
      </c>
      <c r="I23" s="100">
        <f>IF(SER_hh_emi!I23=0,0,1000000*SER_hh_emi!I23/SER_hh_num!I23)</f>
        <v>2124.7238303747235</v>
      </c>
      <c r="J23" s="100">
        <f>IF(SER_hh_emi!J23=0,0,1000000*SER_hh_emi!J23/SER_hh_num!J23)</f>
        <v>2098.6538504523432</v>
      </c>
      <c r="K23" s="100">
        <f>IF(SER_hh_emi!K23=0,0,1000000*SER_hh_emi!K23/SER_hh_num!K23)</f>
        <v>2058.097836763146</v>
      </c>
      <c r="L23" s="100">
        <f>IF(SER_hh_emi!L23=0,0,1000000*SER_hh_emi!L23/SER_hh_num!L23)</f>
        <v>2060.0649021375039</v>
      </c>
      <c r="M23" s="100">
        <f>IF(SER_hh_emi!M23=0,0,1000000*SER_hh_emi!M23/SER_hh_num!M23)</f>
        <v>2041.5675190785901</v>
      </c>
      <c r="N23" s="100">
        <f>IF(SER_hh_emi!N23=0,0,1000000*SER_hh_emi!N23/SER_hh_num!N23)</f>
        <v>2025.6242986453899</v>
      </c>
      <c r="O23" s="100">
        <f>IF(SER_hh_emi!O23=0,0,1000000*SER_hh_emi!O23/SER_hh_num!O23)</f>
        <v>2016.3027890136786</v>
      </c>
      <c r="P23" s="100">
        <f>IF(SER_hh_emi!P23=0,0,1000000*SER_hh_emi!P23/SER_hh_num!P23)</f>
        <v>2003.4049574549585</v>
      </c>
      <c r="Q23" s="100">
        <f>IF(SER_hh_emi!Q23=0,0,1000000*SER_hh_emi!Q23/SER_hh_num!Q23)</f>
        <v>1992.0443500432118</v>
      </c>
    </row>
    <row r="24" spans="1:17" ht="12" customHeight="1" x14ac:dyDescent="0.25">
      <c r="A24" s="88" t="s">
        <v>34</v>
      </c>
      <c r="B24" s="100">
        <f>IF(SER_hh_emi!B24=0,0,1000000*SER_hh_emi!B24/SER_hh_num!B24)</f>
        <v>0</v>
      </c>
      <c r="C24" s="100">
        <f>IF(SER_hh_emi!C24=0,0,1000000*SER_hh_emi!C24/SER_hh_num!C24)</f>
        <v>0</v>
      </c>
      <c r="D24" s="100">
        <f>IF(SER_hh_emi!D24=0,0,1000000*SER_hh_emi!D24/SER_hh_num!D24)</f>
        <v>0</v>
      </c>
      <c r="E24" s="100">
        <f>IF(SER_hh_emi!E24=0,0,1000000*SER_hh_emi!E24/SER_hh_num!E24)</f>
        <v>0</v>
      </c>
      <c r="F24" s="100">
        <f>IF(SER_hh_emi!F24=0,0,1000000*SER_hh_emi!F24/SER_hh_num!F24)</f>
        <v>0</v>
      </c>
      <c r="G24" s="100">
        <f>IF(SER_hh_emi!G24=0,0,1000000*SER_hh_emi!G24/SER_hh_num!G24)</f>
        <v>0</v>
      </c>
      <c r="H24" s="100">
        <f>IF(SER_hh_emi!H24=0,0,1000000*SER_hh_emi!H24/SER_hh_num!H24)</f>
        <v>0</v>
      </c>
      <c r="I24" s="100">
        <f>IF(SER_hh_emi!I24=0,0,1000000*SER_hh_emi!I24/SER_hh_num!I24)</f>
        <v>0</v>
      </c>
      <c r="J24" s="100">
        <f>IF(SER_hh_emi!J24=0,0,1000000*SER_hh_emi!J24/SER_hh_num!J24)</f>
        <v>0</v>
      </c>
      <c r="K24" s="100">
        <f>IF(SER_hh_emi!K24=0,0,1000000*SER_hh_emi!K24/SER_hh_num!K24)</f>
        <v>0</v>
      </c>
      <c r="L24" s="100">
        <f>IF(SER_hh_emi!L24=0,0,1000000*SER_hh_emi!L24/SER_hh_num!L24)</f>
        <v>0</v>
      </c>
      <c r="M24" s="100">
        <f>IF(SER_hh_emi!M24=0,0,1000000*SER_hh_emi!M24/SER_hh_num!M24)</f>
        <v>0</v>
      </c>
      <c r="N24" s="100">
        <f>IF(SER_hh_emi!N24=0,0,1000000*SER_hh_emi!N24/SER_hh_num!N24)</f>
        <v>0</v>
      </c>
      <c r="O24" s="100">
        <f>IF(SER_hh_emi!O24=0,0,1000000*SER_hh_emi!O24/SER_hh_num!O24)</f>
        <v>0</v>
      </c>
      <c r="P24" s="100">
        <f>IF(SER_hh_emi!P24=0,0,1000000*SER_hh_emi!P24/SER_hh_num!P24)</f>
        <v>0</v>
      </c>
      <c r="Q24" s="100">
        <f>IF(SER_hh_emi!Q24=0,0,1000000*SER_hh_emi!Q24/SER_hh_num!Q24)</f>
        <v>0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291.64515805231127</v>
      </c>
      <c r="C29" s="101">
        <f>IF(SER_hh_emi!C29=0,0,1000000*SER_hh_emi!C29/SER_hh_num!C29)</f>
        <v>369.30990177825362</v>
      </c>
      <c r="D29" s="101">
        <f>IF(SER_hh_emi!D29=0,0,1000000*SER_hh_emi!D29/SER_hh_num!D29)</f>
        <v>313.29996095257945</v>
      </c>
      <c r="E29" s="101">
        <f>IF(SER_hh_emi!E29=0,0,1000000*SER_hh_emi!E29/SER_hh_num!E29)</f>
        <v>258.74854317842068</v>
      </c>
      <c r="F29" s="101">
        <f>IF(SER_hh_emi!F29=0,0,1000000*SER_hh_emi!F29/SER_hh_num!F29)</f>
        <v>230.70770540063197</v>
      </c>
      <c r="G29" s="101">
        <f>IF(SER_hh_emi!G29=0,0,1000000*SER_hh_emi!G29/SER_hh_num!G29)</f>
        <v>253.12184662634195</v>
      </c>
      <c r="H29" s="101">
        <f>IF(SER_hh_emi!H29=0,0,1000000*SER_hh_emi!H29/SER_hh_num!H29)</f>
        <v>115.30450726389931</v>
      </c>
      <c r="I29" s="101">
        <f>IF(SER_hh_emi!I29=0,0,1000000*SER_hh_emi!I29/SER_hh_num!I29)</f>
        <v>95.441249943832531</v>
      </c>
      <c r="J29" s="101">
        <f>IF(SER_hh_emi!J29=0,0,1000000*SER_hh_emi!J29/SER_hh_num!J29)</f>
        <v>88.120959591162503</v>
      </c>
      <c r="K29" s="101">
        <f>IF(SER_hh_emi!K29=0,0,1000000*SER_hh_emi!K29/SER_hh_num!K29)</f>
        <v>75.30225603931018</v>
      </c>
      <c r="L29" s="101">
        <f>IF(SER_hh_emi!L29=0,0,1000000*SER_hh_emi!L29/SER_hh_num!L29)</f>
        <v>79.608224129240469</v>
      </c>
      <c r="M29" s="101">
        <f>IF(SER_hh_emi!M29=0,0,1000000*SER_hh_emi!M29/SER_hh_num!M29)</f>
        <v>72.477107036363464</v>
      </c>
      <c r="N29" s="101">
        <f>IF(SER_hh_emi!N29=0,0,1000000*SER_hh_emi!N29/SER_hh_num!N29)</f>
        <v>41.259156163567283</v>
      </c>
      <c r="O29" s="101">
        <f>IF(SER_hh_emi!O29=0,0,1000000*SER_hh_emi!O29/SER_hh_num!O29)</f>
        <v>34.291488285603698</v>
      </c>
      <c r="P29" s="101">
        <f>IF(SER_hh_emi!P29=0,0,1000000*SER_hh_emi!P29/SER_hh_num!P29)</f>
        <v>33.282488486832037</v>
      </c>
      <c r="Q29" s="101">
        <f>IF(SER_hh_emi!Q29=0,0,1000000*SER_hh_emi!Q29/SER_hh_num!Q29)</f>
        <v>59.646094728263634</v>
      </c>
    </row>
    <row r="30" spans="1:17" ht="12" customHeight="1" x14ac:dyDescent="0.25">
      <c r="A30" s="88" t="s">
        <v>66</v>
      </c>
      <c r="B30" s="100">
        <f>IF(SER_hh_emi!B30=0,0,1000000*SER_hh_emi!B30/SER_hh_num!B30)</f>
        <v>2272.5294703972363</v>
      </c>
      <c r="C30" s="100">
        <f>IF(SER_hh_emi!C30=0,0,1000000*SER_hh_emi!C30/SER_hh_num!C30)</f>
        <v>3381.1228118315385</v>
      </c>
      <c r="D30" s="100">
        <f>IF(SER_hh_emi!D30=0,0,1000000*SER_hh_emi!D30/SER_hh_num!D30)</f>
        <v>2796.8121954870903</v>
      </c>
      <c r="E30" s="100">
        <f>IF(SER_hh_emi!E30=0,0,1000000*SER_hh_emi!E30/SER_hh_num!E30)</f>
        <v>2795.7422442652714</v>
      </c>
      <c r="F30" s="100">
        <f>IF(SER_hh_emi!F30=0,0,1000000*SER_hh_emi!F30/SER_hh_num!F30)</f>
        <v>2538.9399491089011</v>
      </c>
      <c r="G30" s="100">
        <f>IF(SER_hh_emi!G30=0,0,1000000*SER_hh_emi!G30/SER_hh_num!G30)</f>
        <v>3080.3445958310785</v>
      </c>
      <c r="H30" s="100">
        <f>IF(SER_hh_emi!H30=0,0,1000000*SER_hh_emi!H30/SER_hh_num!H30)</f>
        <v>2812.223659139775</v>
      </c>
      <c r="I30" s="100">
        <f>IF(SER_hh_emi!I30=0,0,1000000*SER_hh_emi!I30/SER_hh_num!I30)</f>
        <v>2818.1546139001671</v>
      </c>
      <c r="J30" s="100">
        <f>IF(SER_hh_emi!J30=0,0,1000000*SER_hh_emi!J30/SER_hh_num!J30)</f>
        <v>2430.0900989701718</v>
      </c>
      <c r="K30" s="100">
        <f>IF(SER_hh_emi!K30=0,0,1000000*SER_hh_emi!K30/SER_hh_num!K30)</f>
        <v>2179.6109876227306</v>
      </c>
      <c r="L30" s="100">
        <f>IF(SER_hh_emi!L30=0,0,1000000*SER_hh_emi!L30/SER_hh_num!L30)</f>
        <v>3154.2943109076514</v>
      </c>
      <c r="M30" s="100">
        <f>IF(SER_hh_emi!M30=0,0,1000000*SER_hh_emi!M30/SER_hh_num!M30)</f>
        <v>2812.7451350761025</v>
      </c>
      <c r="N30" s="100">
        <f>IF(SER_hh_emi!N30=0,0,1000000*SER_hh_emi!N30/SER_hh_num!N30)</f>
        <v>2831.9374172282269</v>
      </c>
      <c r="O30" s="100">
        <f>IF(SER_hh_emi!O30=0,0,1000000*SER_hh_emi!O30/SER_hh_num!O30)</f>
        <v>0</v>
      </c>
      <c r="P30" s="100">
        <f>IF(SER_hh_emi!P30=0,0,1000000*SER_hh_emi!P30/SER_hh_num!P30)</f>
        <v>0</v>
      </c>
      <c r="Q30" s="100">
        <f>IF(SER_hh_emi!Q30=0,0,1000000*SER_hh_emi!Q30/SER_hh_num!Q30)</f>
        <v>2845.1879215099361</v>
      </c>
    </row>
    <row r="31" spans="1:17" ht="12" customHeight="1" x14ac:dyDescent="0.25">
      <c r="A31" s="88" t="s">
        <v>98</v>
      </c>
      <c r="B31" s="100">
        <f>IF(SER_hh_emi!B31=0,0,1000000*SER_hh_emi!B31/SER_hh_num!B31)</f>
        <v>2277.6314052220296</v>
      </c>
      <c r="C31" s="100">
        <f>IF(SER_hh_emi!C31=0,0,1000000*SER_hh_emi!C31/SER_hh_num!C31)</f>
        <v>2140.5480537320423</v>
      </c>
      <c r="D31" s="100">
        <f>IF(SER_hh_emi!D31=0,0,1000000*SER_hh_emi!D31/SER_hh_num!D31)</f>
        <v>2286.2721574501325</v>
      </c>
      <c r="E31" s="100">
        <f>IF(SER_hh_emi!E31=0,0,1000000*SER_hh_emi!E31/SER_hh_num!E31)</f>
        <v>2289.7395684782186</v>
      </c>
      <c r="F31" s="100">
        <f>IF(SER_hh_emi!F31=0,0,1000000*SER_hh_emi!F31/SER_hh_num!F31)</f>
        <v>2291.0241204435688</v>
      </c>
      <c r="G31" s="100">
        <f>IF(SER_hh_emi!G31=0,0,1000000*SER_hh_emi!G31/SER_hh_num!G31)</f>
        <v>2274.4548548288121</v>
      </c>
      <c r="H31" s="100">
        <f>IF(SER_hh_emi!H31=0,0,1000000*SER_hh_emi!H31/SER_hh_num!H31)</f>
        <v>2284.0145139416877</v>
      </c>
      <c r="I31" s="100">
        <f>IF(SER_hh_emi!I31=0,0,1000000*SER_hh_emi!I31/SER_hh_num!I31)</f>
        <v>2304.9070134709355</v>
      </c>
      <c r="J31" s="100">
        <f>IF(SER_hh_emi!J31=0,0,1000000*SER_hh_emi!J31/SER_hh_num!J31)</f>
        <v>2304.7740285896493</v>
      </c>
      <c r="K31" s="100">
        <f>IF(SER_hh_emi!K31=0,0,1000000*SER_hh_emi!K31/SER_hh_num!K31)</f>
        <v>2276.409823196826</v>
      </c>
      <c r="L31" s="100">
        <f>IF(SER_hh_emi!L31=0,0,1000000*SER_hh_emi!L31/SER_hh_num!L31)</f>
        <v>2296.402822052708</v>
      </c>
      <c r="M31" s="100">
        <f>IF(SER_hh_emi!M31=0,0,1000000*SER_hh_emi!M31/SER_hh_num!M31)</f>
        <v>2309.9693629337689</v>
      </c>
      <c r="N31" s="100">
        <f>IF(SER_hh_emi!N31=0,0,1000000*SER_hh_emi!N31/SER_hh_num!N31)</f>
        <v>2326.2988056214763</v>
      </c>
      <c r="O31" s="100">
        <f>IF(SER_hh_emi!O31=0,0,1000000*SER_hh_emi!O31/SER_hh_num!O31)</f>
        <v>2325.4024819395836</v>
      </c>
      <c r="P31" s="100">
        <f>IF(SER_hh_emi!P31=0,0,1000000*SER_hh_emi!P31/SER_hh_num!P31)</f>
        <v>2330.1359314293227</v>
      </c>
      <c r="Q31" s="100">
        <f>IF(SER_hh_emi!Q31=0,0,1000000*SER_hh_emi!Q31/SER_hh_num!Q31)</f>
        <v>2328.7850243891703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193.42315109521559</v>
      </c>
      <c r="C3" s="106">
        <f>IF(SER_hh_fech!C3=0,0,SER_hh_fech!C3/SER_summary!C$26)</f>
        <v>212.20054543166944</v>
      </c>
      <c r="D3" s="106">
        <f>IF(SER_hh_fech!D3=0,0,SER_hh_fech!D3/SER_summary!D$26)</f>
        <v>208.6160473876736</v>
      </c>
      <c r="E3" s="106">
        <f>IF(SER_hh_fech!E3=0,0,SER_hh_fech!E3/SER_summary!E$26)</f>
        <v>206.7640216914067</v>
      </c>
      <c r="F3" s="106">
        <f>IF(SER_hh_fech!F3=0,0,SER_hh_fech!F3/SER_summary!F$26)</f>
        <v>190.75525518588512</v>
      </c>
      <c r="G3" s="106">
        <f>IF(SER_hh_fech!G3=0,0,SER_hh_fech!G3/SER_summary!G$26)</f>
        <v>174.16835155773248</v>
      </c>
      <c r="H3" s="106">
        <f>IF(SER_hh_fech!H3=0,0,SER_hh_fech!H3/SER_summary!H$26)</f>
        <v>159.23577159336384</v>
      </c>
      <c r="I3" s="106">
        <f>IF(SER_hh_fech!I3=0,0,SER_hh_fech!I3/SER_summary!I$26)</f>
        <v>161.54635685844502</v>
      </c>
      <c r="J3" s="106">
        <f>IF(SER_hh_fech!J3=0,0,SER_hh_fech!J3/SER_summary!J$26)</f>
        <v>156.99175525416749</v>
      </c>
      <c r="K3" s="106">
        <f>IF(SER_hh_fech!K3=0,0,SER_hh_fech!K3/SER_summary!K$26)</f>
        <v>160.84955502994384</v>
      </c>
      <c r="L3" s="106">
        <f>IF(SER_hh_fech!L3=0,0,SER_hh_fech!L3/SER_summary!L$26)</f>
        <v>174.76954665859483</v>
      </c>
      <c r="M3" s="106">
        <f>IF(SER_hh_fech!M3=0,0,SER_hh_fech!M3/SER_summary!M$26)</f>
        <v>145.94732494299279</v>
      </c>
      <c r="N3" s="106">
        <f>IF(SER_hh_fech!N3=0,0,SER_hh_fech!N3/SER_summary!N$26)</f>
        <v>147.96633079500353</v>
      </c>
      <c r="O3" s="106">
        <f>IF(SER_hh_fech!O3=0,0,SER_hh_fech!O3/SER_summary!O$26)</f>
        <v>139.49896382649254</v>
      </c>
      <c r="P3" s="106">
        <f>IF(SER_hh_fech!P3=0,0,SER_hh_fech!P3/SER_summary!P$26)</f>
        <v>141.73865251725493</v>
      </c>
      <c r="Q3" s="106">
        <f>IF(SER_hh_fech!Q3=0,0,SER_hh_fech!Q3/SER_summary!Q$26)</f>
        <v>138.04607667553009</v>
      </c>
    </row>
    <row r="4" spans="1:17" ht="12.95" customHeight="1" x14ac:dyDescent="0.25">
      <c r="A4" s="90" t="s">
        <v>44</v>
      </c>
      <c r="B4" s="101">
        <f>IF(SER_hh_fech!B4=0,0,SER_hh_fech!B4/SER_summary!B$26)</f>
        <v>148.48045125325115</v>
      </c>
      <c r="C4" s="101">
        <f>IF(SER_hh_fech!C4=0,0,SER_hh_fech!C4/SER_summary!C$26)</f>
        <v>167.44380026592356</v>
      </c>
      <c r="D4" s="101">
        <f>IF(SER_hh_fech!D4=0,0,SER_hh_fech!D4/SER_summary!D$26)</f>
        <v>164.28658568930112</v>
      </c>
      <c r="E4" s="101">
        <f>IF(SER_hh_fech!E4=0,0,SER_hh_fech!E4/SER_summary!E$26)</f>
        <v>162.86379547187175</v>
      </c>
      <c r="F4" s="101">
        <f>IF(SER_hh_fech!F4=0,0,SER_hh_fech!F4/SER_summary!F$26)</f>
        <v>147.19054455703463</v>
      </c>
      <c r="G4" s="101">
        <f>IF(SER_hh_fech!G4=0,0,SER_hh_fech!G4/SER_summary!G$26)</f>
        <v>130.74411857615218</v>
      </c>
      <c r="H4" s="101">
        <f>IF(SER_hh_fech!H4=0,0,SER_hh_fech!H4/SER_summary!H$26)</f>
        <v>116.50912793538927</v>
      </c>
      <c r="I4" s="101">
        <f>IF(SER_hh_fech!I4=0,0,SER_hh_fech!I4/SER_summary!I$26)</f>
        <v>119.08246994522511</v>
      </c>
      <c r="J4" s="101">
        <f>IF(SER_hh_fech!J4=0,0,SER_hh_fech!J4/SER_summary!J$26)</f>
        <v>114.79456284196674</v>
      </c>
      <c r="K4" s="101">
        <f>IF(SER_hh_fech!K4=0,0,SER_hh_fech!K4/SER_summary!K$26)</f>
        <v>119.0734940783897</v>
      </c>
      <c r="L4" s="101">
        <f>IF(SER_hh_fech!L4=0,0,SER_hh_fech!L4/SER_summary!L$26)</f>
        <v>133.25926765296674</v>
      </c>
      <c r="M4" s="101">
        <f>IF(SER_hh_fech!M4=0,0,SER_hh_fech!M4/SER_summary!M$26)</f>
        <v>104.64202347150369</v>
      </c>
      <c r="N4" s="101">
        <f>IF(SER_hh_fech!N4=0,0,SER_hh_fech!N4/SER_summary!N$26)</f>
        <v>106.8282274750959</v>
      </c>
      <c r="O4" s="101">
        <f>IF(SER_hh_fech!O4=0,0,SER_hh_fech!O4/SER_summary!O$26)</f>
        <v>98.494766911030695</v>
      </c>
      <c r="P4" s="101">
        <f>IF(SER_hh_fech!P4=0,0,SER_hh_fech!P4/SER_summary!P$26)</f>
        <v>100.8571015456663</v>
      </c>
      <c r="Q4" s="101">
        <f>IF(SER_hh_fech!Q4=0,0,SER_hh_fech!Q4/SER_summary!Q$26)</f>
        <v>97.372263677495013</v>
      </c>
    </row>
    <row r="5" spans="1:17" ht="12" customHeight="1" x14ac:dyDescent="0.25">
      <c r="A5" s="88" t="s">
        <v>38</v>
      </c>
      <c r="B5" s="100">
        <f>IF(SER_hh_fech!B5=0,0,SER_hh_fech!B5/SER_summary!B$26)</f>
        <v>0</v>
      </c>
      <c r="C5" s="100">
        <f>IF(SER_hh_fech!C5=0,0,SER_hh_fech!C5/SER_summary!C$26)</f>
        <v>0</v>
      </c>
      <c r="D5" s="100">
        <f>IF(SER_hh_fech!D5=0,0,SER_hh_fech!D5/SER_summary!D$26)</f>
        <v>0</v>
      </c>
      <c r="E5" s="100">
        <f>IF(SER_hh_fech!E5=0,0,SER_hh_fech!E5/SER_summary!E$26)</f>
        <v>0</v>
      </c>
      <c r="F5" s="100">
        <f>IF(SER_hh_fech!F5=0,0,SER_hh_fech!F5/SER_summary!F$26)</f>
        <v>0</v>
      </c>
      <c r="G5" s="100">
        <f>IF(SER_hh_fech!G5=0,0,SER_hh_fech!G5/SER_summary!G$26)</f>
        <v>0</v>
      </c>
      <c r="H5" s="100">
        <f>IF(SER_hh_fech!H5=0,0,SER_hh_fech!H5/SER_summary!H$26)</f>
        <v>0</v>
      </c>
      <c r="I5" s="100">
        <f>IF(SER_hh_fech!I5=0,0,SER_hh_fech!I5/SER_summary!I$26)</f>
        <v>0</v>
      </c>
      <c r="J5" s="100">
        <f>IF(SER_hh_fech!J5=0,0,SER_hh_fech!J5/SER_summary!J$26)</f>
        <v>0</v>
      </c>
      <c r="K5" s="100">
        <f>IF(SER_hh_fech!K5=0,0,SER_hh_fech!K5/SER_summary!K$26)</f>
        <v>0</v>
      </c>
      <c r="L5" s="100">
        <f>IF(SER_hh_fech!L5=0,0,SER_hh_fech!L5/SER_summary!L$26)</f>
        <v>0</v>
      </c>
      <c r="M5" s="100">
        <f>IF(SER_hh_fech!M5=0,0,SER_hh_fech!M5/SER_summary!M$26)</f>
        <v>0</v>
      </c>
      <c r="N5" s="100">
        <f>IF(SER_hh_fech!N5=0,0,SER_hh_fech!N5/SER_summary!N$26)</f>
        <v>0</v>
      </c>
      <c r="O5" s="100">
        <f>IF(SER_hh_fech!O5=0,0,SER_hh_fech!O5/SER_summary!O$26)</f>
        <v>0</v>
      </c>
      <c r="P5" s="100">
        <f>IF(SER_hh_fech!P5=0,0,SER_hh_fech!P5/SER_summary!P$26)</f>
        <v>0</v>
      </c>
      <c r="Q5" s="100">
        <f>IF(SER_hh_fech!Q5=0,0,SER_hh_fech!Q5/SER_summary!Q$26)</f>
        <v>0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168.71285586015173</v>
      </c>
      <c r="C7" s="100">
        <f>IF(SER_hh_fech!C7=0,0,SER_hh_fech!C7/SER_summary!C$26)</f>
        <v>190.00703323798794</v>
      </c>
      <c r="D7" s="100">
        <f>IF(SER_hh_fech!D7=0,0,SER_hh_fech!D7/SER_summary!D$26)</f>
        <v>186.14443755493625</v>
      </c>
      <c r="E7" s="100">
        <f>IF(SER_hh_fech!E7=0,0,SER_hh_fech!E7/SER_summary!E$26)</f>
        <v>193.89510615968567</v>
      </c>
      <c r="F7" s="100">
        <f>IF(SER_hh_fech!F7=0,0,SER_hh_fech!F7/SER_summary!F$26)</f>
        <v>170.39074407244286</v>
      </c>
      <c r="G7" s="100">
        <f>IF(SER_hh_fech!G7=0,0,SER_hh_fech!G7/SER_summary!G$26)</f>
        <v>152.82331479285997</v>
      </c>
      <c r="H7" s="100">
        <f>IF(SER_hh_fech!H7=0,0,SER_hh_fech!H7/SER_summary!H$26)</f>
        <v>131.16969986349494</v>
      </c>
      <c r="I7" s="100">
        <f>IF(SER_hh_fech!I7=0,0,SER_hh_fech!I7/SER_summary!I$26)</f>
        <v>151.86842230276915</v>
      </c>
      <c r="J7" s="100">
        <f>IF(SER_hh_fech!J7=0,0,SER_hh_fech!J7/SER_summary!J$26)</f>
        <v>137.54450127329343</v>
      </c>
      <c r="K7" s="100">
        <f>IF(SER_hh_fech!K7=0,0,SER_hh_fech!K7/SER_summary!K$26)</f>
        <v>142.69003565972329</v>
      </c>
      <c r="L7" s="100">
        <f>IF(SER_hh_fech!L7=0,0,SER_hh_fech!L7/SER_summary!L$26)</f>
        <v>156.29693545396847</v>
      </c>
      <c r="M7" s="100">
        <f>IF(SER_hh_fech!M7=0,0,SER_hh_fech!M7/SER_summary!M$26)</f>
        <v>130.19509035482085</v>
      </c>
      <c r="N7" s="100">
        <f>IF(SER_hh_fech!N7=0,0,SER_hh_fech!N7/SER_summary!N$26)</f>
        <v>120.32017104937275</v>
      </c>
      <c r="O7" s="100">
        <f>IF(SER_hh_fech!O7=0,0,SER_hh_fech!O7/SER_summary!O$26)</f>
        <v>107.11303595499834</v>
      </c>
      <c r="P7" s="100">
        <f>IF(SER_hh_fech!P7=0,0,SER_hh_fech!P7/SER_summary!P$26)</f>
        <v>139.29389000840007</v>
      </c>
      <c r="Q7" s="100">
        <f>IF(SER_hh_fech!Q7=0,0,SER_hh_fech!Q7/SER_summary!Q$26)</f>
        <v>123.29582152088349</v>
      </c>
    </row>
    <row r="8" spans="1:17" ht="12" customHeight="1" x14ac:dyDescent="0.25">
      <c r="A8" s="88" t="s">
        <v>101</v>
      </c>
      <c r="B8" s="100">
        <f>IF(SER_hh_fech!B8=0,0,SER_hh_fech!B8/SER_summary!B$26)</f>
        <v>0</v>
      </c>
      <c r="C8" s="100">
        <f>IF(SER_hh_fech!C8=0,0,SER_hh_fech!C8/SER_summary!C$26)</f>
        <v>0</v>
      </c>
      <c r="D8" s="100">
        <f>IF(SER_hh_fech!D8=0,0,SER_hh_fech!D8/SER_summary!D$26)</f>
        <v>0</v>
      </c>
      <c r="E8" s="100">
        <f>IF(SER_hh_fech!E8=0,0,SER_hh_fech!E8/SER_summary!E$26)</f>
        <v>0</v>
      </c>
      <c r="F8" s="100">
        <f>IF(SER_hh_fech!F8=0,0,SER_hh_fech!F8/SER_summary!F$26)</f>
        <v>0</v>
      </c>
      <c r="G8" s="100">
        <f>IF(SER_hh_fech!G8=0,0,SER_hh_fech!G8/SER_summary!G$26)</f>
        <v>0</v>
      </c>
      <c r="H8" s="100">
        <f>IF(SER_hh_fech!H8=0,0,SER_hh_fech!H8/SER_summary!H$26)</f>
        <v>0</v>
      </c>
      <c r="I8" s="100">
        <f>IF(SER_hh_fech!I8=0,0,SER_hh_fech!I8/SER_summary!I$26)</f>
        <v>0</v>
      </c>
      <c r="J8" s="100">
        <f>IF(SER_hh_fech!J8=0,0,SER_hh_fech!J8/SER_summary!J$26)</f>
        <v>0</v>
      </c>
      <c r="K8" s="100">
        <f>IF(SER_hh_fech!K8=0,0,SER_hh_fech!K8/SER_summary!K$26)</f>
        <v>0</v>
      </c>
      <c r="L8" s="100">
        <f>IF(SER_hh_fech!L8=0,0,SER_hh_fech!L8/SER_summary!L$26)</f>
        <v>0</v>
      </c>
      <c r="M8" s="100">
        <f>IF(SER_hh_fech!M8=0,0,SER_hh_fech!M8/SER_summary!M$26)</f>
        <v>0</v>
      </c>
      <c r="N8" s="100">
        <f>IF(SER_hh_fech!N8=0,0,SER_hh_fech!N8/SER_summary!N$26)</f>
        <v>0</v>
      </c>
      <c r="O8" s="100">
        <f>IF(SER_hh_fech!O8=0,0,SER_hh_fech!O8/SER_summary!O$26)</f>
        <v>0</v>
      </c>
      <c r="P8" s="100">
        <f>IF(SER_hh_fech!P8=0,0,SER_hh_fech!P8/SER_summary!P$26)</f>
        <v>0</v>
      </c>
      <c r="Q8" s="100">
        <f>IF(SER_hh_fech!Q8=0,0,SER_hh_fech!Q8/SER_summary!Q$26)</f>
        <v>0</v>
      </c>
    </row>
    <row r="9" spans="1:17" ht="12" customHeight="1" x14ac:dyDescent="0.25">
      <c r="A9" s="88" t="s">
        <v>106</v>
      </c>
      <c r="B9" s="100">
        <f>IF(SER_hh_fech!B9=0,0,SER_hh_fech!B9/SER_summary!B$26)</f>
        <v>210.68069955160956</v>
      </c>
      <c r="C9" s="100">
        <f>IF(SER_hh_fech!C9=0,0,SER_hh_fech!C9/SER_summary!C$26)</f>
        <v>179.26380228346821</v>
      </c>
      <c r="D9" s="100">
        <f>IF(SER_hh_fech!D9=0,0,SER_hh_fech!D9/SER_summary!D$26)</f>
        <v>176.33398365198138</v>
      </c>
      <c r="E9" s="100">
        <f>IF(SER_hh_fech!E9=0,0,SER_hh_fech!E9/SER_summary!E$26)</f>
        <v>174.55871748891821</v>
      </c>
      <c r="F9" s="100">
        <f>IF(SER_hh_fech!F9=0,0,SER_hh_fech!F9/SER_summary!F$26)</f>
        <v>159.48826700741148</v>
      </c>
      <c r="G9" s="100">
        <f>IF(SER_hh_fech!G9=0,0,SER_hh_fech!G9/SER_summary!G$26)</f>
        <v>143.04489229930718</v>
      </c>
      <c r="H9" s="100">
        <f>IF(SER_hh_fech!H9=0,0,SER_hh_fech!H9/SER_summary!H$26)</f>
        <v>130.18434642737193</v>
      </c>
      <c r="I9" s="100">
        <f>IF(SER_hh_fech!I9=0,0,SER_hh_fech!I9/SER_summary!I$26)</f>
        <v>132.9167565052289</v>
      </c>
      <c r="J9" s="100">
        <f>IF(SER_hh_fech!J9=0,0,SER_hh_fech!J9/SER_summary!J$26)</f>
        <v>145.51023129275379</v>
      </c>
      <c r="K9" s="100">
        <f>IF(SER_hh_fech!K9=0,0,SER_hh_fech!K9/SER_summary!K$26)</f>
        <v>92.311440200505544</v>
      </c>
      <c r="L9" s="100">
        <f>IF(SER_hh_fech!L9=0,0,SER_hh_fech!L9/SER_summary!L$26)</f>
        <v>147.8902205799051</v>
      </c>
      <c r="M9" s="100">
        <f>IF(SER_hh_fech!M9=0,0,SER_hh_fech!M9/SER_summary!M$26)</f>
        <v>116.02714594350374</v>
      </c>
      <c r="N9" s="100">
        <f>IF(SER_hh_fech!N9=0,0,SER_hh_fech!N9/SER_summary!N$26)</f>
        <v>132.45000696183899</v>
      </c>
      <c r="O9" s="100">
        <f>IF(SER_hh_fech!O9=0,0,SER_hh_fech!O9/SER_summary!O$26)</f>
        <v>113.96430672345593</v>
      </c>
      <c r="P9" s="100">
        <f>IF(SER_hh_fech!P9=0,0,SER_hh_fech!P9/SER_summary!P$26)</f>
        <v>117.37812895492164</v>
      </c>
      <c r="Q9" s="100">
        <f>IF(SER_hh_fech!Q9=0,0,SER_hh_fech!Q9/SER_summary!Q$26)</f>
        <v>116.34439388699462</v>
      </c>
    </row>
    <row r="10" spans="1:17" ht="12" customHeight="1" x14ac:dyDescent="0.25">
      <c r="A10" s="88" t="s">
        <v>34</v>
      </c>
      <c r="B10" s="100">
        <f>IF(SER_hh_fech!B10=0,0,SER_hh_fech!B10/SER_summary!B$26)</f>
        <v>206.10880666403088</v>
      </c>
      <c r="C10" s="100">
        <f>IF(SER_hh_fech!C10=0,0,SER_hh_fech!C10/SER_summary!C$26)</f>
        <v>301.41192868345092</v>
      </c>
      <c r="D10" s="100">
        <f>IF(SER_hh_fech!D10=0,0,SER_hh_fech!D10/SER_summary!D$26)</f>
        <v>230.14505678113017</v>
      </c>
      <c r="E10" s="100">
        <f>IF(SER_hh_fech!E10=0,0,SER_hh_fech!E10/SER_summary!E$26)</f>
        <v>212.17298881589991</v>
      </c>
      <c r="F10" s="100">
        <f>IF(SER_hh_fech!F10=0,0,SER_hh_fech!F10/SER_summary!F$26)</f>
        <v>208.15860622072628</v>
      </c>
      <c r="G10" s="100">
        <f>IF(SER_hh_fech!G10=0,0,SER_hh_fech!G10/SER_summary!G$26)</f>
        <v>212.39751379270845</v>
      </c>
      <c r="H10" s="100">
        <f>IF(SER_hh_fech!H10=0,0,SER_hh_fech!H10/SER_summary!H$26)</f>
        <v>169.91213593673712</v>
      </c>
      <c r="I10" s="100">
        <f>IF(SER_hh_fech!I10=0,0,SER_hh_fech!I10/SER_summary!I$26)</f>
        <v>173.47838368713579</v>
      </c>
      <c r="J10" s="100">
        <f>IF(SER_hh_fech!J10=0,0,SER_hh_fech!J10/SER_summary!J$26)</f>
        <v>168.0318484095651</v>
      </c>
      <c r="K10" s="100">
        <f>IF(SER_hh_fech!K10=0,0,SER_hh_fech!K10/SER_summary!K$26)</f>
        <v>172.42211531062921</v>
      </c>
      <c r="L10" s="100">
        <f>IF(SER_hh_fech!L10=0,0,SER_hh_fech!L10/SER_summary!L$26)</f>
        <v>178.24966649005583</v>
      </c>
      <c r="M10" s="100">
        <f>IF(SER_hh_fech!M10=0,0,SER_hh_fech!M10/SER_summary!M$26)</f>
        <v>150.62636702633642</v>
      </c>
      <c r="N10" s="100">
        <f>IF(SER_hh_fech!N10=0,0,SER_hh_fech!N10/SER_summary!N$26)</f>
        <v>189.52433273881894</v>
      </c>
      <c r="O10" s="100">
        <f>IF(SER_hh_fech!O10=0,0,SER_hh_fech!O10/SER_summary!O$26)</f>
        <v>118.35123742752477</v>
      </c>
      <c r="P10" s="100">
        <f>IF(SER_hh_fech!P10=0,0,SER_hh_fech!P10/SER_summary!P$26)</f>
        <v>161.07186812791301</v>
      </c>
      <c r="Q10" s="100">
        <f>IF(SER_hh_fech!Q10=0,0,SER_hh_fech!Q10/SER_summary!Q$26)</f>
        <v>146.87456711308647</v>
      </c>
    </row>
    <row r="11" spans="1:17" ht="12" customHeight="1" x14ac:dyDescent="0.25">
      <c r="A11" s="88" t="s">
        <v>61</v>
      </c>
      <c r="B11" s="100">
        <f>IF(SER_hh_fech!B11=0,0,SER_hh_fech!B11/SER_summary!B$26)</f>
        <v>0</v>
      </c>
      <c r="C11" s="100">
        <f>IF(SER_hh_fech!C11=0,0,SER_hh_fech!C11/SER_summary!C$26)</f>
        <v>0</v>
      </c>
      <c r="D11" s="100">
        <f>IF(SER_hh_fech!D11=0,0,SER_hh_fech!D11/SER_summary!D$26)</f>
        <v>0</v>
      </c>
      <c r="E11" s="100">
        <f>IF(SER_hh_fech!E11=0,0,SER_hh_fech!E11/SER_summary!E$26)</f>
        <v>0</v>
      </c>
      <c r="F11" s="100">
        <f>IF(SER_hh_fech!F11=0,0,SER_hh_fech!F11/SER_summary!F$26)</f>
        <v>0</v>
      </c>
      <c r="G11" s="100">
        <f>IF(SER_hh_fech!G11=0,0,SER_hh_fech!G11/SER_summary!G$26)</f>
        <v>0</v>
      </c>
      <c r="H11" s="100">
        <f>IF(SER_hh_fech!H11=0,0,SER_hh_fech!H11/SER_summary!H$26)</f>
        <v>0</v>
      </c>
      <c r="I11" s="100">
        <f>IF(SER_hh_fech!I11=0,0,SER_hh_fech!I11/SER_summary!I$26)</f>
        <v>0</v>
      </c>
      <c r="J11" s="100">
        <f>IF(SER_hh_fech!J11=0,0,SER_hh_fech!J11/SER_summary!J$26)</f>
        <v>0</v>
      </c>
      <c r="K11" s="100">
        <f>IF(SER_hh_fech!K11=0,0,SER_hh_fech!K11/SER_summary!K$26)</f>
        <v>0</v>
      </c>
      <c r="L11" s="100">
        <f>IF(SER_hh_fech!L11=0,0,SER_hh_fech!L11/SER_summary!L$26)</f>
        <v>0</v>
      </c>
      <c r="M11" s="100">
        <f>IF(SER_hh_fech!M11=0,0,SER_hh_fech!M11/SER_summary!M$26)</f>
        <v>0</v>
      </c>
      <c r="N11" s="100">
        <f>IF(SER_hh_fech!N11=0,0,SER_hh_fech!N11/SER_summary!N$26)</f>
        <v>0</v>
      </c>
      <c r="O11" s="100">
        <f>IF(SER_hh_fech!O11=0,0,SER_hh_fech!O11/SER_summary!O$26)</f>
        <v>0</v>
      </c>
      <c r="P11" s="100">
        <f>IF(SER_hh_fech!P11=0,0,SER_hh_fech!P11/SER_summary!P$26)</f>
        <v>0</v>
      </c>
      <c r="Q11" s="100">
        <f>IF(SER_hh_fech!Q11=0,0,SER_hh_fech!Q11/SER_summary!Q$26)</f>
        <v>0</v>
      </c>
    </row>
    <row r="12" spans="1:17" ht="12" customHeight="1" x14ac:dyDescent="0.25">
      <c r="A12" s="88" t="s">
        <v>42</v>
      </c>
      <c r="B12" s="100">
        <f>IF(SER_hh_fech!B12=0,0,SER_hh_fech!B12/SER_summary!B$26)</f>
        <v>134.13728356217132</v>
      </c>
      <c r="C12" s="100">
        <f>IF(SER_hh_fech!C12=0,0,SER_hh_fech!C12/SER_summary!C$26)</f>
        <v>150.37325362466231</v>
      </c>
      <c r="D12" s="100">
        <f>IF(SER_hh_fech!D12=0,0,SER_hh_fech!D12/SER_summary!D$26)</f>
        <v>150.96431628393881</v>
      </c>
      <c r="E12" s="100">
        <f>IF(SER_hh_fech!E12=0,0,SER_hh_fech!E12/SER_summary!E$26)</f>
        <v>149.43304033188602</v>
      </c>
      <c r="F12" s="100">
        <f>IF(SER_hh_fech!F12=0,0,SER_hh_fech!F12/SER_summary!F$26)</f>
        <v>133.00016712294936</v>
      </c>
      <c r="G12" s="100">
        <f>IF(SER_hh_fech!G12=0,0,SER_hh_fech!G12/SER_summary!G$26)</f>
        <v>121.63366999741902</v>
      </c>
      <c r="H12" s="100">
        <f>IF(SER_hh_fech!H12=0,0,SER_hh_fech!H12/SER_summary!H$26)</f>
        <v>112.61686706713202</v>
      </c>
      <c r="I12" s="100">
        <f>IF(SER_hh_fech!I12=0,0,SER_hh_fech!I12/SER_summary!I$26)</f>
        <v>111.61169139852169</v>
      </c>
      <c r="J12" s="100">
        <f>IF(SER_hh_fech!J12=0,0,SER_hh_fech!J12/SER_summary!J$26)</f>
        <v>109.06194674553061</v>
      </c>
      <c r="K12" s="100">
        <f>IF(SER_hh_fech!K12=0,0,SER_hh_fech!K12/SER_summary!K$26)</f>
        <v>113.90838688121488</v>
      </c>
      <c r="L12" s="100">
        <f>IF(SER_hh_fech!L12=0,0,SER_hh_fech!L12/SER_summary!L$26)</f>
        <v>127.00400882346577</v>
      </c>
      <c r="M12" s="100">
        <f>IF(SER_hh_fech!M12=0,0,SER_hh_fech!M12/SER_summary!M$26)</f>
        <v>99.233844297414421</v>
      </c>
      <c r="N12" s="100">
        <f>IF(SER_hh_fech!N12=0,0,SER_hh_fech!N12/SER_summary!N$26)</f>
        <v>102.44472674436064</v>
      </c>
      <c r="O12" s="100">
        <f>IF(SER_hh_fech!O12=0,0,SER_hh_fech!O12/SER_summary!O$26)</f>
        <v>100.41233628692773</v>
      </c>
      <c r="P12" s="100">
        <f>IF(SER_hh_fech!P12=0,0,SER_hh_fech!P12/SER_summary!P$26)</f>
        <v>98.844796337623009</v>
      </c>
      <c r="Q12" s="100">
        <f>IF(SER_hh_fech!Q12=0,0,SER_hh_fech!Q12/SER_summary!Q$26)</f>
        <v>101.11509036706059</v>
      </c>
    </row>
    <row r="13" spans="1:17" ht="12" customHeight="1" x14ac:dyDescent="0.25">
      <c r="A13" s="88" t="s">
        <v>105</v>
      </c>
      <c r="B13" s="100">
        <f>IF(SER_hh_fech!B13=0,0,SER_hh_fech!B13/SER_summary!B$26)</f>
        <v>86.027579890229973</v>
      </c>
      <c r="C13" s="100">
        <f>IF(SER_hh_fech!C13=0,0,SER_hh_fech!C13/SER_summary!C$26)</f>
        <v>97.6584809408604</v>
      </c>
      <c r="D13" s="100">
        <f>IF(SER_hh_fech!D13=0,0,SER_hh_fech!D13/SER_summary!D$26)</f>
        <v>96.061950470303401</v>
      </c>
      <c r="E13" s="100">
        <f>IF(SER_hh_fech!E13=0,0,SER_hh_fech!E13/SER_summary!E$26)</f>
        <v>95.09285189885189</v>
      </c>
      <c r="F13" s="100">
        <f>IF(SER_hh_fech!F13=0,0,SER_hh_fech!F13/SER_summary!F$26)</f>
        <v>86.886077763805986</v>
      </c>
      <c r="G13" s="100">
        <f>IF(SER_hh_fech!G13=0,0,SER_hh_fech!G13/SER_summary!G$26)</f>
        <v>77.92830904420444</v>
      </c>
      <c r="H13" s="100">
        <f>IF(SER_hh_fech!H13=0,0,SER_hh_fech!H13/SER_summary!H$26)</f>
        <v>70.925139288076679</v>
      </c>
      <c r="I13" s="100">
        <f>IF(SER_hh_fech!I13=0,0,SER_hh_fech!I13/SER_summary!I$26)</f>
        <v>72.414091923339186</v>
      </c>
      <c r="J13" s="100">
        <f>IF(SER_hh_fech!J13=0,0,SER_hh_fech!J13/SER_summary!J$26)</f>
        <v>70.14061857536214</v>
      </c>
      <c r="K13" s="100">
        <f>IF(SER_hh_fech!K13=0,0,SER_hh_fech!K13/SER_summary!K$26)</f>
        <v>71.970260905917698</v>
      </c>
      <c r="L13" s="100">
        <f>IF(SER_hh_fech!L13=0,0,SER_hh_fech!L13/SER_summary!L$26)</f>
        <v>80.566640808220171</v>
      </c>
      <c r="M13" s="100">
        <f>IF(SER_hh_fech!M13=0,0,SER_hh_fech!M13/SER_summary!M$26)</f>
        <v>62.243158598339264</v>
      </c>
      <c r="N13" s="100">
        <f>IF(SER_hh_fech!N13=0,0,SER_hh_fech!N13/SER_summary!N$26)</f>
        <v>63.636875578853896</v>
      </c>
      <c r="O13" s="100">
        <f>IF(SER_hh_fech!O13=0,0,SER_hh_fech!O13/SER_summary!O$26)</f>
        <v>58.279372868436155</v>
      </c>
      <c r="P13" s="100">
        <f>IF(SER_hh_fech!P13=0,0,SER_hh_fech!P13/SER_summary!P$26)</f>
        <v>58.234672676847794</v>
      </c>
      <c r="Q13" s="100">
        <f>IF(SER_hh_fech!Q13=0,0,SER_hh_fech!Q13/SER_summary!Q$26)</f>
        <v>55.850567438388964</v>
      </c>
    </row>
    <row r="14" spans="1:17" ht="12" customHeight="1" x14ac:dyDescent="0.25">
      <c r="A14" s="51" t="s">
        <v>104</v>
      </c>
      <c r="B14" s="22">
        <f>IF(SER_hh_fech!B14=0,0,SER_hh_fech!B14/SER_summary!B$26)</f>
        <v>142.62467192327605</v>
      </c>
      <c r="C14" s="22">
        <f>IF(SER_hh_fech!C14=0,0,SER_hh_fech!C14/SER_summary!C$26)</f>
        <v>166.63105518499893</v>
      </c>
      <c r="D14" s="22">
        <f>IF(SER_hh_fech!D14=0,0,SER_hh_fech!D14/SER_summary!D$26)</f>
        <v>160.60140041846392</v>
      </c>
      <c r="E14" s="22">
        <f>IF(SER_hh_fech!E14=0,0,SER_hh_fech!E14/SER_summary!E$26)</f>
        <v>150.22956465667463</v>
      </c>
      <c r="F14" s="22">
        <f>IF(SER_hh_fech!F14=0,0,SER_hh_fech!F14/SER_summary!F$26)</f>
        <v>150.39481573968229</v>
      </c>
      <c r="G14" s="22">
        <f>IF(SER_hh_fech!G14=0,0,SER_hh_fech!G14/SER_summary!G$26)</f>
        <v>129.19693341539158</v>
      </c>
      <c r="H14" s="22">
        <f>IF(SER_hh_fech!H14=0,0,SER_hh_fech!H14/SER_summary!H$26)</f>
        <v>117.58641513549556</v>
      </c>
      <c r="I14" s="22">
        <f>IF(SER_hh_fech!I14=0,0,SER_hh_fech!I14/SER_summary!I$26)</f>
        <v>120.05494187290445</v>
      </c>
      <c r="J14" s="22">
        <f>IF(SER_hh_fech!J14=0,0,SER_hh_fech!J14/SER_summary!J$26)</f>
        <v>116.28576237494255</v>
      </c>
      <c r="K14" s="22">
        <f>IF(SER_hh_fech!K14=0,0,SER_hh_fech!K14/SER_summary!K$26)</f>
        <v>119.31911676507406</v>
      </c>
      <c r="L14" s="22">
        <f>IF(SER_hh_fech!L14=0,0,SER_hh_fech!L14/SER_summary!L$26)</f>
        <v>133.57100976099665</v>
      </c>
      <c r="M14" s="22">
        <f>IF(SER_hh_fech!M14=0,0,SER_hh_fech!M14/SER_summary!M$26)</f>
        <v>97.048572771503814</v>
      </c>
      <c r="N14" s="22">
        <f>IF(SER_hh_fech!N14=0,0,SER_hh_fech!N14/SER_summary!N$26)</f>
        <v>117.33184690495236</v>
      </c>
      <c r="O14" s="22">
        <f>IF(SER_hh_fech!O14=0,0,SER_hh_fech!O14/SER_summary!O$26)</f>
        <v>104.50205652606387</v>
      </c>
      <c r="P14" s="22">
        <f>IF(SER_hh_fech!P14=0,0,SER_hh_fech!P14/SER_summary!P$26)</f>
        <v>106.20331042815852</v>
      </c>
      <c r="Q14" s="22">
        <f>IF(SER_hh_fech!Q14=0,0,SER_hh_fech!Q14/SER_summary!Q$26)</f>
        <v>105.41880872753522</v>
      </c>
    </row>
    <row r="15" spans="1:17" ht="12" customHeight="1" x14ac:dyDescent="0.25">
      <c r="A15" s="105" t="s">
        <v>108</v>
      </c>
      <c r="B15" s="104">
        <f>IF(SER_hh_fech!B15=0,0,SER_hh_fech!B15/SER_summary!B$26)</f>
        <v>1.1357591887182596</v>
      </c>
      <c r="C15" s="104">
        <f>IF(SER_hh_fech!C15=0,0,SER_hh_fech!C15/SER_summary!C$26)</f>
        <v>1.2435277217927592</v>
      </c>
      <c r="D15" s="104">
        <f>IF(SER_hh_fech!D15=0,0,SER_hh_fech!D15/SER_summary!D$26)</f>
        <v>1.2430495699834583</v>
      </c>
      <c r="E15" s="104">
        <f>IF(SER_hh_fech!E15=0,0,SER_hh_fech!E15/SER_summary!E$26)</f>
        <v>1.2809221505848587</v>
      </c>
      <c r="F15" s="104">
        <f>IF(SER_hh_fech!F15=0,0,SER_hh_fech!F15/SER_summary!F$26)</f>
        <v>1.0561068926993882</v>
      </c>
      <c r="G15" s="104">
        <f>IF(SER_hh_fech!G15=0,0,SER_hh_fech!G15/SER_summary!G$26)</f>
        <v>0.8881159652431746</v>
      </c>
      <c r="H15" s="104">
        <f>IF(SER_hh_fech!H15=0,0,SER_hh_fech!H15/SER_summary!H$26)</f>
        <v>0.71082605890848594</v>
      </c>
      <c r="I15" s="104">
        <f>IF(SER_hh_fech!I15=0,0,SER_hh_fech!I15/SER_summary!I$26)</f>
        <v>0.77072821509460077</v>
      </c>
      <c r="J15" s="104">
        <f>IF(SER_hh_fech!J15=0,0,SER_hh_fech!J15/SER_summary!J$26)</f>
        <v>0.7226433903524766</v>
      </c>
      <c r="K15" s="104">
        <f>IF(SER_hh_fech!K15=0,0,SER_hh_fech!K15/SER_summary!K$26)</f>
        <v>0.81890128326895872</v>
      </c>
      <c r="L15" s="104">
        <f>IF(SER_hh_fech!L15=0,0,SER_hh_fech!L15/SER_summary!L$26)</f>
        <v>0.94154888411063686</v>
      </c>
      <c r="M15" s="104">
        <f>IF(SER_hh_fech!M15=0,0,SER_hh_fech!M15/SER_summary!M$26)</f>
        <v>0.75798375222684644</v>
      </c>
      <c r="N15" s="104">
        <f>IF(SER_hh_fech!N15=0,0,SER_hh_fech!N15/SER_summary!N$26)</f>
        <v>0.68897982829684956</v>
      </c>
      <c r="O15" s="104">
        <f>IF(SER_hh_fech!O15=0,0,SER_hh_fech!O15/SER_summary!O$26)</f>
        <v>0.62193808037897458</v>
      </c>
      <c r="P15" s="104">
        <f>IF(SER_hh_fech!P15=0,0,SER_hh_fech!P15/SER_summary!P$26)</f>
        <v>0.69496080755874068</v>
      </c>
      <c r="Q15" s="104">
        <f>IF(SER_hh_fech!Q15=0,0,SER_hh_fech!Q15/SER_summary!Q$26)</f>
        <v>0.63791871873120087</v>
      </c>
    </row>
    <row r="16" spans="1:17" ht="12.95" customHeight="1" x14ac:dyDescent="0.25">
      <c r="A16" s="90" t="s">
        <v>102</v>
      </c>
      <c r="B16" s="101">
        <f>IF(SER_hh_fech!B16=0,0,SER_hh_fech!B16/SER_summary!B$26)</f>
        <v>14.139859996991174</v>
      </c>
      <c r="C16" s="101">
        <f>IF(SER_hh_fech!C16=0,0,SER_hh_fech!C16/SER_summary!C$26)</f>
        <v>13.958344099842586</v>
      </c>
      <c r="D16" s="101">
        <f>IF(SER_hh_fech!D16=0,0,SER_hh_fech!D16/SER_summary!D$26)</f>
        <v>13.720976784466897</v>
      </c>
      <c r="E16" s="101">
        <f>IF(SER_hh_fech!E16=0,0,SER_hh_fech!E16/SER_summary!E$26)</f>
        <v>13.518511018061794</v>
      </c>
      <c r="F16" s="101">
        <f>IF(SER_hh_fech!F16=0,0,SER_hh_fech!F16/SER_summary!F$26)</f>
        <v>13.325494566178524</v>
      </c>
      <c r="G16" s="101">
        <f>IF(SER_hh_fech!G16=0,0,SER_hh_fech!G16/SER_summary!G$26)</f>
        <v>13.135012123155274</v>
      </c>
      <c r="H16" s="101">
        <f>IF(SER_hh_fech!H16=0,0,SER_hh_fech!H16/SER_summary!H$26)</f>
        <v>12.958588469491417</v>
      </c>
      <c r="I16" s="101">
        <f>IF(SER_hh_fech!I16=0,0,SER_hh_fech!I16/SER_summary!I$26)</f>
        <v>12.819347466880366</v>
      </c>
      <c r="J16" s="101">
        <f>IF(SER_hh_fech!J16=0,0,SER_hh_fech!J16/SER_summary!J$26)</f>
        <v>12.756610726589237</v>
      </c>
      <c r="K16" s="101">
        <f>IF(SER_hh_fech!K16=0,0,SER_hh_fech!K16/SER_summary!K$26)</f>
        <v>12.318880080404574</v>
      </c>
      <c r="L16" s="101">
        <f>IF(SER_hh_fech!L16=0,0,SER_hh_fech!L16/SER_summary!L$26)</f>
        <v>12.214903155665153</v>
      </c>
      <c r="M16" s="101">
        <f>IF(SER_hh_fech!M16=0,0,SER_hh_fech!M16/SER_summary!M$26)</f>
        <v>12.02889244874679</v>
      </c>
      <c r="N16" s="101">
        <f>IF(SER_hh_fech!N16=0,0,SER_hh_fech!N16/SER_summary!N$26)</f>
        <v>11.858825345692084</v>
      </c>
      <c r="O16" s="101">
        <f>IF(SER_hh_fech!O16=0,0,SER_hh_fech!O16/SER_summary!O$26)</f>
        <v>11.601612721007839</v>
      </c>
      <c r="P16" s="101">
        <f>IF(SER_hh_fech!P16=0,0,SER_hh_fech!P16/SER_summary!P$26)</f>
        <v>11.178107365151678</v>
      </c>
      <c r="Q16" s="101">
        <f>IF(SER_hh_fech!Q16=0,0,SER_hh_fech!Q16/SER_summary!Q$26)</f>
        <v>10.689621437993871</v>
      </c>
    </row>
    <row r="17" spans="1:17" ht="12.95" customHeight="1" x14ac:dyDescent="0.25">
      <c r="A17" s="88" t="s">
        <v>101</v>
      </c>
      <c r="B17" s="103">
        <f>IF(SER_hh_fech!B17=0,0,SER_hh_fech!B17/SER_summary!B$26)</f>
        <v>0</v>
      </c>
      <c r="C17" s="103">
        <f>IF(SER_hh_fech!C17=0,0,SER_hh_fech!C17/SER_summary!C$26)</f>
        <v>0</v>
      </c>
      <c r="D17" s="103">
        <f>IF(SER_hh_fech!D17=0,0,SER_hh_fech!D17/SER_summary!D$26)</f>
        <v>0</v>
      </c>
      <c r="E17" s="103">
        <f>IF(SER_hh_fech!E17=0,0,SER_hh_fech!E17/SER_summary!E$26)</f>
        <v>0</v>
      </c>
      <c r="F17" s="103">
        <f>IF(SER_hh_fech!F17=0,0,SER_hh_fech!F17/SER_summary!F$26)</f>
        <v>0</v>
      </c>
      <c r="G17" s="103">
        <f>IF(SER_hh_fech!G17=0,0,SER_hh_fech!G17/SER_summary!G$26)</f>
        <v>0</v>
      </c>
      <c r="H17" s="103">
        <f>IF(SER_hh_fech!H17=0,0,SER_hh_fech!H17/SER_summary!H$26)</f>
        <v>0</v>
      </c>
      <c r="I17" s="103">
        <f>IF(SER_hh_fech!I17=0,0,SER_hh_fech!I17/SER_summary!I$26)</f>
        <v>0</v>
      </c>
      <c r="J17" s="103">
        <f>IF(SER_hh_fech!J17=0,0,SER_hh_fech!J17/SER_summary!J$26)</f>
        <v>0</v>
      </c>
      <c r="K17" s="103">
        <f>IF(SER_hh_fech!K17=0,0,SER_hh_fech!K17/SER_summary!K$26)</f>
        <v>0</v>
      </c>
      <c r="L17" s="103">
        <f>IF(SER_hh_fech!L17=0,0,SER_hh_fech!L17/SER_summary!L$26)</f>
        <v>0</v>
      </c>
      <c r="M17" s="103">
        <f>IF(SER_hh_fech!M17=0,0,SER_hh_fech!M17/SER_summary!M$26)</f>
        <v>0</v>
      </c>
      <c r="N17" s="103">
        <f>IF(SER_hh_fech!N17=0,0,SER_hh_fech!N17/SER_summary!N$26)</f>
        <v>0</v>
      </c>
      <c r="O17" s="103">
        <f>IF(SER_hh_fech!O17=0,0,SER_hh_fech!O17/SER_summary!O$26)</f>
        <v>0</v>
      </c>
      <c r="P17" s="103">
        <f>IF(SER_hh_fech!P17=0,0,SER_hh_fech!P17/SER_summary!P$26)</f>
        <v>0</v>
      </c>
      <c r="Q17" s="103">
        <f>IF(SER_hh_fech!Q17=0,0,SER_hh_fech!Q17/SER_summary!Q$26)</f>
        <v>0</v>
      </c>
    </row>
    <row r="18" spans="1:17" ht="12" customHeight="1" x14ac:dyDescent="0.25">
      <c r="A18" s="88" t="s">
        <v>100</v>
      </c>
      <c r="B18" s="103">
        <f>IF(SER_hh_fech!B18=0,0,SER_hh_fech!B18/SER_summary!B$26)</f>
        <v>14.139859996991174</v>
      </c>
      <c r="C18" s="103">
        <f>IF(SER_hh_fech!C18=0,0,SER_hh_fech!C18/SER_summary!C$26)</f>
        <v>13.958344099842586</v>
      </c>
      <c r="D18" s="103">
        <f>IF(SER_hh_fech!D18=0,0,SER_hh_fech!D18/SER_summary!D$26)</f>
        <v>13.720976784466897</v>
      </c>
      <c r="E18" s="103">
        <f>IF(SER_hh_fech!E18=0,0,SER_hh_fech!E18/SER_summary!E$26)</f>
        <v>13.518511018061794</v>
      </c>
      <c r="F18" s="103">
        <f>IF(SER_hh_fech!F18=0,0,SER_hh_fech!F18/SER_summary!F$26)</f>
        <v>13.325494566178524</v>
      </c>
      <c r="G18" s="103">
        <f>IF(SER_hh_fech!G18=0,0,SER_hh_fech!G18/SER_summary!G$26)</f>
        <v>13.135012123155274</v>
      </c>
      <c r="H18" s="103">
        <f>IF(SER_hh_fech!H18=0,0,SER_hh_fech!H18/SER_summary!H$26)</f>
        <v>12.958588469491417</v>
      </c>
      <c r="I18" s="103">
        <f>IF(SER_hh_fech!I18=0,0,SER_hh_fech!I18/SER_summary!I$26)</f>
        <v>12.819347466880366</v>
      </c>
      <c r="J18" s="103">
        <f>IF(SER_hh_fech!J18=0,0,SER_hh_fech!J18/SER_summary!J$26)</f>
        <v>12.756610726589237</v>
      </c>
      <c r="K18" s="103">
        <f>IF(SER_hh_fech!K18=0,0,SER_hh_fech!K18/SER_summary!K$26)</f>
        <v>12.318880080404574</v>
      </c>
      <c r="L18" s="103">
        <f>IF(SER_hh_fech!L18=0,0,SER_hh_fech!L18/SER_summary!L$26)</f>
        <v>12.214903155665153</v>
      </c>
      <c r="M18" s="103">
        <f>IF(SER_hh_fech!M18=0,0,SER_hh_fech!M18/SER_summary!M$26)</f>
        <v>12.02889244874679</v>
      </c>
      <c r="N18" s="103">
        <f>IF(SER_hh_fech!N18=0,0,SER_hh_fech!N18/SER_summary!N$26)</f>
        <v>11.858825345692084</v>
      </c>
      <c r="O18" s="103">
        <f>IF(SER_hh_fech!O18=0,0,SER_hh_fech!O18/SER_summary!O$26)</f>
        <v>11.601612721007839</v>
      </c>
      <c r="P18" s="103">
        <f>IF(SER_hh_fech!P18=0,0,SER_hh_fech!P18/SER_summary!P$26)</f>
        <v>11.178107365151678</v>
      </c>
      <c r="Q18" s="103">
        <f>IF(SER_hh_fech!Q18=0,0,SER_hh_fech!Q18/SER_summary!Q$26)</f>
        <v>10.689621437993871</v>
      </c>
    </row>
    <row r="19" spans="1:17" ht="12.95" customHeight="1" x14ac:dyDescent="0.25">
      <c r="A19" s="90" t="s">
        <v>47</v>
      </c>
      <c r="B19" s="101">
        <f>IF(SER_hh_fech!B19=0,0,SER_hh_fech!B19/SER_summary!B$26)</f>
        <v>21.68323206894912</v>
      </c>
      <c r="C19" s="101">
        <f>IF(SER_hh_fech!C19=0,0,SER_hh_fech!C19/SER_summary!C$26)</f>
        <v>21.421726646052271</v>
      </c>
      <c r="D19" s="101">
        <f>IF(SER_hh_fech!D19=0,0,SER_hh_fech!D19/SER_summary!D$26)</f>
        <v>21.128586132332536</v>
      </c>
      <c r="E19" s="101">
        <f>IF(SER_hh_fech!E19=0,0,SER_hh_fech!E19/SER_summary!E$26)</f>
        <v>20.887269526572034</v>
      </c>
      <c r="F19" s="101">
        <f>IF(SER_hh_fech!F19=0,0,SER_hh_fech!F19/SER_summary!F$26)</f>
        <v>20.533763339003716</v>
      </c>
      <c r="G19" s="101">
        <f>IF(SER_hh_fech!G19=0,0,SER_hh_fech!G19/SER_summary!G$26)</f>
        <v>20.198058555235495</v>
      </c>
      <c r="H19" s="101">
        <f>IF(SER_hh_fech!H19=0,0,SER_hh_fech!H19/SER_summary!H$26)</f>
        <v>19.862792846982188</v>
      </c>
      <c r="I19" s="101">
        <f>IF(SER_hh_fech!I19=0,0,SER_hh_fech!I19/SER_summary!I$26)</f>
        <v>19.601315780257003</v>
      </c>
      <c r="J19" s="101">
        <f>IF(SER_hh_fech!J19=0,0,SER_hh_fech!J19/SER_summary!J$26)</f>
        <v>19.330636287693995</v>
      </c>
      <c r="K19" s="101">
        <f>IF(SER_hh_fech!K19=0,0,SER_hh_fech!K19/SER_summary!K$26)</f>
        <v>19.088749779036242</v>
      </c>
      <c r="L19" s="101">
        <f>IF(SER_hh_fech!L19=0,0,SER_hh_fech!L19/SER_summary!L$26)</f>
        <v>18.884083726002743</v>
      </c>
      <c r="M19" s="101">
        <f>IF(SER_hh_fech!M19=0,0,SER_hh_fech!M19/SER_summary!M$26)</f>
        <v>18.690332078969224</v>
      </c>
      <c r="N19" s="101">
        <f>IF(SER_hh_fech!N19=0,0,SER_hh_fech!N19/SER_summary!N$26)</f>
        <v>18.549954109848244</v>
      </c>
      <c r="O19" s="101">
        <f>IF(SER_hh_fech!O19=0,0,SER_hh_fech!O19/SER_summary!O$26)</f>
        <v>18.523425871519557</v>
      </c>
      <c r="P19" s="101">
        <f>IF(SER_hh_fech!P19=0,0,SER_hh_fech!P19/SER_summary!P$26)</f>
        <v>18.461507875275682</v>
      </c>
      <c r="Q19" s="101">
        <f>IF(SER_hh_fech!Q19=0,0,SER_hh_fech!Q19/SER_summary!Q$26)</f>
        <v>18.414373509009746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0</v>
      </c>
      <c r="C21" s="100">
        <f>IF(SER_hh_fech!C21=0,0,SER_hh_fech!C21/SER_summary!C$26)</f>
        <v>0</v>
      </c>
      <c r="D21" s="100">
        <f>IF(SER_hh_fech!D21=0,0,SER_hh_fech!D21/SER_summary!D$26)</f>
        <v>0</v>
      </c>
      <c r="E21" s="100">
        <f>IF(SER_hh_fech!E21=0,0,SER_hh_fech!E21/SER_summary!E$26)</f>
        <v>0</v>
      </c>
      <c r="F21" s="100">
        <f>IF(SER_hh_fech!F21=0,0,SER_hh_fech!F21/SER_summary!F$26)</f>
        <v>0</v>
      </c>
      <c r="G21" s="100">
        <f>IF(SER_hh_fech!G21=0,0,SER_hh_fech!G21/SER_summary!G$26)</f>
        <v>0</v>
      </c>
      <c r="H21" s="100">
        <f>IF(SER_hh_fech!H21=0,0,SER_hh_fech!H21/SER_summary!H$26)</f>
        <v>0</v>
      </c>
      <c r="I21" s="100">
        <f>IF(SER_hh_fech!I21=0,0,SER_hh_fech!I21/SER_summary!I$26)</f>
        <v>0</v>
      </c>
      <c r="J21" s="100">
        <f>IF(SER_hh_fech!J21=0,0,SER_hh_fech!J21/SER_summary!J$26)</f>
        <v>0</v>
      </c>
      <c r="K21" s="100">
        <f>IF(SER_hh_fech!K21=0,0,SER_hh_fech!K21/SER_summary!K$26)</f>
        <v>0</v>
      </c>
      <c r="L21" s="100">
        <f>IF(SER_hh_fech!L21=0,0,SER_hh_fech!L21/SER_summary!L$26)</f>
        <v>0</v>
      </c>
      <c r="M21" s="100">
        <f>IF(SER_hh_fech!M21=0,0,SER_hh_fech!M21/SER_summary!M$26)</f>
        <v>0</v>
      </c>
      <c r="N21" s="100">
        <f>IF(SER_hh_fech!N21=0,0,SER_hh_fech!N21/SER_summary!N$26)</f>
        <v>0</v>
      </c>
      <c r="O21" s="100">
        <f>IF(SER_hh_fech!O21=0,0,SER_hh_fech!O21/SER_summary!O$26)</f>
        <v>0</v>
      </c>
      <c r="P21" s="100">
        <f>IF(SER_hh_fech!P21=0,0,SER_hh_fech!P21/SER_summary!P$26)</f>
        <v>0</v>
      </c>
      <c r="Q21" s="100">
        <f>IF(SER_hh_fech!Q21=0,0,SER_hh_fech!Q21/SER_summary!Q$26)</f>
        <v>0</v>
      </c>
    </row>
    <row r="22" spans="1:17" ht="12" customHeight="1" x14ac:dyDescent="0.25">
      <c r="A22" s="88" t="s">
        <v>99</v>
      </c>
      <c r="B22" s="100">
        <f>IF(SER_hh_fech!B22=0,0,SER_hh_fech!B22/SER_summary!B$26)</f>
        <v>27.134035594874575</v>
      </c>
      <c r="C22" s="100">
        <f>IF(SER_hh_fech!C22=0,0,SER_hh_fech!C22/SER_summary!C$26)</f>
        <v>26.836346337669411</v>
      </c>
      <c r="D22" s="100">
        <f>IF(SER_hh_fech!D22=0,0,SER_hh_fech!D22/SER_summary!D$26)</f>
        <v>26.527472496653356</v>
      </c>
      <c r="E22" s="100">
        <f>IF(SER_hh_fech!E22=0,0,SER_hh_fech!E22/SER_summary!E$26)</f>
        <v>26.268823624078173</v>
      </c>
      <c r="F22" s="100">
        <f>IF(SER_hh_fech!F22=0,0,SER_hh_fech!F22/SER_summary!F$26)</f>
        <v>25.988316840419397</v>
      </c>
      <c r="G22" s="100">
        <f>IF(SER_hh_fech!G22=0,0,SER_hh_fech!G22/SER_summary!G$26)</f>
        <v>25.718599773795649</v>
      </c>
      <c r="H22" s="100">
        <f>IF(SER_hh_fech!H22=0,0,SER_hh_fech!H22/SER_summary!H$26)</f>
        <v>25.60116628718119</v>
      </c>
      <c r="I22" s="100">
        <f>IF(SER_hh_fech!I22=0,0,SER_hh_fech!I22/SER_summary!I$26)</f>
        <v>25.279582435935282</v>
      </c>
      <c r="J22" s="100">
        <f>IF(SER_hh_fech!J22=0,0,SER_hh_fech!J22/SER_summary!J$26)</f>
        <v>25.018273926332171</v>
      </c>
      <c r="K22" s="100">
        <f>IF(SER_hh_fech!K22=0,0,SER_hh_fech!K22/SER_summary!K$26)</f>
        <v>24.743049235409497</v>
      </c>
      <c r="L22" s="100">
        <f>IF(SER_hh_fech!L22=0,0,SER_hh_fech!L22/SER_summary!L$26)</f>
        <v>24.493416443851942</v>
      </c>
      <c r="M22" s="100">
        <f>IF(SER_hh_fech!M22=0,0,SER_hh_fech!M22/SER_summary!M$26)</f>
        <v>24.222605257714097</v>
      </c>
      <c r="N22" s="100">
        <f>IF(SER_hh_fech!N22=0,0,SER_hh_fech!N22/SER_summary!N$26)</f>
        <v>24.024078013911918</v>
      </c>
      <c r="O22" s="100">
        <f>IF(SER_hh_fech!O22=0,0,SER_hh_fech!O22/SER_summary!O$26)</f>
        <v>23.942686611211151</v>
      </c>
      <c r="P22" s="100">
        <f>IF(SER_hh_fech!P22=0,0,SER_hh_fech!P22/SER_summary!P$26)</f>
        <v>23.821920569506087</v>
      </c>
      <c r="Q22" s="100">
        <f>IF(SER_hh_fech!Q22=0,0,SER_hh_fech!Q22/SER_summary!Q$26)</f>
        <v>23.690255651757415</v>
      </c>
    </row>
    <row r="23" spans="1:17" ht="12" customHeight="1" x14ac:dyDescent="0.25">
      <c r="A23" s="88" t="s">
        <v>98</v>
      </c>
      <c r="B23" s="100">
        <f>IF(SER_hh_fech!B23=0,0,SER_hh_fech!B23/SER_summary!B$26)</f>
        <v>25.325099888549602</v>
      </c>
      <c r="C23" s="100">
        <f>IF(SER_hh_fech!C23=0,0,SER_hh_fech!C23/SER_summary!C$26)</f>
        <v>25.047256581824787</v>
      </c>
      <c r="D23" s="100">
        <f>IF(SER_hh_fech!D23=0,0,SER_hh_fech!D23/SER_summary!D$26)</f>
        <v>24.758974330209799</v>
      </c>
      <c r="E23" s="100">
        <f>IF(SER_hh_fech!E23=0,0,SER_hh_fech!E23/SER_summary!E$26)</f>
        <v>24.517568715806284</v>
      </c>
      <c r="F23" s="100">
        <f>IF(SER_hh_fech!F23=0,0,SER_hh_fech!F23/SER_summary!F$26)</f>
        <v>24.255762384391442</v>
      </c>
      <c r="G23" s="100">
        <f>IF(SER_hh_fech!G23=0,0,SER_hh_fech!G23/SER_summary!G$26)</f>
        <v>24.004026455542608</v>
      </c>
      <c r="H23" s="100">
        <f>IF(SER_hh_fech!H23=0,0,SER_hh_fech!H23/SER_summary!H$26)</f>
        <v>23.894421868035767</v>
      </c>
      <c r="I23" s="100">
        <f>IF(SER_hh_fech!I23=0,0,SER_hh_fech!I23/SER_summary!I$26)</f>
        <v>23.594276940206271</v>
      </c>
      <c r="J23" s="100">
        <f>IF(SER_hh_fech!J23=0,0,SER_hh_fech!J23/SER_summary!J$26)</f>
        <v>23.350388997910017</v>
      </c>
      <c r="K23" s="100">
        <f>IF(SER_hh_fech!K23=0,0,SER_hh_fech!K23/SER_summary!K$26)</f>
        <v>23.093512619715529</v>
      </c>
      <c r="L23" s="100">
        <f>IF(SER_hh_fech!L23=0,0,SER_hh_fech!L23/SER_summary!L$26)</f>
        <v>22.860522014261804</v>
      </c>
      <c r="M23" s="100">
        <f>IF(SER_hh_fech!M23=0,0,SER_hh_fech!M23/SER_summary!M$26)</f>
        <v>22.564871329229259</v>
      </c>
      <c r="N23" s="100">
        <f>IF(SER_hh_fech!N23=0,0,SER_hh_fech!N23/SER_summary!N$26)</f>
        <v>22.366415262324448</v>
      </c>
      <c r="O23" s="100">
        <f>IF(SER_hh_fech!O23=0,0,SER_hh_fech!O23/SER_summary!O$26)</f>
        <v>22.277444686619713</v>
      </c>
      <c r="P23" s="100">
        <f>IF(SER_hh_fech!P23=0,0,SER_hh_fech!P23/SER_summary!P$26)</f>
        <v>22.146998572918648</v>
      </c>
      <c r="Q23" s="100">
        <f>IF(SER_hh_fech!Q23=0,0,SER_hh_fech!Q23/SER_summary!Q$26)</f>
        <v>22.021120693444708</v>
      </c>
    </row>
    <row r="24" spans="1:17" ht="12" customHeight="1" x14ac:dyDescent="0.25">
      <c r="A24" s="88" t="s">
        <v>34</v>
      </c>
      <c r="B24" s="100">
        <f>IF(SER_hh_fech!B24=0,0,SER_hh_fech!B24/SER_summary!B$26)</f>
        <v>0</v>
      </c>
      <c r="C24" s="100">
        <f>IF(SER_hh_fech!C24=0,0,SER_hh_fech!C24/SER_summary!C$26)</f>
        <v>0</v>
      </c>
      <c r="D24" s="100">
        <f>IF(SER_hh_fech!D24=0,0,SER_hh_fech!D24/SER_summary!D$26)</f>
        <v>0</v>
      </c>
      <c r="E24" s="100">
        <f>IF(SER_hh_fech!E24=0,0,SER_hh_fech!E24/SER_summary!E$26)</f>
        <v>0</v>
      </c>
      <c r="F24" s="100">
        <f>IF(SER_hh_fech!F24=0,0,SER_hh_fech!F24/SER_summary!F$26)</f>
        <v>0</v>
      </c>
      <c r="G24" s="100">
        <f>IF(SER_hh_fech!G24=0,0,SER_hh_fech!G24/SER_summary!G$26)</f>
        <v>0</v>
      </c>
      <c r="H24" s="100">
        <f>IF(SER_hh_fech!H24=0,0,SER_hh_fech!H24/SER_summary!H$26)</f>
        <v>0</v>
      </c>
      <c r="I24" s="100">
        <f>IF(SER_hh_fech!I24=0,0,SER_hh_fech!I24/SER_summary!I$26)</f>
        <v>0</v>
      </c>
      <c r="J24" s="100">
        <f>IF(SER_hh_fech!J24=0,0,SER_hh_fech!J24/SER_summary!J$26)</f>
        <v>0</v>
      </c>
      <c r="K24" s="100">
        <f>IF(SER_hh_fech!K24=0,0,SER_hh_fech!K24/SER_summary!K$26)</f>
        <v>0</v>
      </c>
      <c r="L24" s="100">
        <f>IF(SER_hh_fech!L24=0,0,SER_hh_fech!L24/SER_summary!L$26)</f>
        <v>0</v>
      </c>
      <c r="M24" s="100">
        <f>IF(SER_hh_fech!M24=0,0,SER_hh_fech!M24/SER_summary!M$26)</f>
        <v>0</v>
      </c>
      <c r="N24" s="100">
        <f>IF(SER_hh_fech!N24=0,0,SER_hh_fech!N24/SER_summary!N$26)</f>
        <v>0</v>
      </c>
      <c r="O24" s="100">
        <f>IF(SER_hh_fech!O24=0,0,SER_hh_fech!O24/SER_summary!O$26)</f>
        <v>0</v>
      </c>
      <c r="P24" s="100">
        <f>IF(SER_hh_fech!P24=0,0,SER_hh_fech!P24/SER_summary!P$26)</f>
        <v>0</v>
      </c>
      <c r="Q24" s="100">
        <f>IF(SER_hh_fech!Q24=0,0,SER_hh_fech!Q24/SER_summary!Q$26)</f>
        <v>0</v>
      </c>
    </row>
    <row r="25" spans="1:17" ht="12" customHeight="1" x14ac:dyDescent="0.25">
      <c r="A25" s="88" t="s">
        <v>42</v>
      </c>
      <c r="B25" s="100">
        <f>IF(SER_hh_fech!B25=0,0,SER_hh_fech!B25/SER_summary!B$26)</f>
        <v>19.943516162232811</v>
      </c>
      <c r="C25" s="100">
        <f>IF(SER_hh_fech!C25=0,0,SER_hh_fech!C25/SER_summary!C$26)</f>
        <v>19.72471455818701</v>
      </c>
      <c r="D25" s="100">
        <f>IF(SER_hh_fech!D25=0,0,SER_hh_fech!D25/SER_summary!D$26)</f>
        <v>19.497692285040209</v>
      </c>
      <c r="E25" s="100">
        <f>IF(SER_hh_fech!E25=0,0,SER_hh_fech!E25/SER_summary!E$26)</f>
        <v>19.30758536369747</v>
      </c>
      <c r="F25" s="100">
        <f>IF(SER_hh_fech!F25=0,0,SER_hh_fech!F25/SER_summary!F$26)</f>
        <v>19.10141287770826</v>
      </c>
      <c r="G25" s="100">
        <f>IF(SER_hh_fech!G25=0,0,SER_hh_fech!G25/SER_summary!G$26)</f>
        <v>18.903170833739804</v>
      </c>
      <c r="H25" s="100">
        <f>IF(SER_hh_fech!H25=0,0,SER_hh_fech!H25/SER_summary!H$26)</f>
        <v>18.81685722107817</v>
      </c>
      <c r="I25" s="100">
        <f>IF(SER_hh_fech!I25=0,0,SER_hh_fech!I25/SER_summary!I$26)</f>
        <v>18.580493090412435</v>
      </c>
      <c r="J25" s="100">
        <f>IF(SER_hh_fech!J25=0,0,SER_hh_fech!J25/SER_summary!J$26)</f>
        <v>18.388431335854143</v>
      </c>
      <c r="K25" s="100">
        <f>IF(SER_hh_fech!K25=0,0,SER_hh_fech!K25/SER_summary!K$26)</f>
        <v>18.186141188025985</v>
      </c>
      <c r="L25" s="100">
        <f>IF(SER_hh_fech!L25=0,0,SER_hh_fech!L25/SER_summary!L$26)</f>
        <v>18.002661086231182</v>
      </c>
      <c r="M25" s="100">
        <f>IF(SER_hh_fech!M25=0,0,SER_hh_fech!M25/SER_summary!M$26)</f>
        <v>17.866156119285066</v>
      </c>
      <c r="N25" s="100">
        <f>IF(SER_hh_fech!N25=0,0,SER_hh_fech!N25/SER_summary!N$26)</f>
        <v>17.807002347057569</v>
      </c>
      <c r="O25" s="100">
        <f>IF(SER_hh_fech!O25=0,0,SER_hh_fech!O25/SER_summary!O$26)</f>
        <v>17.840683127894064</v>
      </c>
      <c r="P25" s="100">
        <f>IF(SER_hh_fech!P25=0,0,SER_hh_fech!P25/SER_summary!P$26)</f>
        <v>17.856285170607574</v>
      </c>
      <c r="Q25" s="100">
        <f>IF(SER_hh_fech!Q25=0,0,SER_hh_fech!Q25/SER_summary!Q$26)</f>
        <v>17.878629623011037</v>
      </c>
    </row>
    <row r="26" spans="1:17" ht="12" customHeight="1" x14ac:dyDescent="0.25">
      <c r="A26" s="88" t="s">
        <v>30</v>
      </c>
      <c r="B26" s="22">
        <f>IF(SER_hh_fech!B26=0,0,SER_hh_fech!B26/SER_summary!B$26)</f>
        <v>20.641628408897137</v>
      </c>
      <c r="C26" s="22">
        <f>IF(SER_hh_fech!C26=0,0,SER_hh_fech!C26/SER_summary!C$26)</f>
        <v>20.41566473147568</v>
      </c>
      <c r="D26" s="22">
        <f>IF(SER_hh_fech!D26=0,0,SER_hh_fech!D26/SER_summary!D$26)</f>
        <v>20.180597966608371</v>
      </c>
      <c r="E26" s="22">
        <f>IF(SER_hh_fech!E26=0,0,SER_hh_fech!E26/SER_summary!E$26)</f>
        <v>19.983416064862904</v>
      </c>
      <c r="F26" s="22">
        <f>IF(SER_hh_fech!F26=0,0,SER_hh_fech!F26/SER_summary!F$26)</f>
        <v>19.770715317439649</v>
      </c>
      <c r="G26" s="22">
        <f>IF(SER_hh_fech!G26=0,0,SER_hh_fech!G26/SER_summary!G$26)</f>
        <v>19.56559204110264</v>
      </c>
      <c r="H26" s="22">
        <f>IF(SER_hh_fech!H26=0,0,SER_hh_fech!H26/SER_summary!H$26)</f>
        <v>19.477084882024482</v>
      </c>
      <c r="I26" s="22">
        <f>IF(SER_hh_fech!I26=0,0,SER_hh_fech!I26/SER_summary!I$26)</f>
        <v>19.232512631433345</v>
      </c>
      <c r="J26" s="22">
        <f>IF(SER_hh_fech!J26=0,0,SER_hh_fech!J26/SER_summary!J$26)</f>
        <v>19.03372273323745</v>
      </c>
      <c r="K26" s="22">
        <f>IF(SER_hh_fech!K26=0,0,SER_hh_fech!K26/SER_summary!K$26)</f>
        <v>18.82355884632679</v>
      </c>
      <c r="L26" s="22">
        <f>IF(SER_hh_fech!L26=0,0,SER_hh_fech!L26/SER_summary!L$26)</f>
        <v>18.633221316921954</v>
      </c>
      <c r="M26" s="22">
        <f>IF(SER_hh_fech!M26=0,0,SER_hh_fech!M26/SER_summary!M$26)</f>
        <v>18.436217312361332</v>
      </c>
      <c r="N26" s="22">
        <f>IF(SER_hh_fech!N26=0,0,SER_hh_fech!N26/SER_summary!N$26)</f>
        <v>18.28588358700075</v>
      </c>
      <c r="O26" s="22">
        <f>IF(SER_hh_fech!O26=0,0,SER_hh_fech!O26/SER_summary!O$26)</f>
        <v>18.220128134598443</v>
      </c>
      <c r="P26" s="22">
        <f>IF(SER_hh_fech!P26=0,0,SER_hh_fech!P26/SER_summary!P$26)</f>
        <v>18.132605595608741</v>
      </c>
      <c r="Q26" s="22">
        <f>IF(SER_hh_fech!Q26=0,0,SER_hh_fech!Q26/SER_summary!Q$26)</f>
        <v>18.043180377924603</v>
      </c>
    </row>
    <row r="27" spans="1:17" ht="12" customHeight="1" x14ac:dyDescent="0.25">
      <c r="A27" s="93" t="s">
        <v>114</v>
      </c>
      <c r="B27" s="116">
        <f>IF(SER_hh_fech!B27=0,0,SER_hh_fech!B27/SER_summary!B$26)</f>
        <v>0</v>
      </c>
      <c r="C27" s="116">
        <f>IF(SER_hh_fech!C27=0,0,SER_hh_fech!C27/SER_summary!C$26)</f>
        <v>0</v>
      </c>
      <c r="D27" s="116">
        <f>IF(SER_hh_fech!D27=0,0,SER_hh_fech!D27/SER_summary!D$26)</f>
        <v>0</v>
      </c>
      <c r="E27" s="116">
        <f>IF(SER_hh_fech!E27=0,0,SER_hh_fech!E27/SER_summary!E$26)</f>
        <v>0</v>
      </c>
      <c r="F27" s="116">
        <f>IF(SER_hh_fech!F27=0,0,SER_hh_fech!F27/SER_summary!F$26)</f>
        <v>0</v>
      </c>
      <c r="G27" s="116">
        <f>IF(SER_hh_fech!G27=0,0,SER_hh_fech!G27/SER_summary!G$26)</f>
        <v>0</v>
      </c>
      <c r="H27" s="116">
        <f>IF(SER_hh_fech!H27=0,0,SER_hh_fech!H27/SER_summary!H$26)</f>
        <v>0</v>
      </c>
      <c r="I27" s="116">
        <f>IF(SER_hh_fech!I27=0,0,SER_hh_fech!I27/SER_summary!I$26)</f>
        <v>0</v>
      </c>
      <c r="J27" s="116">
        <f>IF(SER_hh_fech!J27=0,0,SER_hh_fech!J27/SER_summary!J$26)</f>
        <v>0</v>
      </c>
      <c r="K27" s="116">
        <f>IF(SER_hh_fech!K27=0,0,SER_hh_fech!K27/SER_summary!K$26)</f>
        <v>0</v>
      </c>
      <c r="L27" s="116">
        <f>IF(SER_hh_fech!L27=0,0,SER_hh_fech!L27/SER_summary!L$26)</f>
        <v>0</v>
      </c>
      <c r="M27" s="116">
        <f>IF(SER_hh_fech!M27=0,0,SER_hh_fech!M27/SER_summary!M$26)</f>
        <v>0</v>
      </c>
      <c r="N27" s="116">
        <f>IF(SER_hh_fech!N27=0,0,SER_hh_fech!N27/SER_summary!N$26)</f>
        <v>0</v>
      </c>
      <c r="O27" s="116">
        <f>IF(SER_hh_fech!O27=0,0,SER_hh_fech!O27/SER_summary!O$26)</f>
        <v>0</v>
      </c>
      <c r="P27" s="116">
        <f>IF(SER_hh_fech!P27=0,0,SER_hh_fech!P27/SER_summary!P$26)</f>
        <v>0</v>
      </c>
      <c r="Q27" s="116">
        <f>IF(SER_hh_fech!Q27=0,0,SER_hh_fech!Q27/SER_summary!Q$26)</f>
        <v>0</v>
      </c>
    </row>
    <row r="28" spans="1:17" ht="12" customHeight="1" x14ac:dyDescent="0.25">
      <c r="A28" s="91" t="s">
        <v>113</v>
      </c>
      <c r="B28" s="117">
        <f>IF(SER_hh_fech!B28=0,0,SER_hh_fech!B28/SER_summary!B$26)</f>
        <v>0</v>
      </c>
      <c r="C28" s="117">
        <f>IF(SER_hh_fech!C28=0,0,SER_hh_fech!C28/SER_summary!C$26)</f>
        <v>0</v>
      </c>
      <c r="D28" s="117">
        <f>IF(SER_hh_fech!D28=0,0,SER_hh_fech!D28/SER_summary!D$26)</f>
        <v>0</v>
      </c>
      <c r="E28" s="117">
        <f>IF(SER_hh_fech!E28=0,0,SER_hh_fech!E28/SER_summary!E$26)</f>
        <v>0</v>
      </c>
      <c r="F28" s="117">
        <f>IF(SER_hh_fech!F28=0,0,SER_hh_fech!F28/SER_summary!F$26)</f>
        <v>0</v>
      </c>
      <c r="G28" s="117">
        <f>IF(SER_hh_fech!G28=0,0,SER_hh_fech!G28/SER_summary!G$26)</f>
        <v>0</v>
      </c>
      <c r="H28" s="117">
        <f>IF(SER_hh_fech!H28=0,0,SER_hh_fech!H28/SER_summary!H$26)</f>
        <v>0</v>
      </c>
      <c r="I28" s="117">
        <f>IF(SER_hh_fech!I28=0,0,SER_hh_fech!I28/SER_summary!I$26)</f>
        <v>0</v>
      </c>
      <c r="J28" s="117">
        <f>IF(SER_hh_fech!J28=0,0,SER_hh_fech!J28/SER_summary!J$26)</f>
        <v>0</v>
      </c>
      <c r="K28" s="117">
        <f>IF(SER_hh_fech!K28=0,0,SER_hh_fech!K28/SER_summary!K$26)</f>
        <v>0</v>
      </c>
      <c r="L28" s="117">
        <f>IF(SER_hh_fech!L28=0,0,SER_hh_fech!L28/SER_summary!L$26)</f>
        <v>0</v>
      </c>
      <c r="M28" s="117">
        <f>IF(SER_hh_fech!M28=0,0,SER_hh_fech!M28/SER_summary!M$26)</f>
        <v>0</v>
      </c>
      <c r="N28" s="117">
        <f>IF(SER_hh_fech!N28=0,0,SER_hh_fech!N28/SER_summary!N$26)</f>
        <v>0</v>
      </c>
      <c r="O28" s="117">
        <f>IF(SER_hh_fech!O28=0,0,SER_hh_fech!O28/SER_summary!O$26)</f>
        <v>0</v>
      </c>
      <c r="P28" s="117">
        <f>IF(SER_hh_fech!P28=0,0,SER_hh_fech!P28/SER_summary!P$26)</f>
        <v>0</v>
      </c>
      <c r="Q28" s="117">
        <f>IF(SER_hh_fech!Q28=0,0,SER_hh_fech!Q28/SER_summary!Q$26)</f>
        <v>0</v>
      </c>
    </row>
    <row r="29" spans="1:17" ht="12.95" customHeight="1" x14ac:dyDescent="0.25">
      <c r="A29" s="90" t="s">
        <v>46</v>
      </c>
      <c r="B29" s="101">
        <f>IF(SER_hh_fech!B29=0,0,SER_hh_fech!B29/SER_summary!B$26)</f>
        <v>19.618029004169525</v>
      </c>
      <c r="C29" s="101">
        <f>IF(SER_hh_fech!C29=0,0,SER_hh_fech!C29/SER_summary!C$26)</f>
        <v>19.778544645068852</v>
      </c>
      <c r="D29" s="101">
        <f>IF(SER_hh_fech!D29=0,0,SER_hh_fech!D29/SER_summary!D$26)</f>
        <v>19.618739154526345</v>
      </c>
      <c r="E29" s="101">
        <f>IF(SER_hh_fech!E29=0,0,SER_hh_fech!E29/SER_summary!E$26)</f>
        <v>19.439341766510793</v>
      </c>
      <c r="F29" s="101">
        <f>IF(SER_hh_fech!F29=0,0,SER_hh_fech!F29/SER_summary!F$26)</f>
        <v>19.389428265129872</v>
      </c>
      <c r="G29" s="101">
        <f>IF(SER_hh_fech!G29=0,0,SER_hh_fech!G29/SER_summary!G$26)</f>
        <v>19.46620384432342</v>
      </c>
      <c r="H29" s="101">
        <f>IF(SER_hh_fech!H29=0,0,SER_hh_fech!H29/SER_summary!H$26)</f>
        <v>19.106845726203183</v>
      </c>
      <c r="I29" s="101">
        <f>IF(SER_hh_fech!I29=0,0,SER_hh_fech!I29/SER_summary!I$26)</f>
        <v>19.086041028494922</v>
      </c>
      <c r="J29" s="101">
        <f>IF(SER_hh_fech!J29=0,0,SER_hh_fech!J29/SER_summary!J$26)</f>
        <v>19.09940234453288</v>
      </c>
      <c r="K29" s="101">
        <f>IF(SER_hh_fech!K29=0,0,SER_hh_fech!K29/SER_summary!K$26)</f>
        <v>18.987765628950392</v>
      </c>
      <c r="L29" s="101">
        <f>IF(SER_hh_fech!L29=0,0,SER_hh_fech!L29/SER_summary!L$26)</f>
        <v>18.956008708405534</v>
      </c>
      <c r="M29" s="101">
        <f>IF(SER_hh_fech!M29=0,0,SER_hh_fech!M29/SER_summary!M$26)</f>
        <v>18.981837701897788</v>
      </c>
      <c r="N29" s="101">
        <f>IF(SER_hh_fech!N29=0,0,SER_hh_fech!N29/SER_summary!N$26)</f>
        <v>19.001796376698511</v>
      </c>
      <c r="O29" s="101">
        <f>IF(SER_hh_fech!O29=0,0,SER_hh_fech!O29/SER_summary!O$26)</f>
        <v>18.978382114029589</v>
      </c>
      <c r="P29" s="101">
        <f>IF(SER_hh_fech!P29=0,0,SER_hh_fech!P29/SER_summary!P$26)</f>
        <v>18.981415324161418</v>
      </c>
      <c r="Q29" s="101">
        <f>IF(SER_hh_fech!Q29=0,0,SER_hh_fech!Q29/SER_summary!Q$26)</f>
        <v>18.946430270040736</v>
      </c>
    </row>
    <row r="30" spans="1:17" ht="12" customHeight="1" x14ac:dyDescent="0.25">
      <c r="A30" s="88" t="s">
        <v>66</v>
      </c>
      <c r="B30" s="100">
        <f>IF(SER_hh_fech!B30=0,0,SER_hh_fech!B30/SER_summary!B$26)</f>
        <v>22.227313970664515</v>
      </c>
      <c r="C30" s="100">
        <f>IF(SER_hh_fech!C30=0,0,SER_hh_fech!C30/SER_summary!C$26)</f>
        <v>33.07032066731302</v>
      </c>
      <c r="D30" s="100">
        <f>IF(SER_hh_fech!D30=0,0,SER_hh_fech!D30/SER_summary!D$26)</f>
        <v>27.355254836457011</v>
      </c>
      <c r="E30" s="100">
        <f>IF(SER_hh_fech!E30=0,0,SER_hh_fech!E30/SER_summary!E$26)</f>
        <v>27.344789783285883</v>
      </c>
      <c r="F30" s="100">
        <f>IF(SER_hh_fech!F30=0,0,SER_hh_fech!F30/SER_summary!F$26)</f>
        <v>24.833040071265579</v>
      </c>
      <c r="G30" s="100">
        <f>IF(SER_hh_fech!G30=0,0,SER_hh_fech!G30/SER_summary!G$26)</f>
        <v>30.128448216519256</v>
      </c>
      <c r="H30" s="100">
        <f>IF(SER_hh_fech!H30=0,0,SER_hh_fech!H30/SER_summary!H$26)</f>
        <v>27.505992349795328</v>
      </c>
      <c r="I30" s="100">
        <f>IF(SER_hh_fech!I30=0,0,SER_hh_fech!I30/SER_summary!I$26)</f>
        <v>27.564002243758111</v>
      </c>
      <c r="J30" s="100">
        <f>IF(SER_hh_fech!J30=0,0,SER_hh_fech!J30/SER_summary!J$26)</f>
        <v>23.768393902223643</v>
      </c>
      <c r="K30" s="100">
        <f>IF(SER_hh_fech!K30=0,0,SER_hh_fech!K30/SER_summary!K$26)</f>
        <v>21.318490425267015</v>
      </c>
      <c r="L30" s="100">
        <f>IF(SER_hh_fech!L30=0,0,SER_hh_fech!L30/SER_summary!L$26)</f>
        <v>30.851740722275345</v>
      </c>
      <c r="M30" s="100">
        <f>IF(SER_hh_fech!M30=0,0,SER_hh_fech!M30/SER_summary!M$26)</f>
        <v>27.511092837826777</v>
      </c>
      <c r="N30" s="100">
        <f>IF(SER_hh_fech!N30=0,0,SER_hh_fech!N30/SER_summary!N$26)</f>
        <v>27.698810043154943</v>
      </c>
      <c r="O30" s="100">
        <f>IF(SER_hh_fech!O30=0,0,SER_hh_fech!O30/SER_summary!O$26)</f>
        <v>0</v>
      </c>
      <c r="P30" s="100">
        <f>IF(SER_hh_fech!P30=0,0,SER_hh_fech!P30/SER_summary!P$26)</f>
        <v>0</v>
      </c>
      <c r="Q30" s="100">
        <f>IF(SER_hh_fech!Q30=0,0,SER_hh_fech!Q30/SER_summary!Q$26)</f>
        <v>27.828411495094617</v>
      </c>
    </row>
    <row r="31" spans="1:17" ht="12" customHeight="1" x14ac:dyDescent="0.25">
      <c r="A31" s="88" t="s">
        <v>98</v>
      </c>
      <c r="B31" s="100">
        <f>IF(SER_hh_fech!B31=0,0,SER_hh_fech!B31/SER_summary!B$26)</f>
        <v>25.494970722414813</v>
      </c>
      <c r="C31" s="100">
        <f>IF(SER_hh_fech!C31=0,0,SER_hh_fech!C31/SER_summary!C$26)</f>
        <v>24.053417446678033</v>
      </c>
      <c r="D31" s="100">
        <f>IF(SER_hh_fech!D31=0,0,SER_hh_fech!D31/SER_summary!D$26)</f>
        <v>25.401308062424384</v>
      </c>
      <c r="E31" s="100">
        <f>IF(SER_hh_fech!E31=0,0,SER_hh_fech!E31/SER_summary!E$26)</f>
        <v>25.391590513051181</v>
      </c>
      <c r="F31" s="100">
        <f>IF(SER_hh_fech!F31=0,0,SER_hh_fech!F31/SER_summary!F$26)</f>
        <v>25.44082174600781</v>
      </c>
      <c r="G31" s="100">
        <f>IF(SER_hh_fech!G31=0,0,SER_hh_fech!G31/SER_summary!G$26)</f>
        <v>25.444890158231082</v>
      </c>
      <c r="H31" s="100">
        <f>IF(SER_hh_fech!H31=0,0,SER_hh_fech!H31/SER_summary!H$26)</f>
        <v>25.54127861052422</v>
      </c>
      <c r="I31" s="100">
        <f>IF(SER_hh_fech!I31=0,0,SER_hh_fech!I31/SER_summary!I$26)</f>
        <v>25.595144940632533</v>
      </c>
      <c r="J31" s="100">
        <f>IF(SER_hh_fech!J31=0,0,SER_hh_fech!J31/SER_summary!J$26)</f>
        <v>25.643757358198307</v>
      </c>
      <c r="K31" s="100">
        <f>IF(SER_hh_fech!K31=0,0,SER_hh_fech!K31/SER_summary!K$26)</f>
        <v>25.543148649492647</v>
      </c>
      <c r="L31" s="100">
        <f>IF(SER_hh_fech!L31=0,0,SER_hh_fech!L31/SER_summary!L$26)</f>
        <v>25.483161823046697</v>
      </c>
      <c r="M31" s="100">
        <f>IF(SER_hh_fech!M31=0,0,SER_hh_fech!M31/SER_summary!M$26)</f>
        <v>25.531441386071375</v>
      </c>
      <c r="N31" s="100">
        <f>IF(SER_hh_fech!N31=0,0,SER_hh_fech!N31/SER_summary!N$26)</f>
        <v>25.686384758306051</v>
      </c>
      <c r="O31" s="100">
        <f>IF(SER_hh_fech!O31=0,0,SER_hh_fech!O31/SER_summary!O$26)</f>
        <v>25.692582209281387</v>
      </c>
      <c r="P31" s="100">
        <f>IF(SER_hh_fech!P31=0,0,SER_hh_fech!P31/SER_summary!P$26)</f>
        <v>25.758904586933426</v>
      </c>
      <c r="Q31" s="100">
        <f>IF(SER_hh_fech!Q31=0,0,SER_hh_fech!Q31/SER_summary!Q$26)</f>
        <v>25.743631706818217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0</v>
      </c>
      <c r="I32" s="100">
        <f>IF(SER_hh_fech!I32=0,0,SER_hh_fech!I32/SER_summary!I$26)</f>
        <v>0</v>
      </c>
      <c r="J32" s="100">
        <f>IF(SER_hh_fech!J32=0,0,SER_hh_fech!J32/SER_summary!J$26)</f>
        <v>0</v>
      </c>
      <c r="K32" s="100">
        <f>IF(SER_hh_fech!K32=0,0,SER_hh_fech!K32/SER_summary!K$26)</f>
        <v>0</v>
      </c>
      <c r="L32" s="100">
        <f>IF(SER_hh_fech!L32=0,0,SER_hh_fech!L32/SER_summary!L$26)</f>
        <v>0</v>
      </c>
      <c r="M32" s="100">
        <f>IF(SER_hh_fech!M32=0,0,SER_hh_fech!M32/SER_summary!M$26)</f>
        <v>0</v>
      </c>
      <c r="N32" s="100">
        <f>IF(SER_hh_fech!N32=0,0,SER_hh_fech!N32/SER_summary!N$26)</f>
        <v>0</v>
      </c>
      <c r="O32" s="100">
        <f>IF(SER_hh_fech!O32=0,0,SER_hh_fech!O32/SER_summary!O$26)</f>
        <v>0</v>
      </c>
      <c r="P32" s="100">
        <f>IF(SER_hh_fech!P32=0,0,SER_hh_fech!P32/SER_summary!P$26)</f>
        <v>0</v>
      </c>
      <c r="Q32" s="100">
        <f>IF(SER_hh_fech!Q32=0,0,SER_hh_fech!Q32/SER_summary!Q$26)</f>
        <v>0</v>
      </c>
    </row>
    <row r="33" spans="1:17" ht="12" customHeight="1" x14ac:dyDescent="0.25">
      <c r="A33" s="49" t="s">
        <v>30</v>
      </c>
      <c r="B33" s="18">
        <f>IF(SER_hh_fech!B33=0,0,SER_hh_fech!B33/SER_summary!B$26)</f>
        <v>19.153488022898252</v>
      </c>
      <c r="C33" s="18">
        <f>IF(SER_hh_fech!C33=0,0,SER_hh_fech!C33/SER_summary!C$26)</f>
        <v>18.234179222762229</v>
      </c>
      <c r="D33" s="18">
        <f>IF(SER_hh_fech!D33=0,0,SER_hh_fech!D33/SER_summary!D$26)</f>
        <v>18.651906422657547</v>
      </c>
      <c r="E33" s="18">
        <f>IF(SER_hh_fech!E33=0,0,SER_hh_fech!E33/SER_summary!E$26)</f>
        <v>18.643147235543566</v>
      </c>
      <c r="F33" s="18">
        <f>IF(SER_hh_fech!F33=0,0,SER_hh_fech!F33/SER_summary!F$26)</f>
        <v>18.813783079951264</v>
      </c>
      <c r="G33" s="18">
        <f>IF(SER_hh_fech!G33=0,0,SER_hh_fech!G33/SER_summary!G$26)</f>
        <v>18.554964130158616</v>
      </c>
      <c r="H33" s="18">
        <f>IF(SER_hh_fech!H33=0,0,SER_hh_fech!H33/SER_summary!H$26)</f>
        <v>18.75568322772369</v>
      </c>
      <c r="I33" s="18">
        <f>IF(SER_hh_fech!I33=0,0,SER_hh_fech!I33/SER_summary!I$26)</f>
        <v>18.79775427329821</v>
      </c>
      <c r="J33" s="18">
        <f>IF(SER_hh_fech!J33=0,0,SER_hh_fech!J33/SER_summary!J$26)</f>
        <v>18.873700302771116</v>
      </c>
      <c r="K33" s="18">
        <f>IF(SER_hh_fech!K33=0,0,SER_hh_fech!K33/SER_summary!K$26)</f>
        <v>18.818858728363253</v>
      </c>
      <c r="L33" s="18">
        <f>IF(SER_hh_fech!L33=0,0,SER_hh_fech!L33/SER_summary!L$26)</f>
        <v>18.683593844701193</v>
      </c>
      <c r="M33" s="18">
        <f>IF(SER_hh_fech!M33=0,0,SER_hh_fech!M33/SER_summary!M$26)</f>
        <v>18.763220002564491</v>
      </c>
      <c r="N33" s="18">
        <f>IF(SER_hh_fech!N33=0,0,SER_hh_fech!N33/SER_summary!N$26)</f>
        <v>18.879996460268224</v>
      </c>
      <c r="O33" s="18">
        <f>IF(SER_hh_fech!O33=0,0,SER_hh_fech!O33/SER_summary!O$26)</f>
        <v>18.877889420942587</v>
      </c>
      <c r="P33" s="18">
        <f>IF(SER_hh_fech!P33=0,0,SER_hh_fech!P33/SER_summary!P$26)</f>
        <v>18.883206311718347</v>
      </c>
      <c r="Q33" s="18">
        <f>IF(SER_hh_fech!Q33=0,0,SER_hh_fech!Q33/SER_summary!Q$26)</f>
        <v>18.762402100365652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131.24330965752966</v>
      </c>
      <c r="C3" s="106">
        <f>IF(SER_hh_tesh!C3=0,0,SER_hh_tesh!C3/SER_summary!C$26)</f>
        <v>145.29260231690589</v>
      </c>
      <c r="D3" s="106">
        <f>IF(SER_hh_tesh!D3=0,0,SER_hh_tesh!D3/SER_summary!D$26)</f>
        <v>144.28161710613978</v>
      </c>
      <c r="E3" s="106">
        <f>IF(SER_hh_tesh!E3=0,0,SER_hh_tesh!E3/SER_summary!E$26)</f>
        <v>143.88540898318701</v>
      </c>
      <c r="F3" s="106">
        <f>IF(SER_hh_tesh!F3=0,0,SER_hh_tesh!F3/SER_summary!F$26)</f>
        <v>135.2180904469721</v>
      </c>
      <c r="G3" s="106">
        <f>IF(SER_hh_tesh!G3=0,0,SER_hh_tesh!G3/SER_summary!G$26)</f>
        <v>125.45909354395152</v>
      </c>
      <c r="H3" s="106">
        <f>IF(SER_hh_tesh!H3=0,0,SER_hh_tesh!H3/SER_summary!H$26)</f>
        <v>118.28750602744546</v>
      </c>
      <c r="I3" s="106">
        <f>IF(SER_hh_tesh!I3=0,0,SER_hh_tesh!I3/SER_summary!I$26)</f>
        <v>121.07001304343524</v>
      </c>
      <c r="J3" s="106">
        <f>IF(SER_hh_tesh!J3=0,0,SER_hh_tesh!J3/SER_summary!J$26)</f>
        <v>118.97222438178096</v>
      </c>
      <c r="K3" s="106">
        <f>IF(SER_hh_tesh!K3=0,0,SER_hh_tesh!K3/SER_summary!K$26)</f>
        <v>122.67436753094843</v>
      </c>
      <c r="L3" s="106">
        <f>IF(SER_hh_tesh!L3=0,0,SER_hh_tesh!L3/SER_summary!L$26)</f>
        <v>134.30120380435358</v>
      </c>
      <c r="M3" s="106">
        <f>IF(SER_hh_tesh!M3=0,0,SER_hh_tesh!M3/SER_summary!M$26)</f>
        <v>113.38150291080159</v>
      </c>
      <c r="N3" s="106">
        <f>IF(SER_hh_tesh!N3=0,0,SER_hh_tesh!N3/SER_summary!N$26)</f>
        <v>117.68437869812003</v>
      </c>
      <c r="O3" s="106">
        <f>IF(SER_hh_tesh!O3=0,0,SER_hh_tesh!O3/SER_summary!O$26)</f>
        <v>113.28865157531442</v>
      </c>
      <c r="P3" s="106">
        <f>IF(SER_hh_tesh!P3=0,0,SER_hh_tesh!P3/SER_summary!P$26)</f>
        <v>117.02217299416209</v>
      </c>
      <c r="Q3" s="106">
        <f>IF(SER_hh_tesh!Q3=0,0,SER_hh_tesh!Q3/SER_summary!Q$26)</f>
        <v>117.18048566807315</v>
      </c>
    </row>
    <row r="4" spans="1:17" ht="12.95" customHeight="1" x14ac:dyDescent="0.25">
      <c r="A4" s="90" t="s">
        <v>44</v>
      </c>
      <c r="B4" s="101">
        <f>IF(SER_hh_tesh!B4=0,0,SER_hh_tesh!B4/SER_summary!B$26)</f>
        <v>99.100314474909567</v>
      </c>
      <c r="C4" s="101">
        <f>IF(SER_hh_tesh!C4=0,0,SER_hh_tesh!C4/SER_summary!C$26)</f>
        <v>113.26856401337625</v>
      </c>
      <c r="D4" s="101">
        <f>IF(SER_hh_tesh!D4=0,0,SER_hh_tesh!D4/SER_summary!D$26)</f>
        <v>112.10409453426811</v>
      </c>
      <c r="E4" s="101">
        <f>IF(SER_hh_tesh!E4=0,0,SER_hh_tesh!E4/SER_summary!E$26)</f>
        <v>111.60840757084858</v>
      </c>
      <c r="F4" s="101">
        <f>IF(SER_hh_tesh!F4=0,0,SER_hh_tesh!F4/SER_summary!F$26)</f>
        <v>102.67709140312478</v>
      </c>
      <c r="G4" s="101">
        <f>IF(SER_hh_tesh!G4=0,0,SER_hh_tesh!G4/SER_summary!G$26)</f>
        <v>92.566378761785046</v>
      </c>
      <c r="H4" s="101">
        <f>IF(SER_hh_tesh!H4=0,0,SER_hh_tesh!H4/SER_summary!H$26)</f>
        <v>85.054814242714201</v>
      </c>
      <c r="I4" s="101">
        <f>IF(SER_hh_tesh!I4=0,0,SER_hh_tesh!I4/SER_summary!I$26)</f>
        <v>87.614479553979791</v>
      </c>
      <c r="J4" s="101">
        <f>IF(SER_hh_tesh!J4=0,0,SER_hh_tesh!J4/SER_summary!J$26)</f>
        <v>85.348961709251</v>
      </c>
      <c r="K4" s="101">
        <f>IF(SER_hh_tesh!K4=0,0,SER_hh_tesh!K4/SER_summary!K$26)</f>
        <v>89.040654933646735</v>
      </c>
      <c r="L4" s="101">
        <f>IF(SER_hh_tesh!L4=0,0,SER_hh_tesh!L4/SER_summary!L$26)</f>
        <v>100.53300319235569</v>
      </c>
      <c r="M4" s="101">
        <f>IF(SER_hh_tesh!M4=0,0,SER_hh_tesh!M4/SER_summary!M$26)</f>
        <v>79.477304637059405</v>
      </c>
      <c r="N4" s="101">
        <f>IF(SER_hh_tesh!N4=0,0,SER_hh_tesh!N4/SER_summary!N$26)</f>
        <v>83.389266613885724</v>
      </c>
      <c r="O4" s="101">
        <f>IF(SER_hh_tesh!O4=0,0,SER_hh_tesh!O4/SER_summary!O$26)</f>
        <v>78.802203815701276</v>
      </c>
      <c r="P4" s="101">
        <f>IF(SER_hh_tesh!P4=0,0,SER_hh_tesh!P4/SER_summary!P$26)</f>
        <v>82.075757090190393</v>
      </c>
      <c r="Q4" s="101">
        <f>IF(SER_hh_tesh!Q4=0,0,SER_hh_tesh!Q4/SER_summary!Q$26)</f>
        <v>81.810670716083933</v>
      </c>
    </row>
    <row r="5" spans="1:17" ht="12" customHeight="1" x14ac:dyDescent="0.25">
      <c r="A5" s="88" t="s">
        <v>38</v>
      </c>
      <c r="B5" s="100">
        <f>IF(SER_hh_tesh!B5=0,0,SER_hh_tesh!B5/SER_summary!B$26)</f>
        <v>0</v>
      </c>
      <c r="C5" s="100">
        <f>IF(SER_hh_tesh!C5=0,0,SER_hh_tesh!C5/SER_summary!C$26)</f>
        <v>0</v>
      </c>
      <c r="D5" s="100">
        <f>IF(SER_hh_tesh!D5=0,0,SER_hh_tesh!D5/SER_summary!D$26)</f>
        <v>0</v>
      </c>
      <c r="E5" s="100">
        <f>IF(SER_hh_tesh!E5=0,0,SER_hh_tesh!E5/SER_summary!E$26)</f>
        <v>0</v>
      </c>
      <c r="F5" s="100">
        <f>IF(SER_hh_tesh!F5=0,0,SER_hh_tesh!F5/SER_summary!F$26)</f>
        <v>0</v>
      </c>
      <c r="G5" s="100">
        <f>IF(SER_hh_tesh!G5=0,0,SER_hh_tesh!G5/SER_summary!G$26)</f>
        <v>0</v>
      </c>
      <c r="H5" s="100">
        <f>IF(SER_hh_tesh!H5=0,0,SER_hh_tesh!H5/SER_summary!H$26)</f>
        <v>0</v>
      </c>
      <c r="I5" s="100">
        <f>IF(SER_hh_tesh!I5=0,0,SER_hh_tesh!I5/SER_summary!I$26)</f>
        <v>0</v>
      </c>
      <c r="J5" s="100">
        <f>IF(SER_hh_tesh!J5=0,0,SER_hh_tesh!J5/SER_summary!J$26)</f>
        <v>0</v>
      </c>
      <c r="K5" s="100">
        <f>IF(SER_hh_tesh!K5=0,0,SER_hh_tesh!K5/SER_summary!K$26)</f>
        <v>0</v>
      </c>
      <c r="L5" s="100">
        <f>IF(SER_hh_tesh!L5=0,0,SER_hh_tesh!L5/SER_summary!L$26)</f>
        <v>0</v>
      </c>
      <c r="M5" s="100">
        <f>IF(SER_hh_tesh!M5=0,0,SER_hh_tesh!M5/SER_summary!M$26)</f>
        <v>0</v>
      </c>
      <c r="N5" s="100">
        <f>IF(SER_hh_tesh!N5=0,0,SER_hh_tesh!N5/SER_summary!N$26)</f>
        <v>0</v>
      </c>
      <c r="O5" s="100">
        <f>IF(SER_hh_tesh!O5=0,0,SER_hh_tesh!O5/SER_summary!O$26)</f>
        <v>0</v>
      </c>
      <c r="P5" s="100">
        <f>IF(SER_hh_tesh!P5=0,0,SER_hh_tesh!P5/SER_summary!P$26)</f>
        <v>0</v>
      </c>
      <c r="Q5" s="100">
        <f>IF(SER_hh_tesh!Q5=0,0,SER_hh_tesh!Q5/SER_summary!Q$26)</f>
        <v>0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97.150713491624558</v>
      </c>
      <c r="C7" s="100">
        <f>IF(SER_hh_tesh!C7=0,0,SER_hh_tesh!C7/SER_summary!C$26)</f>
        <v>109.41263932369515</v>
      </c>
      <c r="D7" s="100">
        <f>IF(SER_hh_tesh!D7=0,0,SER_hh_tesh!D7/SER_summary!D$26)</f>
        <v>108.19392697986247</v>
      </c>
      <c r="E7" s="100">
        <f>IF(SER_hh_tesh!E7=0,0,SER_hh_tesh!E7/SER_summary!E$26)</f>
        <v>113.89731430417447</v>
      </c>
      <c r="F7" s="100">
        <f>IF(SER_hh_tesh!F7=0,0,SER_hh_tesh!F7/SER_summary!F$26)</f>
        <v>100.47792427028277</v>
      </c>
      <c r="G7" s="100">
        <f>IF(SER_hh_tesh!G7=0,0,SER_hh_tesh!G7/SER_summary!G$26)</f>
        <v>90.542828039245649</v>
      </c>
      <c r="H7" s="100">
        <f>IF(SER_hh_tesh!H7=0,0,SER_hh_tesh!H7/SER_summary!H$26)</f>
        <v>78.831327899569558</v>
      </c>
      <c r="I7" s="100">
        <f>IF(SER_hh_tesh!I7=0,0,SER_hh_tesh!I7/SER_summary!I$26)</f>
        <v>93.603398660636216</v>
      </c>
      <c r="J7" s="100">
        <f>IF(SER_hh_tesh!J7=0,0,SER_hh_tesh!J7/SER_summary!J$26)</f>
        <v>86.655264913911623</v>
      </c>
      <c r="K7" s="100">
        <f>IF(SER_hh_tesh!K7=0,0,SER_hh_tesh!K7/SER_summary!K$26)</f>
        <v>94.662347823213409</v>
      </c>
      <c r="L7" s="100">
        <f>IF(SER_hh_tesh!L7=0,0,SER_hh_tesh!L7/SER_summary!L$26)</f>
        <v>105.48828872171603</v>
      </c>
      <c r="M7" s="100">
        <f>IF(SER_hh_tesh!M7=0,0,SER_hh_tesh!M7/SER_summary!M$26)</f>
        <v>88.8865921638494</v>
      </c>
      <c r="N7" s="100">
        <f>IF(SER_hh_tesh!N7=0,0,SER_hh_tesh!N7/SER_summary!N$26)</f>
        <v>82.812600142122506</v>
      </c>
      <c r="O7" s="100">
        <f>IF(SER_hh_tesh!O7=0,0,SER_hh_tesh!O7/SER_summary!O$26)</f>
        <v>73.750559201559597</v>
      </c>
      <c r="P7" s="100">
        <f>IF(SER_hh_tesh!P7=0,0,SER_hh_tesh!P7/SER_summary!P$26)</f>
        <v>95.908885042489274</v>
      </c>
      <c r="Q7" s="100">
        <f>IF(SER_hh_tesh!Q7=0,0,SER_hh_tesh!Q7/SER_summary!Q$26)</f>
        <v>84.989007865472601</v>
      </c>
    </row>
    <row r="8" spans="1:17" ht="12" customHeight="1" x14ac:dyDescent="0.25">
      <c r="A8" s="88" t="s">
        <v>101</v>
      </c>
      <c r="B8" s="100">
        <f>IF(SER_hh_tesh!B8=0,0,SER_hh_tesh!B8/SER_summary!B$26)</f>
        <v>0</v>
      </c>
      <c r="C8" s="100">
        <f>IF(SER_hh_tesh!C8=0,0,SER_hh_tesh!C8/SER_summary!C$26)</f>
        <v>0</v>
      </c>
      <c r="D8" s="100">
        <f>IF(SER_hh_tesh!D8=0,0,SER_hh_tesh!D8/SER_summary!D$26)</f>
        <v>0</v>
      </c>
      <c r="E8" s="100">
        <f>IF(SER_hh_tesh!E8=0,0,SER_hh_tesh!E8/SER_summary!E$26)</f>
        <v>0</v>
      </c>
      <c r="F8" s="100">
        <f>IF(SER_hh_tesh!F8=0,0,SER_hh_tesh!F8/SER_summary!F$26)</f>
        <v>0</v>
      </c>
      <c r="G8" s="100">
        <f>IF(SER_hh_tesh!G8=0,0,SER_hh_tesh!G8/SER_summary!G$26)</f>
        <v>0</v>
      </c>
      <c r="H8" s="100">
        <f>IF(SER_hh_tesh!H8=0,0,SER_hh_tesh!H8/SER_summary!H$26)</f>
        <v>0</v>
      </c>
      <c r="I8" s="100">
        <f>IF(SER_hh_tesh!I8=0,0,SER_hh_tesh!I8/SER_summary!I$26)</f>
        <v>0</v>
      </c>
      <c r="J8" s="100">
        <f>IF(SER_hh_tesh!J8=0,0,SER_hh_tesh!J8/SER_summary!J$26)</f>
        <v>0</v>
      </c>
      <c r="K8" s="100">
        <f>IF(SER_hh_tesh!K8=0,0,SER_hh_tesh!K8/SER_summary!K$26)</f>
        <v>0</v>
      </c>
      <c r="L8" s="100">
        <f>IF(SER_hh_tesh!L8=0,0,SER_hh_tesh!L8/SER_summary!L$26)</f>
        <v>0</v>
      </c>
      <c r="M8" s="100">
        <f>IF(SER_hh_tesh!M8=0,0,SER_hh_tesh!M8/SER_summary!M$26)</f>
        <v>0</v>
      </c>
      <c r="N8" s="100">
        <f>IF(SER_hh_tesh!N8=0,0,SER_hh_tesh!N8/SER_summary!N$26)</f>
        <v>0</v>
      </c>
      <c r="O8" s="100">
        <f>IF(SER_hh_tesh!O8=0,0,SER_hh_tesh!O8/SER_summary!O$26)</f>
        <v>0</v>
      </c>
      <c r="P8" s="100">
        <f>IF(SER_hh_tesh!P8=0,0,SER_hh_tesh!P8/SER_summary!P$26)</f>
        <v>0</v>
      </c>
      <c r="Q8" s="100">
        <f>IF(SER_hh_tesh!Q8=0,0,SER_hh_tesh!Q8/SER_summary!Q$26)</f>
        <v>0</v>
      </c>
    </row>
    <row r="9" spans="1:17" ht="12" customHeight="1" x14ac:dyDescent="0.25">
      <c r="A9" s="88" t="s">
        <v>106</v>
      </c>
      <c r="B9" s="100">
        <f>IF(SER_hh_tesh!B9=0,0,SER_hh_tesh!B9/SER_summary!B$26)</f>
        <v>129.6103936521038</v>
      </c>
      <c r="C9" s="100">
        <f>IF(SER_hh_tesh!C9=0,0,SER_hh_tesh!C9/SER_summary!C$26)</f>
        <v>112.59418800195166</v>
      </c>
      <c r="D9" s="100">
        <f>IF(SER_hh_tesh!D9=0,0,SER_hh_tesh!D9/SER_summary!D$26)</f>
        <v>119.00853865817315</v>
      </c>
      <c r="E9" s="100">
        <f>IF(SER_hh_tesh!E9=0,0,SER_hh_tesh!E9/SER_summary!E$26)</f>
        <v>119.92015093471795</v>
      </c>
      <c r="F9" s="100">
        <f>IF(SER_hh_tesh!F9=0,0,SER_hh_tesh!F9/SER_summary!F$26)</f>
        <v>110.18048692356705</v>
      </c>
      <c r="G9" s="100">
        <f>IF(SER_hh_tesh!G9=0,0,SER_hh_tesh!G9/SER_summary!G$26)</f>
        <v>99.597093173645746</v>
      </c>
      <c r="H9" s="100">
        <f>IF(SER_hh_tesh!H9=0,0,SER_hh_tesh!H9/SER_summary!H$26)</f>
        <v>91.124439413269727</v>
      </c>
      <c r="I9" s="100">
        <f>IF(SER_hh_tesh!I9=0,0,SER_hh_tesh!I9/SER_summary!I$26)</f>
        <v>93.216238886113246</v>
      </c>
      <c r="J9" s="100">
        <f>IF(SER_hh_tesh!J9=0,0,SER_hh_tesh!J9/SER_summary!J$26)</f>
        <v>102.64848847794427</v>
      </c>
      <c r="K9" s="100">
        <f>IF(SER_hh_tesh!K9=0,0,SER_hh_tesh!K9/SER_summary!K$26)</f>
        <v>65.812104417692638</v>
      </c>
      <c r="L9" s="100">
        <f>IF(SER_hh_tesh!L9=0,0,SER_hh_tesh!L9/SER_summary!L$26)</f>
        <v>106.51106365220718</v>
      </c>
      <c r="M9" s="100">
        <f>IF(SER_hh_tesh!M9=0,0,SER_hh_tesh!M9/SER_summary!M$26)</f>
        <v>83.867320062865659</v>
      </c>
      <c r="N9" s="100">
        <f>IF(SER_hh_tesh!N9=0,0,SER_hh_tesh!N9/SER_summary!N$26)</f>
        <v>96.225720647617905</v>
      </c>
      <c r="O9" s="100">
        <f>IF(SER_hh_tesh!O9=0,0,SER_hh_tesh!O9/SER_summary!O$26)</f>
        <v>82.804083756186472</v>
      </c>
      <c r="P9" s="100">
        <f>IF(SER_hh_tesh!P9=0,0,SER_hh_tesh!P9/SER_summary!P$26)</f>
        <v>85.633910352247199</v>
      </c>
      <c r="Q9" s="100">
        <f>IF(SER_hh_tesh!Q9=0,0,SER_hh_tesh!Q9/SER_summary!Q$26)</f>
        <v>84.892719250984385</v>
      </c>
    </row>
    <row r="10" spans="1:17" ht="12" customHeight="1" x14ac:dyDescent="0.25">
      <c r="A10" s="88" t="s">
        <v>34</v>
      </c>
      <c r="B10" s="100">
        <f>IF(SER_hh_tesh!B10=0,0,SER_hh_tesh!B10/SER_summary!B$26)</f>
        <v>98.112601744016871</v>
      </c>
      <c r="C10" s="100">
        <f>IF(SER_hh_tesh!C10=0,0,SER_hh_tesh!C10/SER_summary!C$26)</f>
        <v>153.19625231532098</v>
      </c>
      <c r="D10" s="100">
        <f>IF(SER_hh_tesh!D10=0,0,SER_hh_tesh!D10/SER_summary!D$26)</f>
        <v>117.38399112279309</v>
      </c>
      <c r="E10" s="100">
        <f>IF(SER_hh_tesh!E10=0,0,SER_hh_tesh!E10/SER_summary!E$26)</f>
        <v>108.79760699780255</v>
      </c>
      <c r="F10" s="100">
        <f>IF(SER_hh_tesh!F10=0,0,SER_hh_tesh!F10/SER_summary!F$26)</f>
        <v>111.6283177197086</v>
      </c>
      <c r="G10" s="100">
        <f>IF(SER_hh_tesh!G10=0,0,SER_hh_tesh!G10/SER_summary!G$26)</f>
        <v>114.42670250051762</v>
      </c>
      <c r="H10" s="100">
        <f>IF(SER_hh_tesh!H10=0,0,SER_hh_tesh!H10/SER_summary!H$26)</f>
        <v>92.831125249061458</v>
      </c>
      <c r="I10" s="100">
        <f>IF(SER_hh_tesh!I10=0,0,SER_hh_tesh!I10/SER_summary!I$26)</f>
        <v>95.042036921943094</v>
      </c>
      <c r="J10" s="100">
        <f>IF(SER_hh_tesh!J10=0,0,SER_hh_tesh!J10/SER_summary!J$26)</f>
        <v>92.436037827191484</v>
      </c>
      <c r="K10" s="100">
        <f>IF(SER_hh_tesh!K10=0,0,SER_hh_tesh!K10/SER_summary!K$26)</f>
        <v>95.105911449479024</v>
      </c>
      <c r="L10" s="100">
        <f>IF(SER_hh_tesh!L10=0,0,SER_hh_tesh!L10/SER_summary!L$26)</f>
        <v>98.373741726076588</v>
      </c>
      <c r="M10" s="100">
        <f>IF(SER_hh_tesh!M10=0,0,SER_hh_tesh!M10/SER_summary!M$26)</f>
        <v>83.337244649882464</v>
      </c>
      <c r="N10" s="100">
        <f>IF(SER_hh_tesh!N10=0,0,SER_hh_tesh!N10/SER_summary!N$26)</f>
        <v>104.93742633816049</v>
      </c>
      <c r="O10" s="100">
        <f>IF(SER_hh_tesh!O10=0,0,SER_hh_tesh!O10/SER_summary!O$26)</f>
        <v>65.688163740919194</v>
      </c>
      <c r="P10" s="100">
        <f>IF(SER_hh_tesh!P10=0,0,SER_hh_tesh!P10/SER_summary!P$26)</f>
        <v>89.448168780790525</v>
      </c>
      <c r="Q10" s="100">
        <f>IF(SER_hh_tesh!Q10=0,0,SER_hh_tesh!Q10/SER_summary!Q$26)</f>
        <v>81.943141332057792</v>
      </c>
    </row>
    <row r="11" spans="1:17" ht="12" customHeight="1" x14ac:dyDescent="0.25">
      <c r="A11" s="88" t="s">
        <v>61</v>
      </c>
      <c r="B11" s="100">
        <f>IF(SER_hh_tesh!B11=0,0,SER_hh_tesh!B11/SER_summary!B$26)</f>
        <v>0</v>
      </c>
      <c r="C11" s="100">
        <f>IF(SER_hh_tesh!C11=0,0,SER_hh_tesh!C11/SER_summary!C$26)</f>
        <v>0</v>
      </c>
      <c r="D11" s="100">
        <f>IF(SER_hh_tesh!D11=0,0,SER_hh_tesh!D11/SER_summary!D$26)</f>
        <v>0</v>
      </c>
      <c r="E11" s="100">
        <f>IF(SER_hh_tesh!E11=0,0,SER_hh_tesh!E11/SER_summary!E$26)</f>
        <v>0</v>
      </c>
      <c r="F11" s="100">
        <f>IF(SER_hh_tesh!F11=0,0,SER_hh_tesh!F11/SER_summary!F$26)</f>
        <v>0</v>
      </c>
      <c r="G11" s="100">
        <f>IF(SER_hh_tesh!G11=0,0,SER_hh_tesh!G11/SER_summary!G$26)</f>
        <v>0</v>
      </c>
      <c r="H11" s="100">
        <f>IF(SER_hh_tesh!H11=0,0,SER_hh_tesh!H11/SER_summary!H$26)</f>
        <v>0</v>
      </c>
      <c r="I11" s="100">
        <f>IF(SER_hh_tesh!I11=0,0,SER_hh_tesh!I11/SER_summary!I$26)</f>
        <v>0</v>
      </c>
      <c r="J11" s="100">
        <f>IF(SER_hh_tesh!J11=0,0,SER_hh_tesh!J11/SER_summary!J$26)</f>
        <v>0</v>
      </c>
      <c r="K11" s="100">
        <f>IF(SER_hh_tesh!K11=0,0,SER_hh_tesh!K11/SER_summary!K$26)</f>
        <v>0</v>
      </c>
      <c r="L11" s="100">
        <f>IF(SER_hh_tesh!L11=0,0,SER_hh_tesh!L11/SER_summary!L$26)</f>
        <v>0</v>
      </c>
      <c r="M11" s="100">
        <f>IF(SER_hh_tesh!M11=0,0,SER_hh_tesh!M11/SER_summary!M$26)</f>
        <v>0</v>
      </c>
      <c r="N11" s="100">
        <f>IF(SER_hh_tesh!N11=0,0,SER_hh_tesh!N11/SER_summary!N$26)</f>
        <v>0</v>
      </c>
      <c r="O11" s="100">
        <f>IF(SER_hh_tesh!O11=0,0,SER_hh_tesh!O11/SER_summary!O$26)</f>
        <v>0</v>
      </c>
      <c r="P11" s="100">
        <f>IF(SER_hh_tesh!P11=0,0,SER_hh_tesh!P11/SER_summary!P$26)</f>
        <v>0</v>
      </c>
      <c r="Q11" s="100">
        <f>IF(SER_hh_tesh!Q11=0,0,SER_hh_tesh!Q11/SER_summary!Q$26)</f>
        <v>0</v>
      </c>
    </row>
    <row r="12" spans="1:17" ht="12" customHeight="1" x14ac:dyDescent="0.25">
      <c r="A12" s="88" t="s">
        <v>42</v>
      </c>
      <c r="B12" s="100">
        <f>IF(SER_hh_tesh!B12=0,0,SER_hh_tesh!B12/SER_summary!B$26)</f>
        <v>98.083682356671559</v>
      </c>
      <c r="C12" s="100">
        <f>IF(SER_hh_tesh!C12=0,0,SER_hh_tesh!C12/SER_summary!C$26)</f>
        <v>110.15447369264164</v>
      </c>
      <c r="D12" s="100">
        <f>IF(SER_hh_tesh!D12=0,0,SER_hh_tesh!D12/SER_summary!D$26)</f>
        <v>110.85380473142526</v>
      </c>
      <c r="E12" s="100">
        <f>IF(SER_hh_tesh!E12=0,0,SER_hh_tesh!E12/SER_summary!E$26)</f>
        <v>110.1278932204178</v>
      </c>
      <c r="F12" s="100">
        <f>IF(SER_hh_tesh!F12=0,0,SER_hh_tesh!F12/SER_summary!F$26)</f>
        <v>98.590935101296708</v>
      </c>
      <c r="G12" s="100">
        <f>IF(SER_hh_tesh!G12=0,0,SER_hh_tesh!G12/SER_summary!G$26)</f>
        <v>90.780844034926474</v>
      </c>
      <c r="H12" s="100">
        <f>IF(SER_hh_tesh!H12=0,0,SER_hh_tesh!H12/SER_summary!H$26)</f>
        <v>84.456653400929454</v>
      </c>
      <c r="I12" s="100">
        <f>IF(SER_hh_tesh!I12=0,0,SER_hh_tesh!I12/SER_summary!I$26)</f>
        <v>83.812797068720855</v>
      </c>
      <c r="J12" s="100">
        <f>IF(SER_hh_tesh!J12=0,0,SER_hh_tesh!J12/SER_summary!J$26)</f>
        <v>82.33701857137558</v>
      </c>
      <c r="K12" s="100">
        <f>IF(SER_hh_tesh!K12=0,0,SER_hh_tesh!K12/SER_summary!K$26)</f>
        <v>86.342980282128266</v>
      </c>
      <c r="L12" s="100">
        <f>IF(SER_hh_tesh!L12=0,0,SER_hh_tesh!L12/SER_summary!L$26)</f>
        <v>96.738293304352737</v>
      </c>
      <c r="M12" s="100">
        <f>IF(SER_hh_tesh!M12=0,0,SER_hh_tesh!M12/SER_summary!M$26)</f>
        <v>76.087998858111362</v>
      </c>
      <c r="N12" s="100">
        <f>IF(SER_hh_tesh!N12=0,0,SER_hh_tesh!N12/SER_summary!N$26)</f>
        <v>79.030593383169133</v>
      </c>
      <c r="O12" s="100">
        <f>IF(SER_hh_tesh!O12=0,0,SER_hh_tesh!O12/SER_summary!O$26)</f>
        <v>77.796300603725427</v>
      </c>
      <c r="P12" s="100">
        <f>IF(SER_hh_tesh!P12=0,0,SER_hh_tesh!P12/SER_summary!P$26)</f>
        <v>76.801495504977055</v>
      </c>
      <c r="Q12" s="100">
        <f>IF(SER_hh_tesh!Q12=0,0,SER_hh_tesh!Q12/SER_summary!Q$26)</f>
        <v>78.867370021290554</v>
      </c>
    </row>
    <row r="13" spans="1:17" ht="12" customHeight="1" x14ac:dyDescent="0.25">
      <c r="A13" s="88" t="s">
        <v>105</v>
      </c>
      <c r="B13" s="100">
        <f>IF(SER_hh_tesh!B13=0,0,SER_hh_tesh!B13/SER_summary!B$26)</f>
        <v>99.075328002524358</v>
      </c>
      <c r="C13" s="100">
        <f>IF(SER_hh_tesh!C13=0,0,SER_hh_tesh!C13/SER_summary!C$26)</f>
        <v>115.02351409693414</v>
      </c>
      <c r="D13" s="100">
        <f>IF(SER_hh_tesh!D13=0,0,SER_hh_tesh!D13/SER_summary!D$26)</f>
        <v>114.06373847777475</v>
      </c>
      <c r="E13" s="100">
        <f>IF(SER_hh_tesh!E13=0,0,SER_hh_tesh!E13/SER_summary!E$26)</f>
        <v>113.37705075962963</v>
      </c>
      <c r="F13" s="100">
        <f>IF(SER_hh_tesh!F13=0,0,SER_hh_tesh!F13/SER_summary!F$26)</f>
        <v>104.10096206711682</v>
      </c>
      <c r="G13" s="100">
        <f>IF(SER_hh_tesh!G13=0,0,SER_hh_tesh!G13/SER_summary!G$26)</f>
        <v>93.521851947195657</v>
      </c>
      <c r="H13" s="100">
        <f>IF(SER_hh_tesh!H13=0,0,SER_hh_tesh!H13/SER_summary!H$26)</f>
        <v>85.339283157081454</v>
      </c>
      <c r="I13" s="100">
        <f>IF(SER_hh_tesh!I13=0,0,SER_hh_tesh!I13/SER_summary!I$26)</f>
        <v>87.258811848099214</v>
      </c>
      <c r="J13" s="100">
        <f>IF(SER_hh_tesh!J13=0,0,SER_hh_tesh!J13/SER_summary!J$26)</f>
        <v>84.56880091394369</v>
      </c>
      <c r="K13" s="100">
        <f>IF(SER_hh_tesh!K13=0,0,SER_hh_tesh!K13/SER_summary!K$26)</f>
        <v>86.820191984970492</v>
      </c>
      <c r="L13" s="100">
        <f>IF(SER_hh_tesh!L13=0,0,SER_hh_tesh!L13/SER_summary!L$26)</f>
        <v>98.021606280336229</v>
      </c>
      <c r="M13" s="100">
        <f>IF(SER_hh_tesh!M13=0,0,SER_hh_tesh!M13/SER_summary!M$26)</f>
        <v>77.007652058561888</v>
      </c>
      <c r="N13" s="100">
        <f>IF(SER_hh_tesh!N13=0,0,SER_hh_tesh!N13/SER_summary!N$26)</f>
        <v>85.088983972798886</v>
      </c>
      <c r="O13" s="100">
        <f>IF(SER_hh_tesh!O13=0,0,SER_hh_tesh!O13/SER_summary!O$26)</f>
        <v>82.224424848530404</v>
      </c>
      <c r="P13" s="100">
        <f>IF(SER_hh_tesh!P13=0,0,SER_hh_tesh!P13/SER_summary!P$26)</f>
        <v>85.493657464901048</v>
      </c>
      <c r="Q13" s="100">
        <f>IF(SER_hh_tesh!Q13=0,0,SER_hh_tesh!Q13/SER_summary!Q$26)</f>
        <v>84.388190164064085</v>
      </c>
    </row>
    <row r="14" spans="1:17" ht="12" customHeight="1" x14ac:dyDescent="0.25">
      <c r="A14" s="51" t="s">
        <v>104</v>
      </c>
      <c r="B14" s="22">
        <f>IF(SER_hh_tesh!B14=0,0,SER_hh_tesh!B14/SER_summary!B$26)</f>
        <v>99.07532800252433</v>
      </c>
      <c r="C14" s="22">
        <f>IF(SER_hh_tesh!C14=0,0,SER_hh_tesh!C14/SER_summary!C$26)</f>
        <v>117.8898447588892</v>
      </c>
      <c r="D14" s="22">
        <f>IF(SER_hh_tesh!D14=0,0,SER_hh_tesh!D14/SER_summary!D$26)</f>
        <v>114.13875555573468</v>
      </c>
      <c r="E14" s="22">
        <f>IF(SER_hh_tesh!E14=0,0,SER_hh_tesh!E14/SER_summary!E$26)</f>
        <v>106.92007370802737</v>
      </c>
      <c r="F14" s="22">
        <f>IF(SER_hh_tesh!F14=0,0,SER_hh_tesh!F14/SER_summary!F$26)</f>
        <v>107.78113722531842</v>
      </c>
      <c r="G14" s="22">
        <f>IF(SER_hh_tesh!G14=0,0,SER_hh_tesh!G14/SER_summary!G$26)</f>
        <v>92.769999860108683</v>
      </c>
      <c r="H14" s="22">
        <f>IF(SER_hh_tesh!H14=0,0,SER_hh_tesh!H14/SER_summary!H$26)</f>
        <v>86.038065851485115</v>
      </c>
      <c r="I14" s="22">
        <f>IF(SER_hh_tesh!I14=0,0,SER_hh_tesh!I14/SER_summary!I$26)</f>
        <v>89.009397108087327</v>
      </c>
      <c r="J14" s="22">
        <f>IF(SER_hh_tesh!J14=0,0,SER_hh_tesh!J14/SER_summary!J$26)</f>
        <v>86.518195803344668</v>
      </c>
      <c r="K14" s="22">
        <f>IF(SER_hh_tesh!K14=0,0,SER_hh_tesh!K14/SER_summary!K$26)</f>
        <v>90.689160291619061</v>
      </c>
      <c r="L14" s="22">
        <f>IF(SER_hh_tesh!L14=0,0,SER_hh_tesh!L14/SER_summary!L$26)</f>
        <v>102.32111494420377</v>
      </c>
      <c r="M14" s="22">
        <f>IF(SER_hh_tesh!M14=0,0,SER_hh_tesh!M14/SER_summary!M$26)</f>
        <v>75.417290728361962</v>
      </c>
      <c r="N14" s="22">
        <f>IF(SER_hh_tesh!N14=0,0,SER_hh_tesh!N14/SER_summary!N$26)</f>
        <v>91.231342249443202</v>
      </c>
      <c r="O14" s="22">
        <f>IF(SER_hh_tesh!O14=0,0,SER_hh_tesh!O14/SER_summary!O$26)</f>
        <v>81.382529975934204</v>
      </c>
      <c r="P14" s="22">
        <f>IF(SER_hh_tesh!P14=0,0,SER_hh_tesh!P14/SER_summary!P$26)</f>
        <v>83.034465101373868</v>
      </c>
      <c r="Q14" s="22">
        <f>IF(SER_hh_tesh!Q14=0,0,SER_hh_tesh!Q14/SER_summary!Q$26)</f>
        <v>83.368405365156775</v>
      </c>
    </row>
    <row r="15" spans="1:17" ht="12" customHeight="1" x14ac:dyDescent="0.25">
      <c r="A15" s="105" t="s">
        <v>108</v>
      </c>
      <c r="B15" s="104">
        <f>IF(SER_hh_tesh!B15=0,0,SER_hh_tesh!B15/SER_summary!B$26)</f>
        <v>1.1357591887182596</v>
      </c>
      <c r="C15" s="104">
        <f>IF(SER_hh_tesh!C15=0,0,SER_hh_tesh!C15/SER_summary!C$26)</f>
        <v>1.2435277217927596</v>
      </c>
      <c r="D15" s="104">
        <f>IF(SER_hh_tesh!D15=0,0,SER_hh_tesh!D15/SER_summary!D$26)</f>
        <v>1.2430495699834583</v>
      </c>
      <c r="E15" s="104">
        <f>IF(SER_hh_tesh!E15=0,0,SER_hh_tesh!E15/SER_summary!E$26)</f>
        <v>1.2809221505848578</v>
      </c>
      <c r="F15" s="104">
        <f>IF(SER_hh_tesh!F15=0,0,SER_hh_tesh!F15/SER_summary!F$26)</f>
        <v>1.0561068926993882</v>
      </c>
      <c r="G15" s="104">
        <f>IF(SER_hh_tesh!G15=0,0,SER_hh_tesh!G15/SER_summary!G$26)</f>
        <v>0.88811596524317504</v>
      </c>
      <c r="H15" s="104">
        <f>IF(SER_hh_tesh!H15=0,0,SER_hh_tesh!H15/SER_summary!H$26)</f>
        <v>0.7108260589084856</v>
      </c>
      <c r="I15" s="104">
        <f>IF(SER_hh_tesh!I15=0,0,SER_hh_tesh!I15/SER_summary!I$26)</f>
        <v>0.77072821509460099</v>
      </c>
      <c r="J15" s="104">
        <f>IF(SER_hh_tesh!J15=0,0,SER_hh_tesh!J15/SER_summary!J$26)</f>
        <v>0.7226433903524766</v>
      </c>
      <c r="K15" s="104">
        <f>IF(SER_hh_tesh!K15=0,0,SER_hh_tesh!K15/SER_summary!K$26)</f>
        <v>0.81890128326895906</v>
      </c>
      <c r="L15" s="104">
        <f>IF(SER_hh_tesh!L15=0,0,SER_hh_tesh!L15/SER_summary!L$26)</f>
        <v>0.94154888411063686</v>
      </c>
      <c r="M15" s="104">
        <f>IF(SER_hh_tesh!M15=0,0,SER_hh_tesh!M15/SER_summary!M$26)</f>
        <v>0.757983752226846</v>
      </c>
      <c r="N15" s="104">
        <f>IF(SER_hh_tesh!N15=0,0,SER_hh_tesh!N15/SER_summary!N$26)</f>
        <v>0.68897982829684945</v>
      </c>
      <c r="O15" s="104">
        <f>IF(SER_hh_tesh!O15=0,0,SER_hh_tesh!O15/SER_summary!O$26)</f>
        <v>0.62193808037897458</v>
      </c>
      <c r="P15" s="104">
        <f>IF(SER_hh_tesh!P15=0,0,SER_hh_tesh!P15/SER_summary!P$26)</f>
        <v>0.6949608075587409</v>
      </c>
      <c r="Q15" s="104">
        <f>IF(SER_hh_tesh!Q15=0,0,SER_hh_tesh!Q15/SER_summary!Q$26)</f>
        <v>0.6379187187312011</v>
      </c>
    </row>
    <row r="16" spans="1:17" ht="12.95" customHeight="1" x14ac:dyDescent="0.25">
      <c r="A16" s="90" t="s">
        <v>102</v>
      </c>
      <c r="B16" s="101">
        <f>IF(SER_hh_tesh!B16=0,0,SER_hh_tesh!B16/SER_summary!B$26)</f>
        <v>23.091947163537238</v>
      </c>
      <c r="C16" s="101">
        <f>IF(SER_hh_tesh!C16=0,0,SER_hh_tesh!C16/SER_summary!C$26)</f>
        <v>23.160648911412331</v>
      </c>
      <c r="D16" s="101">
        <f>IF(SER_hh_tesh!D16=0,0,SER_hh_tesh!D16/SER_summary!D$26)</f>
        <v>23.244190628550388</v>
      </c>
      <c r="E16" s="101">
        <f>IF(SER_hh_tesh!E16=0,0,SER_hh_tesh!E16/SER_summary!E$26)</f>
        <v>23.33792405990317</v>
      </c>
      <c r="F16" s="101">
        <f>IF(SER_hh_tesh!F16=0,0,SER_hh_tesh!F16/SER_summary!F$26)</f>
        <v>23.508578911855292</v>
      </c>
      <c r="G16" s="101">
        <f>IF(SER_hh_tesh!G16=0,0,SER_hh_tesh!G16/SER_summary!G$26)</f>
        <v>23.70063927518164</v>
      </c>
      <c r="H16" s="101">
        <f>IF(SER_hh_tesh!H16=0,0,SER_hh_tesh!H16/SER_summary!H$26)</f>
        <v>23.847505000920741</v>
      </c>
      <c r="I16" s="101">
        <f>IF(SER_hh_tesh!I16=0,0,SER_hh_tesh!I16/SER_summary!I$26)</f>
        <v>24.085224222797255</v>
      </c>
      <c r="J16" s="101">
        <f>IF(SER_hh_tesh!J16=0,0,SER_hh_tesh!J16/SER_summary!J$26)</f>
        <v>24.453447651028508</v>
      </c>
      <c r="K16" s="101">
        <f>IF(SER_hh_tesh!K16=0,0,SER_hh_tesh!K16/SER_summary!K$26)</f>
        <v>24.168386087983443</v>
      </c>
      <c r="L16" s="101">
        <f>IF(SER_hh_tesh!L16=0,0,SER_hh_tesh!L16/SER_summary!L$26)</f>
        <v>24.534696847794354</v>
      </c>
      <c r="M16" s="101">
        <f>IF(SER_hh_tesh!M16=0,0,SER_hh_tesh!M16/SER_summary!M$26)</f>
        <v>24.587410444560017</v>
      </c>
      <c r="N16" s="101">
        <f>IF(SER_hh_tesh!N16=0,0,SER_hh_tesh!N16/SER_summary!N$26)</f>
        <v>25.045845840850674</v>
      </c>
      <c r="O16" s="101">
        <f>IF(SER_hh_tesh!O16=0,0,SER_hh_tesh!O16/SER_summary!O$26)</f>
        <v>25.374181929224619</v>
      </c>
      <c r="P16" s="101">
        <f>IF(SER_hh_tesh!P16=0,0,SER_hh_tesh!P16/SER_summary!P$26)</f>
        <v>26.002119091969725</v>
      </c>
      <c r="Q16" s="101">
        <f>IF(SER_hh_tesh!Q16=0,0,SER_hh_tesh!Q16/SER_summary!Q$26)</f>
        <v>27.01666962109671</v>
      </c>
    </row>
    <row r="17" spans="1:17" ht="12.95" customHeight="1" x14ac:dyDescent="0.25">
      <c r="A17" s="88" t="s">
        <v>101</v>
      </c>
      <c r="B17" s="103">
        <f>IF(SER_hh_tesh!B17=0,0,SER_hh_tesh!B17/SER_summary!B$26)</f>
        <v>0</v>
      </c>
      <c r="C17" s="103">
        <f>IF(SER_hh_tesh!C17=0,0,SER_hh_tesh!C17/SER_summary!C$26)</f>
        <v>0</v>
      </c>
      <c r="D17" s="103">
        <f>IF(SER_hh_tesh!D17=0,0,SER_hh_tesh!D17/SER_summary!D$26)</f>
        <v>0</v>
      </c>
      <c r="E17" s="103">
        <f>IF(SER_hh_tesh!E17=0,0,SER_hh_tesh!E17/SER_summary!E$26)</f>
        <v>0</v>
      </c>
      <c r="F17" s="103">
        <f>IF(SER_hh_tesh!F17=0,0,SER_hh_tesh!F17/SER_summary!F$26)</f>
        <v>0</v>
      </c>
      <c r="G17" s="103">
        <f>IF(SER_hh_tesh!G17=0,0,SER_hh_tesh!G17/SER_summary!G$26)</f>
        <v>0</v>
      </c>
      <c r="H17" s="103">
        <f>IF(SER_hh_tesh!H17=0,0,SER_hh_tesh!H17/SER_summary!H$26)</f>
        <v>0</v>
      </c>
      <c r="I17" s="103">
        <f>IF(SER_hh_tesh!I17=0,0,SER_hh_tesh!I17/SER_summary!I$26)</f>
        <v>0</v>
      </c>
      <c r="J17" s="103">
        <f>IF(SER_hh_tesh!J17=0,0,SER_hh_tesh!J17/SER_summary!J$26)</f>
        <v>0</v>
      </c>
      <c r="K17" s="103">
        <f>IF(SER_hh_tesh!K17=0,0,SER_hh_tesh!K17/SER_summary!K$26)</f>
        <v>0</v>
      </c>
      <c r="L17" s="103">
        <f>IF(SER_hh_tesh!L17=0,0,SER_hh_tesh!L17/SER_summary!L$26)</f>
        <v>0</v>
      </c>
      <c r="M17" s="103">
        <f>IF(SER_hh_tesh!M17=0,0,SER_hh_tesh!M17/SER_summary!M$26)</f>
        <v>0</v>
      </c>
      <c r="N17" s="103">
        <f>IF(SER_hh_tesh!N17=0,0,SER_hh_tesh!N17/SER_summary!N$26)</f>
        <v>0</v>
      </c>
      <c r="O17" s="103">
        <f>IF(SER_hh_tesh!O17=0,0,SER_hh_tesh!O17/SER_summary!O$26)</f>
        <v>0</v>
      </c>
      <c r="P17" s="103">
        <f>IF(SER_hh_tesh!P17=0,0,SER_hh_tesh!P17/SER_summary!P$26)</f>
        <v>0</v>
      </c>
      <c r="Q17" s="103">
        <f>IF(SER_hh_tesh!Q17=0,0,SER_hh_tesh!Q17/SER_summary!Q$26)</f>
        <v>0</v>
      </c>
    </row>
    <row r="18" spans="1:17" ht="12" customHeight="1" x14ac:dyDescent="0.25">
      <c r="A18" s="88" t="s">
        <v>100</v>
      </c>
      <c r="B18" s="103">
        <f>IF(SER_hh_tesh!B18=0,0,SER_hh_tesh!B18/SER_summary!B$26)</f>
        <v>23.091947163537238</v>
      </c>
      <c r="C18" s="103">
        <f>IF(SER_hh_tesh!C18=0,0,SER_hh_tesh!C18/SER_summary!C$26)</f>
        <v>23.160648911412331</v>
      </c>
      <c r="D18" s="103">
        <f>IF(SER_hh_tesh!D18=0,0,SER_hh_tesh!D18/SER_summary!D$26)</f>
        <v>23.244190628550388</v>
      </c>
      <c r="E18" s="103">
        <f>IF(SER_hh_tesh!E18=0,0,SER_hh_tesh!E18/SER_summary!E$26)</f>
        <v>23.33792405990317</v>
      </c>
      <c r="F18" s="103">
        <f>IF(SER_hh_tesh!F18=0,0,SER_hh_tesh!F18/SER_summary!F$26)</f>
        <v>23.508578911855292</v>
      </c>
      <c r="G18" s="103">
        <f>IF(SER_hh_tesh!G18=0,0,SER_hh_tesh!G18/SER_summary!G$26)</f>
        <v>23.70063927518164</v>
      </c>
      <c r="H18" s="103">
        <f>IF(SER_hh_tesh!H18=0,0,SER_hh_tesh!H18/SER_summary!H$26)</f>
        <v>23.847505000920741</v>
      </c>
      <c r="I18" s="103">
        <f>IF(SER_hh_tesh!I18=0,0,SER_hh_tesh!I18/SER_summary!I$26)</f>
        <v>24.085224222797255</v>
      </c>
      <c r="J18" s="103">
        <f>IF(SER_hh_tesh!J18=0,0,SER_hh_tesh!J18/SER_summary!J$26)</f>
        <v>24.453447651028508</v>
      </c>
      <c r="K18" s="103">
        <f>IF(SER_hh_tesh!K18=0,0,SER_hh_tesh!K18/SER_summary!K$26)</f>
        <v>24.168386087983443</v>
      </c>
      <c r="L18" s="103">
        <f>IF(SER_hh_tesh!L18=0,0,SER_hh_tesh!L18/SER_summary!L$26)</f>
        <v>24.534696847794354</v>
      </c>
      <c r="M18" s="103">
        <f>IF(SER_hh_tesh!M18=0,0,SER_hh_tesh!M18/SER_summary!M$26)</f>
        <v>24.587410444560017</v>
      </c>
      <c r="N18" s="103">
        <f>IF(SER_hh_tesh!N18=0,0,SER_hh_tesh!N18/SER_summary!N$26)</f>
        <v>25.045845840850674</v>
      </c>
      <c r="O18" s="103">
        <f>IF(SER_hh_tesh!O18=0,0,SER_hh_tesh!O18/SER_summary!O$26)</f>
        <v>25.374181929224619</v>
      </c>
      <c r="P18" s="103">
        <f>IF(SER_hh_tesh!P18=0,0,SER_hh_tesh!P18/SER_summary!P$26)</f>
        <v>26.002119091969725</v>
      </c>
      <c r="Q18" s="103">
        <f>IF(SER_hh_tesh!Q18=0,0,SER_hh_tesh!Q18/SER_summary!Q$26)</f>
        <v>27.01666962109671</v>
      </c>
    </row>
    <row r="19" spans="1:17" ht="12.95" customHeight="1" x14ac:dyDescent="0.25">
      <c r="A19" s="90" t="s">
        <v>47</v>
      </c>
      <c r="B19" s="101">
        <f>IF(SER_hh_tesh!B19=0,0,SER_hh_tesh!B19/SER_summary!B$26)</f>
        <v>13.766127677891658</v>
      </c>
      <c r="C19" s="101">
        <f>IF(SER_hh_tesh!C19=0,0,SER_hh_tesh!C19/SER_summary!C$26)</f>
        <v>13.711053037054272</v>
      </c>
      <c r="D19" s="101">
        <f>IF(SER_hh_tesh!D19=0,0,SER_hh_tesh!D19/SER_summary!D$26)</f>
        <v>13.640974436055808</v>
      </c>
      <c r="E19" s="101">
        <f>IF(SER_hh_tesh!E19=0,0,SER_hh_tesh!E19/SER_summary!E$26)</f>
        <v>13.591789659159488</v>
      </c>
      <c r="F19" s="101">
        <f>IF(SER_hh_tesh!F19=0,0,SER_hh_tesh!F19/SER_summary!F$26)</f>
        <v>13.520450001972234</v>
      </c>
      <c r="G19" s="101">
        <f>IF(SER_hh_tesh!G19=0,0,SER_hh_tesh!G19/SER_summary!G$26)</f>
        <v>13.448566699475597</v>
      </c>
      <c r="H19" s="101">
        <f>IF(SER_hh_tesh!H19=0,0,SER_hh_tesh!H19/SER_summary!H$26)</f>
        <v>13.521070798050426</v>
      </c>
      <c r="I19" s="101">
        <f>IF(SER_hh_tesh!I19=0,0,SER_hh_tesh!I19/SER_summary!I$26)</f>
        <v>13.465405179139383</v>
      </c>
      <c r="J19" s="101">
        <f>IF(SER_hh_tesh!J19=0,0,SER_hh_tesh!J19/SER_summary!J$26)</f>
        <v>13.414821413983722</v>
      </c>
      <c r="K19" s="101">
        <f>IF(SER_hh_tesh!K19=0,0,SER_hh_tesh!K19/SER_summary!K$26)</f>
        <v>13.368688030045224</v>
      </c>
      <c r="L19" s="101">
        <f>IF(SER_hh_tesh!L19=0,0,SER_hh_tesh!L19/SER_summary!L$26)</f>
        <v>13.339424804864773</v>
      </c>
      <c r="M19" s="101">
        <f>IF(SER_hh_tesh!M19=0,0,SER_hh_tesh!M19/SER_summary!M$26)</f>
        <v>13.311553873648254</v>
      </c>
      <c r="N19" s="101">
        <f>IF(SER_hh_tesh!N19=0,0,SER_hh_tesh!N19/SER_summary!N$26)</f>
        <v>13.326049119655348</v>
      </c>
      <c r="O19" s="101">
        <f>IF(SER_hh_tesh!O19=0,0,SER_hh_tesh!O19/SER_summary!O$26)</f>
        <v>13.427319202344423</v>
      </c>
      <c r="P19" s="101">
        <f>IF(SER_hh_tesh!P19=0,0,SER_hh_tesh!P19/SER_summary!P$26)</f>
        <v>13.486384185310889</v>
      </c>
      <c r="Q19" s="101">
        <f>IF(SER_hh_tesh!Q19=0,0,SER_hh_tesh!Q19/SER_summary!Q$26)</f>
        <v>13.547268507975938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0</v>
      </c>
      <c r="C21" s="100">
        <f>IF(SER_hh_tesh!C21=0,0,SER_hh_tesh!C21/SER_summary!C$26)</f>
        <v>0</v>
      </c>
      <c r="D21" s="100">
        <f>IF(SER_hh_tesh!D21=0,0,SER_hh_tesh!D21/SER_summary!D$26)</f>
        <v>0</v>
      </c>
      <c r="E21" s="100">
        <f>IF(SER_hh_tesh!E21=0,0,SER_hh_tesh!E21/SER_summary!E$26)</f>
        <v>0</v>
      </c>
      <c r="F21" s="100">
        <f>IF(SER_hh_tesh!F21=0,0,SER_hh_tesh!F21/SER_summary!F$26)</f>
        <v>0</v>
      </c>
      <c r="G21" s="100">
        <f>IF(SER_hh_tesh!G21=0,0,SER_hh_tesh!G21/SER_summary!G$26)</f>
        <v>0</v>
      </c>
      <c r="H21" s="100">
        <f>IF(SER_hh_tesh!H21=0,0,SER_hh_tesh!H21/SER_summary!H$26)</f>
        <v>0</v>
      </c>
      <c r="I21" s="100">
        <f>IF(SER_hh_tesh!I21=0,0,SER_hh_tesh!I21/SER_summary!I$26)</f>
        <v>0</v>
      </c>
      <c r="J21" s="100">
        <f>IF(SER_hh_tesh!J21=0,0,SER_hh_tesh!J21/SER_summary!J$26)</f>
        <v>0</v>
      </c>
      <c r="K21" s="100">
        <f>IF(SER_hh_tesh!K21=0,0,SER_hh_tesh!K21/SER_summary!K$26)</f>
        <v>0</v>
      </c>
      <c r="L21" s="100">
        <f>IF(SER_hh_tesh!L21=0,0,SER_hh_tesh!L21/SER_summary!L$26)</f>
        <v>0</v>
      </c>
      <c r="M21" s="100">
        <f>IF(SER_hh_tesh!M21=0,0,SER_hh_tesh!M21/SER_summary!M$26)</f>
        <v>0</v>
      </c>
      <c r="N21" s="100">
        <f>IF(SER_hh_tesh!N21=0,0,SER_hh_tesh!N21/SER_summary!N$26)</f>
        <v>0</v>
      </c>
      <c r="O21" s="100">
        <f>IF(SER_hh_tesh!O21=0,0,SER_hh_tesh!O21/SER_summary!O$26)</f>
        <v>0</v>
      </c>
      <c r="P21" s="100">
        <f>IF(SER_hh_tesh!P21=0,0,SER_hh_tesh!P21/SER_summary!P$26)</f>
        <v>0</v>
      </c>
      <c r="Q21" s="100">
        <f>IF(SER_hh_tesh!Q21=0,0,SER_hh_tesh!Q21/SER_summary!Q$26)</f>
        <v>0</v>
      </c>
    </row>
    <row r="22" spans="1:17" ht="12" customHeight="1" x14ac:dyDescent="0.25">
      <c r="A22" s="88" t="s">
        <v>99</v>
      </c>
      <c r="B22" s="100">
        <f>IF(SER_hh_tesh!B22=0,0,SER_hh_tesh!B22/SER_summary!B$26)</f>
        <v>13.767207117917176</v>
      </c>
      <c r="C22" s="100">
        <f>IF(SER_hh_tesh!C22=0,0,SER_hh_tesh!C22/SER_summary!C$26)</f>
        <v>13.721465818303603</v>
      </c>
      <c r="D22" s="100">
        <f>IF(SER_hh_tesh!D22=0,0,SER_hh_tesh!D22/SER_summary!D$26)</f>
        <v>13.630947369424</v>
      </c>
      <c r="E22" s="100">
        <f>IF(SER_hh_tesh!E22=0,0,SER_hh_tesh!E22/SER_summary!E$26)</f>
        <v>13.590892081307354</v>
      </c>
      <c r="F22" s="100">
        <f>IF(SER_hh_tesh!F22=0,0,SER_hh_tesh!F22/SER_summary!F$26)</f>
        <v>13.471824619176752</v>
      </c>
      <c r="G22" s="100">
        <f>IF(SER_hh_tesh!G22=0,0,SER_hh_tesh!G22/SER_summary!G$26)</f>
        <v>13.363270180980679</v>
      </c>
      <c r="H22" s="100">
        <f>IF(SER_hh_tesh!H22=0,0,SER_hh_tesh!H22/SER_summary!H$26)</f>
        <v>13.414644177564554</v>
      </c>
      <c r="I22" s="100">
        <f>IF(SER_hh_tesh!I22=0,0,SER_hh_tesh!I22/SER_summary!I$26)</f>
        <v>13.484522206202245</v>
      </c>
      <c r="J22" s="100">
        <f>IF(SER_hh_tesh!J22=0,0,SER_hh_tesh!J22/SER_summary!J$26)</f>
        <v>13.44870623134924</v>
      </c>
      <c r="K22" s="100">
        <f>IF(SER_hh_tesh!K22=0,0,SER_hh_tesh!K22/SER_summary!K$26)</f>
        <v>13.543784608908446</v>
      </c>
      <c r="L22" s="100">
        <f>IF(SER_hh_tesh!L22=0,0,SER_hh_tesh!L22/SER_summary!L$26)</f>
        <v>13.715930690205385</v>
      </c>
      <c r="M22" s="100">
        <f>IF(SER_hh_tesh!M22=0,0,SER_hh_tesh!M22/SER_summary!M$26)</f>
        <v>13.877182465641456</v>
      </c>
      <c r="N22" s="100">
        <f>IF(SER_hh_tesh!N22=0,0,SER_hh_tesh!N22/SER_summary!N$26)</f>
        <v>14.068489123773711</v>
      </c>
      <c r="O22" s="100">
        <f>IF(SER_hh_tesh!O22=0,0,SER_hh_tesh!O22/SER_summary!O$26)</f>
        <v>14.366020371687489</v>
      </c>
      <c r="P22" s="100">
        <f>IF(SER_hh_tesh!P22=0,0,SER_hh_tesh!P22/SER_summary!P$26)</f>
        <v>14.402434616446065</v>
      </c>
      <c r="Q22" s="100">
        <f>IF(SER_hh_tesh!Q22=0,0,SER_hh_tesh!Q22/SER_summary!Q$26)</f>
        <v>14.421888595380665</v>
      </c>
    </row>
    <row r="23" spans="1:17" ht="12" customHeight="1" x14ac:dyDescent="0.25">
      <c r="A23" s="88" t="s">
        <v>98</v>
      </c>
      <c r="B23" s="100">
        <f>IF(SER_hh_tesh!B23=0,0,SER_hh_tesh!B23/SER_summary!B$26)</f>
        <v>13.767207117917174</v>
      </c>
      <c r="C23" s="100">
        <f>IF(SER_hh_tesh!C23=0,0,SER_hh_tesh!C23/SER_summary!C$26)</f>
        <v>13.635450462816657</v>
      </c>
      <c r="D23" s="100">
        <f>IF(SER_hh_tesh!D23=0,0,SER_hh_tesh!D23/SER_summary!D$26)</f>
        <v>13.914541164451888</v>
      </c>
      <c r="E23" s="100">
        <f>IF(SER_hh_tesh!E23=0,0,SER_hh_tesh!E23/SER_summary!E$26)</f>
        <v>14.047392288062795</v>
      </c>
      <c r="F23" s="100">
        <f>IF(SER_hh_tesh!F23=0,0,SER_hh_tesh!F23/SER_summary!F$26)</f>
        <v>13.981525243581391</v>
      </c>
      <c r="G23" s="100">
        <f>IF(SER_hh_tesh!G23=0,0,SER_hh_tesh!G23/SER_summary!G$26)</f>
        <v>14.032243679220787</v>
      </c>
      <c r="H23" s="100">
        <f>IF(SER_hh_tesh!H23=0,0,SER_hh_tesh!H23/SER_summary!H$26)</f>
        <v>14.188531436959105</v>
      </c>
      <c r="I23" s="100">
        <f>IF(SER_hh_tesh!I23=0,0,SER_hh_tesh!I23/SER_summary!I$26)</f>
        <v>14.064136122045158</v>
      </c>
      <c r="J23" s="100">
        <f>IF(SER_hh_tesh!J23=0,0,SER_hh_tesh!J23/SER_summary!J$26)</f>
        <v>14.028920398569436</v>
      </c>
      <c r="K23" s="100">
        <f>IF(SER_hh_tesh!K23=0,0,SER_hh_tesh!K23/SER_summary!K$26)</f>
        <v>13.926390036670034</v>
      </c>
      <c r="L23" s="100">
        <f>IF(SER_hh_tesh!L23=0,0,SER_hh_tesh!L23/SER_summary!L$26)</f>
        <v>13.870517447107456</v>
      </c>
      <c r="M23" s="100">
        <f>IF(SER_hh_tesh!M23=0,0,SER_hh_tesh!M23/SER_summary!M$26)</f>
        <v>13.753000972823195</v>
      </c>
      <c r="N23" s="100">
        <f>IF(SER_hh_tesh!N23=0,0,SER_hh_tesh!N23/SER_summary!N$26)</f>
        <v>13.689757636583661</v>
      </c>
      <c r="O23" s="100">
        <f>IF(SER_hh_tesh!O23=0,0,SER_hh_tesh!O23/SER_summary!O$26)</f>
        <v>13.694115495765175</v>
      </c>
      <c r="P23" s="100">
        <f>IF(SER_hh_tesh!P23=0,0,SER_hh_tesh!P23/SER_summary!P$26)</f>
        <v>13.66767002686494</v>
      </c>
      <c r="Q23" s="100">
        <f>IF(SER_hh_tesh!Q23=0,0,SER_hh_tesh!Q23/SER_summary!Q$26)</f>
        <v>13.641933667423061</v>
      </c>
    </row>
    <row r="24" spans="1:17" ht="12" customHeight="1" x14ac:dyDescent="0.25">
      <c r="A24" s="88" t="s">
        <v>34</v>
      </c>
      <c r="B24" s="100">
        <f>IF(SER_hh_tesh!B24=0,0,SER_hh_tesh!B24/SER_summary!B$26)</f>
        <v>0</v>
      </c>
      <c r="C24" s="100">
        <f>IF(SER_hh_tesh!C24=0,0,SER_hh_tesh!C24/SER_summary!C$26)</f>
        <v>0</v>
      </c>
      <c r="D24" s="100">
        <f>IF(SER_hh_tesh!D24=0,0,SER_hh_tesh!D24/SER_summary!D$26)</f>
        <v>0</v>
      </c>
      <c r="E24" s="100">
        <f>IF(SER_hh_tesh!E24=0,0,SER_hh_tesh!E24/SER_summary!E$26)</f>
        <v>0</v>
      </c>
      <c r="F24" s="100">
        <f>IF(SER_hh_tesh!F24=0,0,SER_hh_tesh!F24/SER_summary!F$26)</f>
        <v>0</v>
      </c>
      <c r="G24" s="100">
        <f>IF(SER_hh_tesh!G24=0,0,SER_hh_tesh!G24/SER_summary!G$26)</f>
        <v>0</v>
      </c>
      <c r="H24" s="100">
        <f>IF(SER_hh_tesh!H24=0,0,SER_hh_tesh!H24/SER_summary!H$26)</f>
        <v>0</v>
      </c>
      <c r="I24" s="100">
        <f>IF(SER_hh_tesh!I24=0,0,SER_hh_tesh!I24/SER_summary!I$26)</f>
        <v>0</v>
      </c>
      <c r="J24" s="100">
        <f>IF(SER_hh_tesh!J24=0,0,SER_hh_tesh!J24/SER_summary!J$26)</f>
        <v>0</v>
      </c>
      <c r="K24" s="100">
        <f>IF(SER_hh_tesh!K24=0,0,SER_hh_tesh!K24/SER_summary!K$26)</f>
        <v>0</v>
      </c>
      <c r="L24" s="100">
        <f>IF(SER_hh_tesh!L24=0,0,SER_hh_tesh!L24/SER_summary!L$26)</f>
        <v>0</v>
      </c>
      <c r="M24" s="100">
        <f>IF(SER_hh_tesh!M24=0,0,SER_hh_tesh!M24/SER_summary!M$26)</f>
        <v>0</v>
      </c>
      <c r="N24" s="100">
        <f>IF(SER_hh_tesh!N24=0,0,SER_hh_tesh!N24/SER_summary!N$26)</f>
        <v>0</v>
      </c>
      <c r="O24" s="100">
        <f>IF(SER_hh_tesh!O24=0,0,SER_hh_tesh!O24/SER_summary!O$26)</f>
        <v>0</v>
      </c>
      <c r="P24" s="100">
        <f>IF(SER_hh_tesh!P24=0,0,SER_hh_tesh!P24/SER_summary!P$26)</f>
        <v>0</v>
      </c>
      <c r="Q24" s="100">
        <f>IF(SER_hh_tesh!Q24=0,0,SER_hh_tesh!Q24/SER_summary!Q$26)</f>
        <v>0</v>
      </c>
    </row>
    <row r="25" spans="1:17" ht="12" customHeight="1" x14ac:dyDescent="0.25">
      <c r="A25" s="88" t="s">
        <v>42</v>
      </c>
      <c r="B25" s="100">
        <f>IF(SER_hh_tesh!B25=0,0,SER_hh_tesh!B25/SER_summary!B$26)</f>
        <v>13.767207117917176</v>
      </c>
      <c r="C25" s="100">
        <f>IF(SER_hh_tesh!C25=0,0,SER_hh_tesh!C25/SER_summary!C$26)</f>
        <v>13.642162149329669</v>
      </c>
      <c r="D25" s="100">
        <f>IF(SER_hh_tesh!D25=0,0,SER_hh_tesh!D25/SER_summary!D$26)</f>
        <v>13.522594361188832</v>
      </c>
      <c r="E25" s="100">
        <f>IF(SER_hh_tesh!E25=0,0,SER_hh_tesh!E25/SER_summary!E$26)</f>
        <v>13.437242281462105</v>
      </c>
      <c r="F25" s="100">
        <f>IF(SER_hh_tesh!F25=0,0,SER_hh_tesh!F25/SER_summary!F$26)</f>
        <v>13.367884599606652</v>
      </c>
      <c r="G25" s="100">
        <f>IF(SER_hh_tesh!G25=0,0,SER_hh_tesh!G25/SER_summary!G$26)</f>
        <v>13.306726008479808</v>
      </c>
      <c r="H25" s="100">
        <f>IF(SER_hh_tesh!H25=0,0,SER_hh_tesh!H25/SER_summary!H$26)</f>
        <v>13.311953073287926</v>
      </c>
      <c r="I25" s="100">
        <f>IF(SER_hh_tesh!I25=0,0,SER_hh_tesh!I25/SER_summary!I$26)</f>
        <v>13.187019502886075</v>
      </c>
      <c r="J25" s="100">
        <f>IF(SER_hh_tesh!J25=0,0,SER_hh_tesh!J25/SER_summary!J$26)</f>
        <v>13.112382206408103</v>
      </c>
      <c r="K25" s="100">
        <f>IF(SER_hh_tesh!K25=0,0,SER_hh_tesh!K25/SER_summary!K$26)</f>
        <v>13.022825340840837</v>
      </c>
      <c r="L25" s="100">
        <f>IF(SER_hh_tesh!L25=0,0,SER_hh_tesh!L25/SER_summary!L$26)</f>
        <v>12.951651781525905</v>
      </c>
      <c r="M25" s="100">
        <f>IF(SER_hh_tesh!M25=0,0,SER_hh_tesh!M25/SER_summary!M$26)</f>
        <v>12.9191430181837</v>
      </c>
      <c r="N25" s="100">
        <f>IF(SER_hh_tesh!N25=0,0,SER_hh_tesh!N25/SER_summary!N$26)</f>
        <v>12.939596531098177</v>
      </c>
      <c r="O25" s="100">
        <f>IF(SER_hh_tesh!O25=0,0,SER_hh_tesh!O25/SER_summary!O$26)</f>
        <v>13.01239509323714</v>
      </c>
      <c r="P25" s="100">
        <f>IF(SER_hh_tesh!P25=0,0,SER_hh_tesh!P25/SER_summary!P$26)</f>
        <v>13.073197723324192</v>
      </c>
      <c r="Q25" s="100">
        <f>IF(SER_hh_tesh!Q25=0,0,SER_hh_tesh!Q25/SER_summary!Q$26)</f>
        <v>13.13696390428384</v>
      </c>
    </row>
    <row r="26" spans="1:17" ht="12" customHeight="1" x14ac:dyDescent="0.25">
      <c r="A26" s="88" t="s">
        <v>30</v>
      </c>
      <c r="B26" s="22">
        <f>IF(SER_hh_tesh!B26=0,0,SER_hh_tesh!B26/SER_summary!B$26)</f>
        <v>13.764650817958854</v>
      </c>
      <c r="C26" s="22">
        <f>IF(SER_hh_tesh!C26=0,0,SER_hh_tesh!C26/SER_summary!C$26)</f>
        <v>13.76646190026824</v>
      </c>
      <c r="D26" s="22">
        <f>IF(SER_hh_tesh!D26=0,0,SER_hh_tesh!D26/SER_summary!D$26)</f>
        <v>13.742570931200635</v>
      </c>
      <c r="E26" s="22">
        <f>IF(SER_hh_tesh!E26=0,0,SER_hh_tesh!E26/SER_summary!E$26)</f>
        <v>13.719340882363275</v>
      </c>
      <c r="F26" s="22">
        <f>IF(SER_hh_tesh!F26=0,0,SER_hh_tesh!F26/SER_summary!F$26)</f>
        <v>13.675269431912906</v>
      </c>
      <c r="G26" s="22">
        <f>IF(SER_hh_tesh!G26=0,0,SER_hh_tesh!G26/SER_summary!G$26)</f>
        <v>13.615300692912777</v>
      </c>
      <c r="H26" s="22">
        <f>IF(SER_hh_tesh!H26=0,0,SER_hh_tesh!H26/SER_summary!H$26)</f>
        <v>13.748934981809166</v>
      </c>
      <c r="I26" s="22">
        <f>IF(SER_hh_tesh!I26=0,0,SER_hh_tesh!I26/SER_summary!I$26)</f>
        <v>13.729440592749448</v>
      </c>
      <c r="J26" s="22">
        <f>IF(SER_hh_tesh!J26=0,0,SER_hh_tesh!J26/SER_summary!J$26)</f>
        <v>13.708098317158189</v>
      </c>
      <c r="K26" s="22">
        <f>IF(SER_hh_tesh!K26=0,0,SER_hh_tesh!K26/SER_summary!K$26)</f>
        <v>13.684800189363466</v>
      </c>
      <c r="L26" s="22">
        <f>IF(SER_hh_tesh!L26=0,0,SER_hh_tesh!L26/SER_summary!L$26)</f>
        <v>13.66962343234793</v>
      </c>
      <c r="M26" s="22">
        <f>IF(SER_hh_tesh!M26=0,0,SER_hh_tesh!M26/SER_summary!M$26)</f>
        <v>13.633472659176132</v>
      </c>
      <c r="N26" s="22">
        <f>IF(SER_hh_tesh!N26=0,0,SER_hh_tesh!N26/SER_summary!N$26)</f>
        <v>13.634773364564499</v>
      </c>
      <c r="O26" s="22">
        <f>IF(SER_hh_tesh!O26=0,0,SER_hh_tesh!O26/SER_summary!O$26)</f>
        <v>13.731009309087296</v>
      </c>
      <c r="P26" s="22">
        <f>IF(SER_hh_tesh!P26=0,0,SER_hh_tesh!P26/SER_summary!P$26)</f>
        <v>13.79858880180525</v>
      </c>
      <c r="Q26" s="22">
        <f>IF(SER_hh_tesh!Q26=0,0,SER_hh_tesh!Q26/SER_summary!Q$26)</f>
        <v>13.86042008766405</v>
      </c>
    </row>
    <row r="27" spans="1:17" ht="12" customHeight="1" x14ac:dyDescent="0.25">
      <c r="A27" s="93" t="s">
        <v>114</v>
      </c>
      <c r="B27" s="116">
        <f>IF(SER_hh_tesh!B27=0,0,SER_hh_tesh!B27/SER_summary!B$26)</f>
        <v>0</v>
      </c>
      <c r="C27" s="116">
        <f>IF(SER_hh_tesh!C27=0,0,SER_hh_tesh!C27/SER_summary!C$26)</f>
        <v>0</v>
      </c>
      <c r="D27" s="116">
        <f>IF(SER_hh_tesh!D27=0,0,SER_hh_tesh!D27/SER_summary!D$26)</f>
        <v>0</v>
      </c>
      <c r="E27" s="116">
        <f>IF(SER_hh_tesh!E27=0,0,SER_hh_tesh!E27/SER_summary!E$26)</f>
        <v>0</v>
      </c>
      <c r="F27" s="116">
        <f>IF(SER_hh_tesh!F27=0,0,SER_hh_tesh!F27/SER_summary!F$26)</f>
        <v>0</v>
      </c>
      <c r="G27" s="116">
        <f>IF(SER_hh_tesh!G27=0,0,SER_hh_tesh!G27/SER_summary!G$26)</f>
        <v>0</v>
      </c>
      <c r="H27" s="116">
        <f>IF(SER_hh_tesh!H27=0,0,SER_hh_tesh!H27/SER_summary!H$26)</f>
        <v>0</v>
      </c>
      <c r="I27" s="116">
        <f>IF(SER_hh_tesh!I27=0,0,SER_hh_tesh!I27/SER_summary!I$26)</f>
        <v>0</v>
      </c>
      <c r="J27" s="116">
        <f>IF(SER_hh_tesh!J27=0,0,SER_hh_tesh!J27/SER_summary!J$26)</f>
        <v>0</v>
      </c>
      <c r="K27" s="116">
        <f>IF(SER_hh_tesh!K27=0,0,SER_hh_tesh!K27/SER_summary!K$26)</f>
        <v>0</v>
      </c>
      <c r="L27" s="116">
        <f>IF(SER_hh_tesh!L27=0,0,SER_hh_tesh!L27/SER_summary!L$26)</f>
        <v>0</v>
      </c>
      <c r="M27" s="116">
        <f>IF(SER_hh_tesh!M27=0,0,SER_hh_tesh!M27/SER_summary!M$26)</f>
        <v>0</v>
      </c>
      <c r="N27" s="116">
        <f>IF(SER_hh_tesh!N27=0,0,SER_hh_tesh!N27/SER_summary!N$26)</f>
        <v>0</v>
      </c>
      <c r="O27" s="116">
        <f>IF(SER_hh_tesh!O27=0,0,SER_hh_tesh!O27/SER_summary!O$26)</f>
        <v>0</v>
      </c>
      <c r="P27" s="116">
        <f>IF(SER_hh_tesh!P27=0,0,SER_hh_tesh!P27/SER_summary!P$26)</f>
        <v>0</v>
      </c>
      <c r="Q27" s="116">
        <f>IF(SER_hh_tesh!Q27=0,0,SER_hh_tesh!Q27/SER_summary!Q$26)</f>
        <v>0</v>
      </c>
    </row>
    <row r="28" spans="1:17" ht="12" customHeight="1" x14ac:dyDescent="0.25">
      <c r="A28" s="91" t="s">
        <v>113</v>
      </c>
      <c r="B28" s="117">
        <f>IF(SER_hh_tesh!B28=0,0,SER_hh_tesh!B28/SER_summary!B$26)</f>
        <v>0</v>
      </c>
      <c r="C28" s="117">
        <f>IF(SER_hh_tesh!C28=0,0,SER_hh_tesh!C28/SER_summary!C$26)</f>
        <v>0</v>
      </c>
      <c r="D28" s="117">
        <f>IF(SER_hh_tesh!D28=0,0,SER_hh_tesh!D28/SER_summary!D$26)</f>
        <v>0</v>
      </c>
      <c r="E28" s="117">
        <f>IF(SER_hh_tesh!E28=0,0,SER_hh_tesh!E28/SER_summary!E$26)</f>
        <v>0</v>
      </c>
      <c r="F28" s="117">
        <f>IF(SER_hh_tesh!F28=0,0,SER_hh_tesh!F28/SER_summary!F$26)</f>
        <v>0</v>
      </c>
      <c r="G28" s="117">
        <f>IF(SER_hh_tesh!G28=0,0,SER_hh_tesh!G28/SER_summary!G$26)</f>
        <v>0</v>
      </c>
      <c r="H28" s="117">
        <f>IF(SER_hh_tesh!H28=0,0,SER_hh_tesh!H28/SER_summary!H$26)</f>
        <v>0</v>
      </c>
      <c r="I28" s="117">
        <f>IF(SER_hh_tesh!I28=0,0,SER_hh_tesh!I28/SER_summary!I$26)</f>
        <v>0</v>
      </c>
      <c r="J28" s="117">
        <f>IF(SER_hh_tesh!J28=0,0,SER_hh_tesh!J28/SER_summary!J$26)</f>
        <v>0</v>
      </c>
      <c r="K28" s="117">
        <f>IF(SER_hh_tesh!K28=0,0,SER_hh_tesh!K28/SER_summary!K$26)</f>
        <v>0</v>
      </c>
      <c r="L28" s="117">
        <f>IF(SER_hh_tesh!L28=0,0,SER_hh_tesh!L28/SER_summary!L$26)</f>
        <v>0</v>
      </c>
      <c r="M28" s="117">
        <f>IF(SER_hh_tesh!M28=0,0,SER_hh_tesh!M28/SER_summary!M$26)</f>
        <v>0</v>
      </c>
      <c r="N28" s="117">
        <f>IF(SER_hh_tesh!N28=0,0,SER_hh_tesh!N28/SER_summary!N$26)</f>
        <v>0</v>
      </c>
      <c r="O28" s="117">
        <f>IF(SER_hh_tesh!O28=0,0,SER_hh_tesh!O28/SER_summary!O$26)</f>
        <v>0</v>
      </c>
      <c r="P28" s="117">
        <f>IF(SER_hh_tesh!P28=0,0,SER_hh_tesh!P28/SER_summary!P$26)</f>
        <v>0</v>
      </c>
      <c r="Q28" s="117">
        <f>IF(SER_hh_tesh!Q28=0,0,SER_hh_tesh!Q28/SER_summary!Q$26)</f>
        <v>0</v>
      </c>
    </row>
    <row r="29" spans="1:17" ht="12.95" customHeight="1" x14ac:dyDescent="0.25">
      <c r="A29" s="90" t="s">
        <v>46</v>
      </c>
      <c r="B29" s="101">
        <f>IF(SER_hh_tesh!B29=0,0,SER_hh_tesh!B29/SER_summary!B$26)</f>
        <v>12.429997332934891</v>
      </c>
      <c r="C29" s="101">
        <f>IF(SER_hh_tesh!C29=0,0,SER_hh_tesh!C29/SER_summary!C$26)</f>
        <v>12.411838097182942</v>
      </c>
      <c r="D29" s="101">
        <f>IF(SER_hh_tesh!D29=0,0,SER_hh_tesh!D29/SER_summary!D$26)</f>
        <v>12.468185590304181</v>
      </c>
      <c r="E29" s="101">
        <f>IF(SER_hh_tesh!E29=0,0,SER_hh_tesh!E29/SER_summary!E$26)</f>
        <v>12.51583750320078</v>
      </c>
      <c r="F29" s="101">
        <f>IF(SER_hh_tesh!F29=0,0,SER_hh_tesh!F29/SER_summary!F$26)</f>
        <v>12.596251847768748</v>
      </c>
      <c r="G29" s="101">
        <f>IF(SER_hh_tesh!G29=0,0,SER_hh_tesh!G29/SER_summary!G$26)</f>
        <v>12.659707717181929</v>
      </c>
      <c r="H29" s="101">
        <f>IF(SER_hh_tesh!H29=0,0,SER_hh_tesh!H29/SER_summary!H$26)</f>
        <v>12.797658269296155</v>
      </c>
      <c r="I29" s="101">
        <f>IF(SER_hh_tesh!I29=0,0,SER_hh_tesh!I29/SER_summary!I$26)</f>
        <v>12.894714555033111</v>
      </c>
      <c r="J29" s="101">
        <f>IF(SER_hh_tesh!J29=0,0,SER_hh_tesh!J29/SER_summary!J$26)</f>
        <v>12.987095422543357</v>
      </c>
      <c r="K29" s="101">
        <f>IF(SER_hh_tesh!K29=0,0,SER_hh_tesh!K29/SER_summary!K$26)</f>
        <v>13.006893595655903</v>
      </c>
      <c r="L29" s="101">
        <f>IF(SER_hh_tesh!L29=0,0,SER_hh_tesh!L29/SER_summary!L$26)</f>
        <v>13.056886423142259</v>
      </c>
      <c r="M29" s="101">
        <f>IF(SER_hh_tesh!M29=0,0,SER_hh_tesh!M29/SER_summary!M$26)</f>
        <v>13.166416220144541</v>
      </c>
      <c r="N29" s="101">
        <f>IF(SER_hh_tesh!N29=0,0,SER_hh_tesh!N29/SER_summary!N$26)</f>
        <v>13.394683751052266</v>
      </c>
      <c r="O29" s="101">
        <f>IF(SER_hh_tesh!O29=0,0,SER_hh_tesh!O29/SER_summary!O$26)</f>
        <v>13.39896474800938</v>
      </c>
      <c r="P29" s="101">
        <f>IF(SER_hh_tesh!P29=0,0,SER_hh_tesh!P29/SER_summary!P$26)</f>
        <v>13.461217078251742</v>
      </c>
      <c r="Q29" s="101">
        <f>IF(SER_hh_tesh!Q29=0,0,SER_hh_tesh!Q29/SER_summary!Q$26)</f>
        <v>13.449333600121202</v>
      </c>
    </row>
    <row r="30" spans="1:17" ht="12" customHeight="1" x14ac:dyDescent="0.25">
      <c r="A30" s="88" t="s">
        <v>66</v>
      </c>
      <c r="B30" s="100">
        <f>IF(SER_hh_tesh!B30=0,0,SER_hh_tesh!B30/SER_summary!B$26)</f>
        <v>10.073362163999166</v>
      </c>
      <c r="C30" s="100">
        <f>IF(SER_hh_tesh!C30=0,0,SER_hh_tesh!C30/SER_summary!C$26)</f>
        <v>14.98738522347292</v>
      </c>
      <c r="D30" s="100">
        <f>IF(SER_hh_tesh!D30=0,0,SER_hh_tesh!D30/SER_summary!D$26)</f>
        <v>12.457828423274533</v>
      </c>
      <c r="E30" s="100">
        <f>IF(SER_hh_tesh!E30=0,0,SER_hh_tesh!E30/SER_summary!E$26)</f>
        <v>12.469883048071818</v>
      </c>
      <c r="F30" s="100">
        <f>IF(SER_hh_tesh!F30=0,0,SER_hh_tesh!F30/SER_summary!F$26)</f>
        <v>11.394191151284053</v>
      </c>
      <c r="G30" s="100">
        <f>IF(SER_hh_tesh!G30=0,0,SER_hh_tesh!G30/SER_summary!G$26)</f>
        <v>13.905091794964116</v>
      </c>
      <c r="H30" s="100">
        <f>IF(SER_hh_tesh!H30=0,0,SER_hh_tesh!H30/SER_summary!H$26)</f>
        <v>13.134154326256201</v>
      </c>
      <c r="I30" s="100">
        <f>IF(SER_hh_tesh!I30=0,0,SER_hh_tesh!I30/SER_summary!I$26)</f>
        <v>13.383377043813356</v>
      </c>
      <c r="J30" s="100">
        <f>IF(SER_hh_tesh!J30=0,0,SER_hh_tesh!J30/SER_summary!J$26)</f>
        <v>11.716155890273418</v>
      </c>
      <c r="K30" s="100">
        <f>IF(SER_hh_tesh!K30=0,0,SER_hh_tesh!K30/SER_summary!K$26)</f>
        <v>10.6059449081009</v>
      </c>
      <c r="L30" s="100">
        <f>IF(SER_hh_tesh!L30=0,0,SER_hh_tesh!L30/SER_summary!L$26)</f>
        <v>15.439668366234462</v>
      </c>
      <c r="M30" s="100">
        <f>IF(SER_hh_tesh!M30=0,0,SER_hh_tesh!M30/SER_summary!M$26)</f>
        <v>13.832362128040737</v>
      </c>
      <c r="N30" s="100">
        <f>IF(SER_hh_tesh!N30=0,0,SER_hh_tesh!N30/SER_summary!N$26)</f>
        <v>50.183209427606805</v>
      </c>
      <c r="O30" s="100">
        <f>IF(SER_hh_tesh!O30=0,0,SER_hh_tesh!O30/SER_summary!O$26)</f>
        <v>0</v>
      </c>
      <c r="P30" s="100">
        <f>IF(SER_hh_tesh!P30=0,0,SER_hh_tesh!P30/SER_summary!P$26)</f>
        <v>0</v>
      </c>
      <c r="Q30" s="100">
        <f>IF(SER_hh_tesh!Q30=0,0,SER_hh_tesh!Q30/SER_summary!Q$26)</f>
        <v>14.052902620603032</v>
      </c>
    </row>
    <row r="31" spans="1:17" ht="12" customHeight="1" x14ac:dyDescent="0.25">
      <c r="A31" s="88" t="s">
        <v>98</v>
      </c>
      <c r="B31" s="100">
        <f>IF(SER_hh_tesh!B31=0,0,SER_hh_tesh!B31/SER_summary!B$26)</f>
        <v>12.443044808637254</v>
      </c>
      <c r="C31" s="100">
        <f>IF(SER_hh_tesh!C31=0,0,SER_hh_tesh!C31/SER_summary!C$26)</f>
        <v>11.805054009360736</v>
      </c>
      <c r="D31" s="100">
        <f>IF(SER_hh_tesh!D31=0,0,SER_hh_tesh!D31/SER_summary!D$26)</f>
        <v>12.576585847189932</v>
      </c>
      <c r="E31" s="100">
        <f>IF(SER_hh_tesh!E31=0,0,SER_hh_tesh!E31/SER_summary!E$26)</f>
        <v>12.707213102115093</v>
      </c>
      <c r="F31" s="100">
        <f>IF(SER_hh_tesh!F31=0,0,SER_hh_tesh!F31/SER_summary!F$26)</f>
        <v>12.807614304989446</v>
      </c>
      <c r="G31" s="100">
        <f>IF(SER_hh_tesh!G31=0,0,SER_hh_tesh!G31/SER_summary!G$26)</f>
        <v>12.895357171906502</v>
      </c>
      <c r="H31" s="100">
        <f>IF(SER_hh_tesh!H31=0,0,SER_hh_tesh!H31/SER_summary!H$26)</f>
        <v>13.027815178781141</v>
      </c>
      <c r="I31" s="100">
        <f>IF(SER_hh_tesh!I31=0,0,SER_hh_tesh!I31/SER_summary!I$26)</f>
        <v>13.13692017699082</v>
      </c>
      <c r="J31" s="100">
        <f>IF(SER_hh_tesh!J31=0,0,SER_hh_tesh!J31/SER_summary!J$26)</f>
        <v>13.251358127044497</v>
      </c>
      <c r="K31" s="100">
        <f>IF(SER_hh_tesh!K31=0,0,SER_hh_tesh!K31/SER_summary!K$26)</f>
        <v>13.28593242919032</v>
      </c>
      <c r="L31" s="100">
        <f>IF(SER_hh_tesh!L31=0,0,SER_hh_tesh!L31/SER_summary!L$26)</f>
        <v>13.399468198424509</v>
      </c>
      <c r="M31" s="100">
        <f>IF(SER_hh_tesh!M31=0,0,SER_hh_tesh!M31/SER_summary!M$26)</f>
        <v>13.534868620443577</v>
      </c>
      <c r="N31" s="100">
        <f>IF(SER_hh_tesh!N31=0,0,SER_hh_tesh!N31/SER_summary!N$26)</f>
        <v>13.663420545227034</v>
      </c>
      <c r="O31" s="100">
        <f>IF(SER_hh_tesh!O31=0,0,SER_hh_tesh!O31/SER_summary!O$26)</f>
        <v>13.671840146396679</v>
      </c>
      <c r="P31" s="100">
        <f>IF(SER_hh_tesh!P31=0,0,SER_hh_tesh!P31/SER_summary!P$26)</f>
        <v>13.835593132690578</v>
      </c>
      <c r="Q31" s="100">
        <f>IF(SER_hh_tesh!Q31=0,0,SER_hh_tesh!Q31/SER_summary!Q$26)</f>
        <v>14.039803883910551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0</v>
      </c>
      <c r="I32" s="100">
        <f>IF(SER_hh_tesh!I32=0,0,SER_hh_tesh!I32/SER_summary!I$26)</f>
        <v>0</v>
      </c>
      <c r="J32" s="100">
        <f>IF(SER_hh_tesh!J32=0,0,SER_hh_tesh!J32/SER_summary!J$26)</f>
        <v>0</v>
      </c>
      <c r="K32" s="100">
        <f>IF(SER_hh_tesh!K32=0,0,SER_hh_tesh!K32/SER_summary!K$26)</f>
        <v>0</v>
      </c>
      <c r="L32" s="100">
        <f>IF(SER_hh_tesh!L32=0,0,SER_hh_tesh!L32/SER_summary!L$26)</f>
        <v>0</v>
      </c>
      <c r="M32" s="100">
        <f>IF(SER_hh_tesh!M32=0,0,SER_hh_tesh!M32/SER_summary!M$26)</f>
        <v>0</v>
      </c>
      <c r="N32" s="100">
        <f>IF(SER_hh_tesh!N32=0,0,SER_hh_tesh!N32/SER_summary!N$26)</f>
        <v>0</v>
      </c>
      <c r="O32" s="100">
        <f>IF(SER_hh_tesh!O32=0,0,SER_hh_tesh!O32/SER_summary!O$26)</f>
        <v>0</v>
      </c>
      <c r="P32" s="100">
        <f>IF(SER_hh_tesh!P32=0,0,SER_hh_tesh!P32/SER_summary!P$26)</f>
        <v>0</v>
      </c>
      <c r="Q32" s="100">
        <f>IF(SER_hh_tesh!Q32=0,0,SER_hh_tesh!Q32/SER_summary!Q$26)</f>
        <v>0</v>
      </c>
    </row>
    <row r="33" spans="1:17" ht="12" customHeight="1" x14ac:dyDescent="0.25">
      <c r="A33" s="49" t="s">
        <v>30</v>
      </c>
      <c r="B33" s="18">
        <f>IF(SER_hh_tesh!B33=0,0,SER_hh_tesh!B33/SER_summary!B$26)</f>
        <v>12.718405951190482</v>
      </c>
      <c r="C33" s="18">
        <f>IF(SER_hh_tesh!C33=0,0,SER_hh_tesh!C33/SER_summary!C$26)</f>
        <v>12.147220230159276</v>
      </c>
      <c r="D33" s="18">
        <f>IF(SER_hh_tesh!D33=0,0,SER_hh_tesh!D33/SER_summary!D$26)</f>
        <v>12.46655864662228</v>
      </c>
      <c r="E33" s="18">
        <f>IF(SER_hh_tesh!E33=0,0,SER_hh_tesh!E33/SER_summary!E$26)</f>
        <v>12.514412802022626</v>
      </c>
      <c r="F33" s="18">
        <f>IF(SER_hh_tesh!F33=0,0,SER_hh_tesh!F33/SER_summary!F$26)</f>
        <v>12.682410317507024</v>
      </c>
      <c r="G33" s="18">
        <f>IF(SER_hh_tesh!G33=0,0,SER_hh_tesh!G33/SER_summary!G$26)</f>
        <v>12.565470770780962</v>
      </c>
      <c r="H33" s="18">
        <f>IF(SER_hh_tesh!H33=0,0,SER_hh_tesh!H33/SER_summary!H$26)</f>
        <v>12.784275408870217</v>
      </c>
      <c r="I33" s="18">
        <f>IF(SER_hh_tesh!I33=0,0,SER_hh_tesh!I33/SER_summary!I$26)</f>
        <v>12.881289427511888</v>
      </c>
      <c r="J33" s="18">
        <f>IF(SER_hh_tesh!J33=0,0,SER_hh_tesh!J33/SER_summary!J$26)</f>
        <v>13.000382274845762</v>
      </c>
      <c r="K33" s="18">
        <f>IF(SER_hh_tesh!K33=0,0,SER_hh_tesh!K33/SER_summary!K$26)</f>
        <v>13.034865250625387</v>
      </c>
      <c r="L33" s="18">
        <f>IF(SER_hh_tesh!L33=0,0,SER_hh_tesh!L33/SER_summary!L$26)</f>
        <v>13.019072144478994</v>
      </c>
      <c r="M33" s="18">
        <f>IF(SER_hh_tesh!M33=0,0,SER_hh_tesh!M33/SER_summary!M$26)</f>
        <v>13.151749683609227</v>
      </c>
      <c r="N33" s="18">
        <f>IF(SER_hh_tesh!N33=0,0,SER_hh_tesh!N33/SER_summary!N$26)</f>
        <v>13.314511203278313</v>
      </c>
      <c r="O33" s="18">
        <f>IF(SER_hh_tesh!O33=0,0,SER_hh_tesh!O33/SER_summary!O$26)</f>
        <v>13.39488057070276</v>
      </c>
      <c r="P33" s="18">
        <f>IF(SER_hh_tesh!P33=0,0,SER_hh_tesh!P33/SER_summary!P$26)</f>
        <v>13.455792192846062</v>
      </c>
      <c r="Q33" s="18">
        <f>IF(SER_hh_tesh!Q33=0,0,SER_hh_tesh!Q33/SER_summary!Q$26)</f>
        <v>13.435020776385437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16.800702703945205</v>
      </c>
      <c r="C3" s="106">
        <f>IF(SER_hh_emih!C3=0,0,SER_hh_emih!C3/SER_summary!C$26)</f>
        <v>16.83543853752273</v>
      </c>
      <c r="D3" s="106">
        <f>IF(SER_hh_emih!D3=0,0,SER_hh_emih!D3/SER_summary!D$26)</f>
        <v>16.472882415967078</v>
      </c>
      <c r="E3" s="106">
        <f>IF(SER_hh_emih!E3=0,0,SER_hh_emih!E3/SER_summary!E$26)</f>
        <v>17.011598002777379</v>
      </c>
      <c r="F3" s="106">
        <f>IF(SER_hh_emih!F3=0,0,SER_hh_emih!F3/SER_summary!F$26)</f>
        <v>12.869631740007659</v>
      </c>
      <c r="G3" s="106">
        <f>IF(SER_hh_emih!G3=0,0,SER_hh_emih!G3/SER_summary!G$26)</f>
        <v>10.124716432138328</v>
      </c>
      <c r="H3" s="106">
        <f>IF(SER_hh_emih!H3=0,0,SER_hh_emih!H3/SER_summary!H$26)</f>
        <v>6.1834825698644345</v>
      </c>
      <c r="I3" s="106">
        <f>IF(SER_hh_emih!I3=0,0,SER_hh_emih!I3/SER_summary!I$26)</f>
        <v>6.6895658139076417</v>
      </c>
      <c r="J3" s="106">
        <f>IF(SER_hh_emih!J3=0,0,SER_hh_emih!J3/SER_summary!J$26)</f>
        <v>5.9396696393306172</v>
      </c>
      <c r="K3" s="106">
        <f>IF(SER_hh_emih!K3=0,0,SER_hh_emih!K3/SER_summary!K$26)</f>
        <v>8.3568994741835496</v>
      </c>
      <c r="L3" s="106">
        <f>IF(SER_hh_emih!L3=0,0,SER_hh_emih!L3/SER_summary!L$26)</f>
        <v>9.5911462932738658</v>
      </c>
      <c r="M3" s="106">
        <f>IF(SER_hh_emih!M3=0,0,SER_hh_emih!M3/SER_summary!M$26)</f>
        <v>8.276851936277545</v>
      </c>
      <c r="N3" s="106">
        <f>IF(SER_hh_emih!N3=0,0,SER_hh_emih!N3/SER_summary!N$26)</f>
        <v>6.014818626293513</v>
      </c>
      <c r="O3" s="106">
        <f>IF(SER_hh_emih!O3=0,0,SER_hh_emih!O3/SER_summary!O$26)</f>
        <v>4.9397509392815575</v>
      </c>
      <c r="P3" s="106">
        <f>IF(SER_hh_emih!P3=0,0,SER_hh_emih!P3/SER_summary!P$26)</f>
        <v>5.7489908027879997</v>
      </c>
      <c r="Q3" s="106">
        <f>IF(SER_hh_emih!Q3=0,0,SER_hh_emih!Q3/SER_summary!Q$26)</f>
        <v>4.1843580586892131</v>
      </c>
    </row>
    <row r="4" spans="1:17" ht="12.95" customHeight="1" x14ac:dyDescent="0.25">
      <c r="A4" s="90" t="s">
        <v>44</v>
      </c>
      <c r="B4" s="101">
        <f>IF(SER_hh_emih!B4=0,0,SER_hh_emih!B4/SER_summary!B$26)</f>
        <v>14.696294494747722</v>
      </c>
      <c r="C4" s="101">
        <f>IF(SER_hh_emih!C4=0,0,SER_hh_emih!C4/SER_summary!C$26)</f>
        <v>14.607401893654545</v>
      </c>
      <c r="D4" s="101">
        <f>IF(SER_hh_emih!D4=0,0,SER_hh_emih!D4/SER_summary!D$26)</f>
        <v>14.434513444905408</v>
      </c>
      <c r="E4" s="101">
        <f>IF(SER_hh_emih!E4=0,0,SER_hh_emih!E4/SER_summary!E$26)</f>
        <v>15.140699345662417</v>
      </c>
      <c r="F4" s="101">
        <f>IF(SER_hh_emih!F4=0,0,SER_hh_emih!F4/SER_summary!F$26)</f>
        <v>11.202894174955119</v>
      </c>
      <c r="G4" s="101">
        <f>IF(SER_hh_emih!G4=0,0,SER_hh_emih!G4/SER_summary!G$26)</f>
        <v>8.5353232365421352</v>
      </c>
      <c r="H4" s="101">
        <f>IF(SER_hh_emih!H4=0,0,SER_hh_emih!H4/SER_summary!H$26)</f>
        <v>5.1628292899545523</v>
      </c>
      <c r="I4" s="101">
        <f>IF(SER_hh_emih!I4=0,0,SER_hh_emih!I4/SER_summary!I$26)</f>
        <v>5.7407716320733213</v>
      </c>
      <c r="J4" s="101">
        <f>IF(SER_hh_emih!J4=0,0,SER_hh_emih!J4/SER_summary!J$26)</f>
        <v>5.0778270546627624</v>
      </c>
      <c r="K4" s="101">
        <f>IF(SER_hh_emih!K4=0,0,SER_hh_emih!K4/SER_summary!K$26)</f>
        <v>7.5609608544766447</v>
      </c>
      <c r="L4" s="101">
        <f>IF(SER_hh_emih!L4=0,0,SER_hh_emih!L4/SER_summary!L$26)</f>
        <v>8.8038266456324887</v>
      </c>
      <c r="M4" s="101">
        <f>IF(SER_hh_emih!M4=0,0,SER_hh_emih!M4/SER_summary!M$26)</f>
        <v>7.5229700554065797</v>
      </c>
      <c r="N4" s="101">
        <f>IF(SER_hh_emih!N4=0,0,SER_hh_emih!N4/SER_summary!N$26)</f>
        <v>5.3620750977273746</v>
      </c>
      <c r="O4" s="101">
        <f>IF(SER_hh_emih!O4=0,0,SER_hh_emih!O4/SER_summary!O$26)</f>
        <v>4.3173322840255679</v>
      </c>
      <c r="P4" s="101">
        <f>IF(SER_hh_emih!P4=0,0,SER_hh_emih!P4/SER_summary!P$26)</f>
        <v>5.1568185384103797</v>
      </c>
      <c r="Q4" s="101">
        <f>IF(SER_hh_emih!Q4=0,0,SER_hh_emih!Q4/SER_summary!Q$26)</f>
        <v>3.5463242273372164</v>
      </c>
    </row>
    <row r="5" spans="1:17" ht="12" customHeight="1" x14ac:dyDescent="0.25">
      <c r="A5" s="88" t="s">
        <v>38</v>
      </c>
      <c r="B5" s="100">
        <f>IF(SER_hh_emih!B5=0,0,SER_hh_emih!B5/SER_summary!B$26)</f>
        <v>0</v>
      </c>
      <c r="C5" s="100">
        <f>IF(SER_hh_emih!C5=0,0,SER_hh_emih!C5/SER_summary!C$26)</f>
        <v>0</v>
      </c>
      <c r="D5" s="100">
        <f>IF(SER_hh_emih!D5=0,0,SER_hh_emih!D5/SER_summary!D$26)</f>
        <v>0</v>
      </c>
      <c r="E5" s="100">
        <f>IF(SER_hh_emih!E5=0,0,SER_hh_emih!E5/SER_summary!E$26)</f>
        <v>0</v>
      </c>
      <c r="F5" s="100">
        <f>IF(SER_hh_emih!F5=0,0,SER_hh_emih!F5/SER_summary!F$26)</f>
        <v>0</v>
      </c>
      <c r="G5" s="100">
        <f>IF(SER_hh_emih!G5=0,0,SER_hh_emih!G5/SER_summary!G$26)</f>
        <v>0</v>
      </c>
      <c r="H5" s="100">
        <f>IF(SER_hh_emih!H5=0,0,SER_hh_emih!H5/SER_summary!H$26)</f>
        <v>0</v>
      </c>
      <c r="I5" s="100">
        <f>IF(SER_hh_emih!I5=0,0,SER_hh_emih!I5/SER_summary!I$26)</f>
        <v>0</v>
      </c>
      <c r="J5" s="100">
        <f>IF(SER_hh_emih!J5=0,0,SER_hh_emih!J5/SER_summary!J$26)</f>
        <v>0</v>
      </c>
      <c r="K5" s="100">
        <f>IF(SER_hh_emih!K5=0,0,SER_hh_emih!K5/SER_summary!K$26)</f>
        <v>0</v>
      </c>
      <c r="L5" s="100">
        <f>IF(SER_hh_emih!L5=0,0,SER_hh_emih!L5/SER_summary!L$26)</f>
        <v>0</v>
      </c>
      <c r="M5" s="100">
        <f>IF(SER_hh_emih!M5=0,0,SER_hh_emih!M5/SER_summary!M$26)</f>
        <v>0</v>
      </c>
      <c r="N5" s="100">
        <f>IF(SER_hh_emih!N5=0,0,SER_hh_emih!N5/SER_summary!N$26)</f>
        <v>0</v>
      </c>
      <c r="O5" s="100">
        <f>IF(SER_hh_emih!O5=0,0,SER_hh_emih!O5/SER_summary!O$26)</f>
        <v>0</v>
      </c>
      <c r="P5" s="100">
        <f>IF(SER_hh_emih!P5=0,0,SER_hh_emih!P5/SER_summary!P$26)</f>
        <v>0</v>
      </c>
      <c r="Q5" s="100">
        <f>IF(SER_hh_emih!Q5=0,0,SER_hh_emih!Q5/SER_summary!Q$26)</f>
        <v>0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45.123440248641074</v>
      </c>
      <c r="C7" s="100">
        <f>IF(SER_hh_emih!C7=0,0,SER_hh_emih!C7/SER_summary!C$26)</f>
        <v>50.718602586882142</v>
      </c>
      <c r="D7" s="100">
        <f>IF(SER_hh_emih!D7=0,0,SER_hh_emih!D7/SER_summary!D$26)</f>
        <v>49.743437690697618</v>
      </c>
      <c r="E7" s="100">
        <f>IF(SER_hh_emih!E7=0,0,SER_hh_emih!E7/SER_summary!E$26)</f>
        <v>51.869644480793049</v>
      </c>
      <c r="F7" s="100">
        <f>IF(SER_hh_emih!F7=0,0,SER_hh_emih!F7/SER_summary!F$26)</f>
        <v>45.549541660243371</v>
      </c>
      <c r="G7" s="100">
        <f>IF(SER_hh_emih!G7=0,0,SER_hh_emih!G7/SER_summary!G$26)</f>
        <v>40.845602823811419</v>
      </c>
      <c r="H7" s="100">
        <f>IF(SER_hh_emih!H7=0,0,SER_hh_emih!H7/SER_summary!H$26)</f>
        <v>35.122896801577667</v>
      </c>
      <c r="I7" s="100">
        <f>IF(SER_hh_emih!I7=0,0,SER_hh_emih!I7/SER_summary!I$26)</f>
        <v>40.595707185438322</v>
      </c>
      <c r="J7" s="100">
        <f>IF(SER_hh_emih!J7=0,0,SER_hh_emih!J7/SER_summary!J$26)</f>
        <v>37.063958846067607</v>
      </c>
      <c r="K7" s="100">
        <f>IF(SER_hh_emih!K7=0,0,SER_hh_emih!K7/SER_summary!K$26)</f>
        <v>38.443853410097105</v>
      </c>
      <c r="L7" s="100">
        <f>IF(SER_hh_emih!L7=0,0,SER_hh_emih!L7/SER_summary!L$26)</f>
        <v>41.905044224624774</v>
      </c>
      <c r="M7" s="100">
        <f>IF(SER_hh_emih!M7=0,0,SER_hh_emih!M7/SER_summary!M$26)</f>
        <v>34.987434507648231</v>
      </c>
      <c r="N7" s="100">
        <f>IF(SER_hh_emih!N7=0,0,SER_hh_emih!N7/SER_summary!N$26)</f>
        <v>32.276937131056378</v>
      </c>
      <c r="O7" s="100">
        <f>IF(SER_hh_emih!O7=0,0,SER_hh_emih!O7/SER_summary!O$26)</f>
        <v>28.646937642728133</v>
      </c>
      <c r="P7" s="100">
        <f>IF(SER_hh_emih!P7=0,0,SER_hh_emih!P7/SER_summary!P$26)</f>
        <v>37.217911365073725</v>
      </c>
      <c r="Q7" s="100">
        <f>IF(SER_hh_emih!Q7=0,0,SER_hh_emih!Q7/SER_summary!Q$26)</f>
        <v>33.001489707286225</v>
      </c>
    </row>
    <row r="8" spans="1:17" ht="12" customHeight="1" x14ac:dyDescent="0.25">
      <c r="A8" s="88" t="s">
        <v>101</v>
      </c>
      <c r="B8" s="100">
        <f>IF(SER_hh_emih!B8=0,0,SER_hh_emih!B8/SER_summary!B$26)</f>
        <v>0</v>
      </c>
      <c r="C8" s="100">
        <f>IF(SER_hh_emih!C8=0,0,SER_hh_emih!C8/SER_summary!C$26)</f>
        <v>0</v>
      </c>
      <c r="D8" s="100">
        <f>IF(SER_hh_emih!D8=0,0,SER_hh_emih!D8/SER_summary!D$26)</f>
        <v>0</v>
      </c>
      <c r="E8" s="100">
        <f>IF(SER_hh_emih!E8=0,0,SER_hh_emih!E8/SER_summary!E$26)</f>
        <v>0</v>
      </c>
      <c r="F8" s="100">
        <f>IF(SER_hh_emih!F8=0,0,SER_hh_emih!F8/SER_summary!F$26)</f>
        <v>0</v>
      </c>
      <c r="G8" s="100">
        <f>IF(SER_hh_emih!G8=0,0,SER_hh_emih!G8/SER_summary!G$26)</f>
        <v>0</v>
      </c>
      <c r="H8" s="100">
        <f>IF(SER_hh_emih!H8=0,0,SER_hh_emih!H8/SER_summary!H$26)</f>
        <v>0</v>
      </c>
      <c r="I8" s="100">
        <f>IF(SER_hh_emih!I8=0,0,SER_hh_emih!I8/SER_summary!I$26)</f>
        <v>0</v>
      </c>
      <c r="J8" s="100">
        <f>IF(SER_hh_emih!J8=0,0,SER_hh_emih!J8/SER_summary!J$26)</f>
        <v>0</v>
      </c>
      <c r="K8" s="100">
        <f>IF(SER_hh_emih!K8=0,0,SER_hh_emih!K8/SER_summary!K$26)</f>
        <v>0</v>
      </c>
      <c r="L8" s="100">
        <f>IF(SER_hh_emih!L8=0,0,SER_hh_emih!L8/SER_summary!L$26)</f>
        <v>0</v>
      </c>
      <c r="M8" s="100">
        <f>IF(SER_hh_emih!M8=0,0,SER_hh_emih!M8/SER_summary!M$26)</f>
        <v>0</v>
      </c>
      <c r="N8" s="100">
        <f>IF(SER_hh_emih!N8=0,0,SER_hh_emih!N8/SER_summary!N$26)</f>
        <v>0</v>
      </c>
      <c r="O8" s="100">
        <f>IF(SER_hh_emih!O8=0,0,SER_hh_emih!O8/SER_summary!O$26)</f>
        <v>0</v>
      </c>
      <c r="P8" s="100">
        <f>IF(SER_hh_emih!P8=0,0,SER_hh_emih!P8/SER_summary!P$26)</f>
        <v>0</v>
      </c>
      <c r="Q8" s="100">
        <f>IF(SER_hh_emih!Q8=0,0,SER_hh_emih!Q8/SER_summary!Q$26)</f>
        <v>0</v>
      </c>
    </row>
    <row r="9" spans="1:17" ht="12" customHeight="1" x14ac:dyDescent="0.25">
      <c r="A9" s="88" t="s">
        <v>106</v>
      </c>
      <c r="B9" s="100">
        <f>IF(SER_hh_emih!B9=0,0,SER_hh_emih!B9/SER_summary!B$26)</f>
        <v>41.825502065351159</v>
      </c>
      <c r="C9" s="100">
        <f>IF(SER_hh_emih!C9=0,0,SER_hh_emih!C9/SER_summary!C$26)</f>
        <v>35.450983114111281</v>
      </c>
      <c r="D9" s="100">
        <f>IF(SER_hh_emih!D9=0,0,SER_hh_emih!D9/SER_summary!D$26)</f>
        <v>35.269179073162192</v>
      </c>
      <c r="E9" s="100">
        <f>IF(SER_hh_emih!E9=0,0,SER_hh_emih!E9/SER_summary!E$26)</f>
        <v>34.980435506502367</v>
      </c>
      <c r="F9" s="100">
        <f>IF(SER_hh_emih!F9=0,0,SER_hh_emih!F9/SER_summary!F$26)</f>
        <v>31.916462647635409</v>
      </c>
      <c r="G9" s="100">
        <f>IF(SER_hh_emih!G9=0,0,SER_hh_emih!G9/SER_summary!G$26)</f>
        <v>28.414275167095472</v>
      </c>
      <c r="H9" s="100">
        <f>IF(SER_hh_emih!H9=0,0,SER_hh_emih!H9/SER_summary!H$26)</f>
        <v>25.870360356423262</v>
      </c>
      <c r="I9" s="100">
        <f>IF(SER_hh_emih!I9=0,0,SER_hh_emih!I9/SER_summary!I$26)</f>
        <v>26.598860837545455</v>
      </c>
      <c r="J9" s="100">
        <f>IF(SER_hh_emih!J9=0,0,SER_hh_emih!J9/SER_summary!J$26)</f>
        <v>29.062147978213464</v>
      </c>
      <c r="K9" s="100">
        <f>IF(SER_hh_emih!K9=0,0,SER_hh_emih!K9/SER_summary!K$26)</f>
        <v>18.281803351604957</v>
      </c>
      <c r="L9" s="100">
        <f>IF(SER_hh_emih!L9=0,0,SER_hh_emih!L9/SER_summary!L$26)</f>
        <v>29.615679583244301</v>
      </c>
      <c r="M9" s="100">
        <f>IF(SER_hh_emih!M9=0,0,SER_hh_emih!M9/SER_summary!M$26)</f>
        <v>23.328025528759831</v>
      </c>
      <c r="N9" s="100">
        <f>IF(SER_hh_emih!N9=0,0,SER_hh_emih!N9/SER_summary!N$26)</f>
        <v>26.656430020036442</v>
      </c>
      <c r="O9" s="100">
        <f>IF(SER_hh_emih!O9=0,0,SER_hh_emih!O9/SER_summary!O$26)</f>
        <v>22.921694289344398</v>
      </c>
      <c r="P9" s="100">
        <f>IF(SER_hh_emih!P9=0,0,SER_hh_emih!P9/SER_summary!P$26)</f>
        <v>23.595464707812837</v>
      </c>
      <c r="Q9" s="100">
        <f>IF(SER_hh_emih!Q9=0,0,SER_hh_emih!Q9/SER_summary!Q$26)</f>
        <v>23.387970296350932</v>
      </c>
    </row>
    <row r="10" spans="1:17" ht="12" customHeight="1" x14ac:dyDescent="0.25">
      <c r="A10" s="88" t="s">
        <v>34</v>
      </c>
      <c r="B10" s="100">
        <f>IF(SER_hh_emih!B10=0,0,SER_hh_emih!B10/SER_summary!B$26)</f>
        <v>0</v>
      </c>
      <c r="C10" s="100">
        <f>IF(SER_hh_emih!C10=0,0,SER_hh_emih!C10/SER_summary!C$26)</f>
        <v>0</v>
      </c>
      <c r="D10" s="100">
        <f>IF(SER_hh_emih!D10=0,0,SER_hh_emih!D10/SER_summary!D$26)</f>
        <v>0</v>
      </c>
      <c r="E10" s="100">
        <f>IF(SER_hh_emih!E10=0,0,SER_hh_emih!E10/SER_summary!E$26)</f>
        <v>0</v>
      </c>
      <c r="F10" s="100">
        <f>IF(SER_hh_emih!F10=0,0,SER_hh_emih!F10/SER_summary!F$26)</f>
        <v>0</v>
      </c>
      <c r="G10" s="100">
        <f>IF(SER_hh_emih!G10=0,0,SER_hh_emih!G10/SER_summary!G$26)</f>
        <v>0</v>
      </c>
      <c r="H10" s="100">
        <f>IF(SER_hh_emih!H10=0,0,SER_hh_emih!H10/SER_summary!H$26)</f>
        <v>0</v>
      </c>
      <c r="I10" s="100">
        <f>IF(SER_hh_emih!I10=0,0,SER_hh_emih!I10/SER_summary!I$26)</f>
        <v>0</v>
      </c>
      <c r="J10" s="100">
        <f>IF(SER_hh_emih!J10=0,0,SER_hh_emih!J10/SER_summary!J$26)</f>
        <v>0</v>
      </c>
      <c r="K10" s="100">
        <f>IF(SER_hh_emih!K10=0,0,SER_hh_emih!K10/SER_summary!K$26)</f>
        <v>0</v>
      </c>
      <c r="L10" s="100">
        <f>IF(SER_hh_emih!L10=0,0,SER_hh_emih!L10/SER_summary!L$26)</f>
        <v>0</v>
      </c>
      <c r="M10" s="100">
        <f>IF(SER_hh_emih!M10=0,0,SER_hh_emih!M10/SER_summary!M$26)</f>
        <v>0</v>
      </c>
      <c r="N10" s="100">
        <f>IF(SER_hh_emih!N10=0,0,SER_hh_emih!N10/SER_summary!N$26)</f>
        <v>0</v>
      </c>
      <c r="O10" s="100">
        <f>IF(SER_hh_emih!O10=0,0,SER_hh_emih!O10/SER_summary!O$26)</f>
        <v>0</v>
      </c>
      <c r="P10" s="100">
        <f>IF(SER_hh_emih!P10=0,0,SER_hh_emih!P10/SER_summary!P$26)</f>
        <v>0</v>
      </c>
      <c r="Q10" s="100">
        <f>IF(SER_hh_emih!Q10=0,0,SER_hh_emih!Q10/SER_summary!Q$26)</f>
        <v>0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0</v>
      </c>
      <c r="C16" s="101">
        <f>IF(SER_hh_emih!C16=0,0,SER_hh_emih!C16/SER_summary!C$26)</f>
        <v>0</v>
      </c>
      <c r="D16" s="101">
        <f>IF(SER_hh_emih!D16=0,0,SER_hh_emih!D16/SER_summary!D$26)</f>
        <v>0</v>
      </c>
      <c r="E16" s="101">
        <f>IF(SER_hh_emih!E16=0,0,SER_hh_emih!E16/SER_summary!E$26)</f>
        <v>0</v>
      </c>
      <c r="F16" s="101">
        <f>IF(SER_hh_emih!F16=0,0,SER_hh_emih!F16/SER_summary!F$26)</f>
        <v>0</v>
      </c>
      <c r="G16" s="101">
        <f>IF(SER_hh_emih!G16=0,0,SER_hh_emih!G16/SER_summary!G$26)</f>
        <v>0</v>
      </c>
      <c r="H16" s="101">
        <f>IF(SER_hh_emih!H16=0,0,SER_hh_emih!H16/SER_summary!H$26)</f>
        <v>0</v>
      </c>
      <c r="I16" s="101">
        <f>IF(SER_hh_emih!I16=0,0,SER_hh_emih!I16/SER_summary!I$26)</f>
        <v>0</v>
      </c>
      <c r="J16" s="101">
        <f>IF(SER_hh_emih!J16=0,0,SER_hh_emih!J16/SER_summary!J$26)</f>
        <v>0</v>
      </c>
      <c r="K16" s="101">
        <f>IF(SER_hh_emih!K16=0,0,SER_hh_emih!K16/SER_summary!K$26)</f>
        <v>0</v>
      </c>
      <c r="L16" s="101">
        <f>IF(SER_hh_emih!L16=0,0,SER_hh_emih!L16/SER_summary!L$26)</f>
        <v>0</v>
      </c>
      <c r="M16" s="101">
        <f>IF(SER_hh_emih!M16=0,0,SER_hh_emih!M16/SER_summary!M$26)</f>
        <v>0</v>
      </c>
      <c r="N16" s="101">
        <f>IF(SER_hh_emih!N16=0,0,SER_hh_emih!N16/SER_summary!N$26)</f>
        <v>0</v>
      </c>
      <c r="O16" s="101">
        <f>IF(SER_hh_emih!O16=0,0,SER_hh_emih!O16/SER_summary!O$26)</f>
        <v>0</v>
      </c>
      <c r="P16" s="101">
        <f>IF(SER_hh_emih!P16=0,0,SER_hh_emih!P16/SER_summary!P$26)</f>
        <v>0</v>
      </c>
      <c r="Q16" s="101">
        <f>IF(SER_hh_emih!Q16=0,0,SER_hh_emih!Q16/SER_summary!Q$26)</f>
        <v>0</v>
      </c>
    </row>
    <row r="17" spans="1:17" ht="12.95" customHeight="1" x14ac:dyDescent="0.25">
      <c r="A17" s="88" t="s">
        <v>101</v>
      </c>
      <c r="B17" s="103">
        <f>IF(SER_hh_emih!B17=0,0,SER_hh_emih!B17/SER_summary!B$26)</f>
        <v>0</v>
      </c>
      <c r="C17" s="103">
        <f>IF(SER_hh_emih!C17=0,0,SER_hh_emih!C17/SER_summary!C$26)</f>
        <v>0</v>
      </c>
      <c r="D17" s="103">
        <f>IF(SER_hh_emih!D17=0,0,SER_hh_emih!D17/SER_summary!D$26)</f>
        <v>0</v>
      </c>
      <c r="E17" s="103">
        <f>IF(SER_hh_emih!E17=0,0,SER_hh_emih!E17/SER_summary!E$26)</f>
        <v>0</v>
      </c>
      <c r="F17" s="103">
        <f>IF(SER_hh_emih!F17=0,0,SER_hh_emih!F17/SER_summary!F$26)</f>
        <v>0</v>
      </c>
      <c r="G17" s="103">
        <f>IF(SER_hh_emih!G17=0,0,SER_hh_emih!G17/SER_summary!G$26)</f>
        <v>0</v>
      </c>
      <c r="H17" s="103">
        <f>IF(SER_hh_emih!H17=0,0,SER_hh_emih!H17/SER_summary!H$26)</f>
        <v>0</v>
      </c>
      <c r="I17" s="103">
        <f>IF(SER_hh_emih!I17=0,0,SER_hh_emih!I17/SER_summary!I$26)</f>
        <v>0</v>
      </c>
      <c r="J17" s="103">
        <f>IF(SER_hh_emih!J17=0,0,SER_hh_emih!J17/SER_summary!J$26)</f>
        <v>0</v>
      </c>
      <c r="K17" s="103">
        <f>IF(SER_hh_emih!K17=0,0,SER_hh_emih!K17/SER_summary!K$26)</f>
        <v>0</v>
      </c>
      <c r="L17" s="103">
        <f>IF(SER_hh_emih!L17=0,0,SER_hh_emih!L17/SER_summary!L$26)</f>
        <v>0</v>
      </c>
      <c r="M17" s="103">
        <f>IF(SER_hh_emih!M17=0,0,SER_hh_emih!M17/SER_summary!M$26)</f>
        <v>0</v>
      </c>
      <c r="N17" s="103">
        <f>IF(SER_hh_emih!N17=0,0,SER_hh_emih!N17/SER_summary!N$26)</f>
        <v>0</v>
      </c>
      <c r="O17" s="103">
        <f>IF(SER_hh_emih!O17=0,0,SER_hh_emih!O17/SER_summary!O$26)</f>
        <v>0</v>
      </c>
      <c r="P17" s="103">
        <f>IF(SER_hh_emih!P17=0,0,SER_hh_emih!P17/SER_summary!P$26)</f>
        <v>0</v>
      </c>
      <c r="Q17" s="103">
        <f>IF(SER_hh_emih!Q17=0,0,SER_hh_emih!Q17/SER_summary!Q$26)</f>
        <v>0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1.4563078579701241</v>
      </c>
      <c r="C19" s="101">
        <f>IF(SER_hh_emih!C19=0,0,SER_hh_emih!C19/SER_summary!C$26)</f>
        <v>1.4073479732498428</v>
      </c>
      <c r="D19" s="101">
        <f>IF(SER_hh_emih!D19=0,0,SER_hh_emih!D19/SER_summary!D$26)</f>
        <v>1.3421468356114927</v>
      </c>
      <c r="E19" s="101">
        <f>IF(SER_hh_emih!E19=0,0,SER_hh_emih!E19/SER_summary!E$26)</f>
        <v>1.2959018944962502</v>
      </c>
      <c r="F19" s="101">
        <f>IF(SER_hh_emih!F19=0,0,SER_hh_emih!F19/SER_summary!F$26)</f>
        <v>1.1540537752733611</v>
      </c>
      <c r="G19" s="101">
        <f>IF(SER_hh_emih!G19=0,0,SER_hh_emih!G19/SER_summary!G$26)</f>
        <v>1.0269002030932131</v>
      </c>
      <c r="H19" s="101">
        <f>IF(SER_hh_emih!H19=0,0,SER_hh_emih!H19/SER_summary!H$26)</f>
        <v>0.76442104154566182</v>
      </c>
      <c r="I19" s="101">
        <f>IF(SER_hh_emih!I19=0,0,SER_hh_emih!I19/SER_summary!I$26)</f>
        <v>0.73670251529246955</v>
      </c>
      <c r="J19" s="101">
        <f>IF(SER_hh_emih!J19=0,0,SER_hh_emih!J19/SER_summary!J$26)</f>
        <v>0.66601823002082539</v>
      </c>
      <c r="K19" s="101">
        <f>IF(SER_hh_emih!K19=0,0,SER_hh_emih!K19/SER_summary!K$26)</f>
        <v>0.62860027295288279</v>
      </c>
      <c r="L19" s="101">
        <f>IF(SER_hh_emih!L19=0,0,SER_hh_emih!L19/SER_summary!L$26)</f>
        <v>0.61041248290973393</v>
      </c>
      <c r="M19" s="101">
        <f>IF(SER_hh_emih!M19=0,0,SER_hh_emih!M19/SER_summary!M$26)</f>
        <v>0.59282164301237783</v>
      </c>
      <c r="N19" s="101">
        <f>IF(SER_hh_emih!N19=0,0,SER_hh_emih!N19/SER_summary!N$26)</f>
        <v>0.56105651486932229</v>
      </c>
      <c r="O19" s="101">
        <f>IF(SER_hh_emih!O19=0,0,SER_hh_emih!O19/SER_summary!O$26)</f>
        <v>0.54621534795464866</v>
      </c>
      <c r="P19" s="101">
        <f>IF(SER_hh_emih!P19=0,0,SER_hh_emih!P19/SER_summary!P$26)</f>
        <v>0.51821117885132661</v>
      </c>
      <c r="Q19" s="101">
        <f>IF(SER_hh_emih!Q19=0,0,SER_hh_emih!Q19/SER_summary!Q$26)</f>
        <v>0.50548695417807732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0</v>
      </c>
      <c r="C21" s="100">
        <f>IF(SER_hh_emih!C21=0,0,SER_hh_emih!C21/SER_summary!C$26)</f>
        <v>0</v>
      </c>
      <c r="D21" s="100">
        <f>IF(SER_hh_emih!D21=0,0,SER_hh_emih!D21/SER_summary!D$26)</f>
        <v>0</v>
      </c>
      <c r="E21" s="100">
        <f>IF(SER_hh_emih!E21=0,0,SER_hh_emih!E21/SER_summary!E$26)</f>
        <v>0</v>
      </c>
      <c r="F21" s="100">
        <f>IF(SER_hh_emih!F21=0,0,SER_hh_emih!F21/SER_summary!F$26)</f>
        <v>0</v>
      </c>
      <c r="G21" s="100">
        <f>IF(SER_hh_emih!G21=0,0,SER_hh_emih!G21/SER_summary!G$26)</f>
        <v>0</v>
      </c>
      <c r="H21" s="100">
        <f>IF(SER_hh_emih!H21=0,0,SER_hh_emih!H21/SER_summary!H$26)</f>
        <v>0</v>
      </c>
      <c r="I21" s="100">
        <f>IF(SER_hh_emih!I21=0,0,SER_hh_emih!I21/SER_summary!I$26)</f>
        <v>0</v>
      </c>
      <c r="J21" s="100">
        <f>IF(SER_hh_emih!J21=0,0,SER_hh_emih!J21/SER_summary!J$26)</f>
        <v>0</v>
      </c>
      <c r="K21" s="100">
        <f>IF(SER_hh_emih!K21=0,0,SER_hh_emih!K21/SER_summary!K$26)</f>
        <v>0</v>
      </c>
      <c r="L21" s="100">
        <f>IF(SER_hh_emih!L21=0,0,SER_hh_emih!L21/SER_summary!L$26)</f>
        <v>0</v>
      </c>
      <c r="M21" s="100">
        <f>IF(SER_hh_emih!M21=0,0,SER_hh_emih!M21/SER_summary!M$26)</f>
        <v>0</v>
      </c>
      <c r="N21" s="100">
        <f>IF(SER_hh_emih!N21=0,0,SER_hh_emih!N21/SER_summary!N$26)</f>
        <v>0</v>
      </c>
      <c r="O21" s="100">
        <f>IF(SER_hh_emih!O21=0,0,SER_hh_emih!O21/SER_summary!O$26)</f>
        <v>0</v>
      </c>
      <c r="P21" s="100">
        <f>IF(SER_hh_emih!P21=0,0,SER_hh_emih!P21/SER_summary!P$26)</f>
        <v>0</v>
      </c>
      <c r="Q21" s="100">
        <f>IF(SER_hh_emih!Q21=0,0,SER_hh_emih!Q21/SER_summary!Q$26)</f>
        <v>0</v>
      </c>
    </row>
    <row r="22" spans="1:17" ht="12" customHeight="1" x14ac:dyDescent="0.25">
      <c r="A22" s="88" t="s">
        <v>99</v>
      </c>
      <c r="B22" s="100">
        <f>IF(SER_hh_emih!B22=0,0,SER_hh_emih!B22/SER_summary!B$26)</f>
        <v>7.2571887164587379</v>
      </c>
      <c r="C22" s="100">
        <f>IF(SER_hh_emih!C22=0,0,SER_hh_emih!C22/SER_summary!C$26)</f>
        <v>7.1634294877883553</v>
      </c>
      <c r="D22" s="100">
        <f>IF(SER_hh_emih!D22=0,0,SER_hh_emih!D22/SER_summary!D$26)</f>
        <v>7.0889449749984133</v>
      </c>
      <c r="E22" s="100">
        <f>IF(SER_hh_emih!E22=0,0,SER_hh_emih!E22/SER_summary!E$26)</f>
        <v>7.0272765996860036</v>
      </c>
      <c r="F22" s="100">
        <f>IF(SER_hh_emih!F22=0,0,SER_hh_emih!F22/SER_summary!F$26)</f>
        <v>6.9473017859409376</v>
      </c>
      <c r="G22" s="100">
        <f>IF(SER_hh_emih!G22=0,0,SER_hh_emih!G22/SER_summary!G$26)</f>
        <v>6.8738969114030946</v>
      </c>
      <c r="H22" s="100">
        <f>IF(SER_hh_emih!H22=0,0,SER_hh_emih!H22/SER_summary!H$26)</f>
        <v>6.8551435464170147</v>
      </c>
      <c r="I22" s="100">
        <f>IF(SER_hh_emih!I22=0,0,SER_hh_emih!I22/SER_summary!I$26)</f>
        <v>6.7574451013485408</v>
      </c>
      <c r="J22" s="100">
        <f>IF(SER_hh_emih!J22=0,0,SER_hh_emih!J22/SER_summary!J$26)</f>
        <v>6.7416455519568492</v>
      </c>
      <c r="K22" s="100">
        <f>IF(SER_hh_emih!K22=0,0,SER_hh_emih!K22/SER_summary!K$26)</f>
        <v>6.6663250403363357</v>
      </c>
      <c r="L22" s="100">
        <f>IF(SER_hh_emih!L22=0,0,SER_hh_emih!L22/SER_summary!L$26)</f>
        <v>6.5669726428772828</v>
      </c>
      <c r="M22" s="100">
        <f>IF(SER_hh_emih!M22=0,0,SER_hh_emih!M22/SER_summary!M$26)</f>
        <v>6.5093607811879126</v>
      </c>
      <c r="N22" s="100">
        <f>IF(SER_hh_emih!N22=0,0,SER_hh_emih!N22/SER_summary!N$26)</f>
        <v>6.4446688275437856</v>
      </c>
      <c r="O22" s="100">
        <f>IF(SER_hh_emih!O22=0,0,SER_hh_emih!O22/SER_summary!O$26)</f>
        <v>6.4033723275186576</v>
      </c>
      <c r="P22" s="100">
        <f>IF(SER_hh_emih!P22=0,0,SER_hh_emih!P22/SER_summary!P$26)</f>
        <v>6.3649750053519059</v>
      </c>
      <c r="Q22" s="100">
        <f>IF(SER_hh_emih!Q22=0,0,SER_hh_emih!Q22/SER_summary!Q$26)</f>
        <v>6.3409588290226875</v>
      </c>
    </row>
    <row r="23" spans="1:17" ht="12" customHeight="1" x14ac:dyDescent="0.25">
      <c r="A23" s="88" t="s">
        <v>98</v>
      </c>
      <c r="B23" s="100">
        <f>IF(SER_hh_emih!B23=0,0,SER_hh_emih!B23/SER_summary!B$26)</f>
        <v>5.0276794217416194</v>
      </c>
      <c r="C23" s="100">
        <f>IF(SER_hh_emih!C23=0,0,SER_hh_emih!C23/SER_summary!C$26)</f>
        <v>4.9533138248009259</v>
      </c>
      <c r="D23" s="100">
        <f>IF(SER_hh_emih!D23=0,0,SER_hh_emih!D23/SER_summary!D$26)</f>
        <v>4.952129369704644</v>
      </c>
      <c r="E23" s="100">
        <f>IF(SER_hh_emih!E23=0,0,SER_hh_emih!E23/SER_summary!E$26)</f>
        <v>4.9131618493585032</v>
      </c>
      <c r="F23" s="100">
        <f>IF(SER_hh_emih!F23=0,0,SER_hh_emih!F23/SER_summary!F$26)</f>
        <v>4.8540130798171752</v>
      </c>
      <c r="G23" s="100">
        <f>IF(SER_hh_emih!G23=0,0,SER_hh_emih!G23/SER_summary!G$26)</f>
        <v>4.7681325901444334</v>
      </c>
      <c r="H23" s="100">
        <f>IF(SER_hh_emih!H23=0,0,SER_hh_emih!H23/SER_summary!H$26)</f>
        <v>4.7483228298829845</v>
      </c>
      <c r="I23" s="100">
        <f>IF(SER_hh_emih!I23=0,0,SER_hh_emih!I23/SER_summary!I$26)</f>
        <v>4.7216085119438311</v>
      </c>
      <c r="J23" s="100">
        <f>IF(SER_hh_emih!J23=0,0,SER_hh_emih!J23/SER_summary!J$26)</f>
        <v>4.663675223227429</v>
      </c>
      <c r="K23" s="100">
        <f>IF(SER_hh_emih!K23=0,0,SER_hh_emih!K23/SER_summary!K$26)</f>
        <v>4.573550748362547</v>
      </c>
      <c r="L23" s="100">
        <f>IF(SER_hh_emih!L23=0,0,SER_hh_emih!L23/SER_summary!L$26)</f>
        <v>4.5779220047500084</v>
      </c>
      <c r="M23" s="100">
        <f>IF(SER_hh_emih!M23=0,0,SER_hh_emih!M23/SER_summary!M$26)</f>
        <v>4.5368167090635332</v>
      </c>
      <c r="N23" s="100">
        <f>IF(SER_hh_emih!N23=0,0,SER_hh_emih!N23/SER_summary!N$26)</f>
        <v>4.5013873303230882</v>
      </c>
      <c r="O23" s="100">
        <f>IF(SER_hh_emih!O23=0,0,SER_hh_emih!O23/SER_summary!O$26)</f>
        <v>4.4806728644748421</v>
      </c>
      <c r="P23" s="100">
        <f>IF(SER_hh_emih!P23=0,0,SER_hh_emih!P23/SER_summary!P$26)</f>
        <v>4.4520110165665754</v>
      </c>
      <c r="Q23" s="100">
        <f>IF(SER_hh_emih!Q23=0,0,SER_hh_emih!Q23/SER_summary!Q$26)</f>
        <v>4.4267652223182488</v>
      </c>
    </row>
    <row r="24" spans="1:17" ht="12" customHeight="1" x14ac:dyDescent="0.25">
      <c r="A24" s="88" t="s">
        <v>34</v>
      </c>
      <c r="B24" s="100">
        <f>IF(SER_hh_emih!B24=0,0,SER_hh_emih!B24/SER_summary!B$26)</f>
        <v>0</v>
      </c>
      <c r="C24" s="100">
        <f>IF(SER_hh_emih!C24=0,0,SER_hh_emih!C24/SER_summary!C$26)</f>
        <v>0</v>
      </c>
      <c r="D24" s="100">
        <f>IF(SER_hh_emih!D24=0,0,SER_hh_emih!D24/SER_summary!D$26)</f>
        <v>0</v>
      </c>
      <c r="E24" s="100">
        <f>IF(SER_hh_emih!E24=0,0,SER_hh_emih!E24/SER_summary!E$26)</f>
        <v>0</v>
      </c>
      <c r="F24" s="100">
        <f>IF(SER_hh_emih!F24=0,0,SER_hh_emih!F24/SER_summary!F$26)</f>
        <v>0</v>
      </c>
      <c r="G24" s="100">
        <f>IF(SER_hh_emih!G24=0,0,SER_hh_emih!G24/SER_summary!G$26)</f>
        <v>0</v>
      </c>
      <c r="H24" s="100">
        <f>IF(SER_hh_emih!H24=0,0,SER_hh_emih!H24/SER_summary!H$26)</f>
        <v>0</v>
      </c>
      <c r="I24" s="100">
        <f>IF(SER_hh_emih!I24=0,0,SER_hh_emih!I24/SER_summary!I$26)</f>
        <v>0</v>
      </c>
      <c r="J24" s="100">
        <f>IF(SER_hh_emih!J24=0,0,SER_hh_emih!J24/SER_summary!J$26)</f>
        <v>0</v>
      </c>
      <c r="K24" s="100">
        <f>IF(SER_hh_emih!K24=0,0,SER_hh_emih!K24/SER_summary!K$26)</f>
        <v>0</v>
      </c>
      <c r="L24" s="100">
        <f>IF(SER_hh_emih!L24=0,0,SER_hh_emih!L24/SER_summary!L$26)</f>
        <v>0</v>
      </c>
      <c r="M24" s="100">
        <f>IF(SER_hh_emih!M24=0,0,SER_hh_emih!M24/SER_summary!M$26)</f>
        <v>0</v>
      </c>
      <c r="N24" s="100">
        <f>IF(SER_hh_emih!N24=0,0,SER_hh_emih!N24/SER_summary!N$26)</f>
        <v>0</v>
      </c>
      <c r="O24" s="100">
        <f>IF(SER_hh_emih!O24=0,0,SER_hh_emih!O24/SER_summary!O$26)</f>
        <v>0</v>
      </c>
      <c r="P24" s="100">
        <f>IF(SER_hh_emih!P24=0,0,SER_hh_emih!P24/SER_summary!P$26)</f>
        <v>0</v>
      </c>
      <c r="Q24" s="100">
        <f>IF(SER_hh_emih!Q24=0,0,SER_hh_emih!Q24/SER_summary!Q$26)</f>
        <v>0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0.64810035122735832</v>
      </c>
      <c r="C29" s="101">
        <f>IF(SER_hh_emih!C29=0,0,SER_hh_emih!C29/SER_summary!C$26)</f>
        <v>0.82068867061834139</v>
      </c>
      <c r="D29" s="101">
        <f>IF(SER_hh_emih!D29=0,0,SER_hh_emih!D29/SER_summary!D$26)</f>
        <v>0.69622213545017664</v>
      </c>
      <c r="E29" s="101">
        <f>IF(SER_hh_emih!E29=0,0,SER_hh_emih!E29/SER_summary!E$26)</f>
        <v>0.57499676261871258</v>
      </c>
      <c r="F29" s="101">
        <f>IF(SER_hh_emih!F29=0,0,SER_hh_emih!F29/SER_summary!F$26)</f>
        <v>0.51268378977918216</v>
      </c>
      <c r="G29" s="101">
        <f>IF(SER_hh_emih!G29=0,0,SER_hh_emih!G29/SER_summary!G$26)</f>
        <v>0.56249299250298213</v>
      </c>
      <c r="H29" s="101">
        <f>IF(SER_hh_emih!H29=0,0,SER_hh_emih!H29/SER_summary!H$26)</f>
        <v>0.25623223836422071</v>
      </c>
      <c r="I29" s="101">
        <f>IF(SER_hh_emih!I29=0,0,SER_hh_emih!I29/SER_summary!I$26)</f>
        <v>0.2120916665418501</v>
      </c>
      <c r="J29" s="101">
        <f>IF(SER_hh_emih!J29=0,0,SER_hh_emih!J29/SER_summary!J$26)</f>
        <v>0.19582435464702777</v>
      </c>
      <c r="K29" s="101">
        <f>IF(SER_hh_emih!K29=0,0,SER_hh_emih!K29/SER_summary!K$26)</f>
        <v>0.16733834675402262</v>
      </c>
      <c r="L29" s="101">
        <f>IF(SER_hh_emih!L29=0,0,SER_hh_emih!L29/SER_summary!L$26)</f>
        <v>0.1769071647316455</v>
      </c>
      <c r="M29" s="101">
        <f>IF(SER_hh_emih!M29=0,0,SER_hh_emih!M29/SER_summary!M$26)</f>
        <v>0.16106023785858545</v>
      </c>
      <c r="N29" s="101">
        <f>IF(SER_hh_emih!N29=0,0,SER_hh_emih!N29/SER_summary!N$26)</f>
        <v>9.1687013696816186E-2</v>
      </c>
      <c r="O29" s="101">
        <f>IF(SER_hh_emih!O29=0,0,SER_hh_emih!O29/SER_summary!O$26)</f>
        <v>7.6203307301341561E-2</v>
      </c>
      <c r="P29" s="101">
        <f>IF(SER_hh_emih!P29=0,0,SER_hh_emih!P29/SER_summary!P$26)</f>
        <v>7.3961085526293421E-2</v>
      </c>
      <c r="Q29" s="101">
        <f>IF(SER_hh_emih!Q29=0,0,SER_hh_emih!Q29/SER_summary!Q$26)</f>
        <v>0.13254687717391919</v>
      </c>
    </row>
    <row r="30" spans="1:17" ht="12" customHeight="1" x14ac:dyDescent="0.25">
      <c r="A30" s="88" t="s">
        <v>66</v>
      </c>
      <c r="B30" s="100">
        <f>IF(SER_hh_emih!B30=0,0,SER_hh_emih!B30/SER_summary!B$26)</f>
        <v>5.0500654897716357</v>
      </c>
      <c r="C30" s="100">
        <f>IF(SER_hh_emih!C30=0,0,SER_hh_emih!C30/SER_summary!C$26)</f>
        <v>7.5136062485145301</v>
      </c>
      <c r="D30" s="100">
        <f>IF(SER_hh_emih!D30=0,0,SER_hh_emih!D30/SER_summary!D$26)</f>
        <v>6.2151382121935352</v>
      </c>
      <c r="E30" s="100">
        <f>IF(SER_hh_emih!E30=0,0,SER_hh_emih!E30/SER_summary!E$26)</f>
        <v>6.2127605428117141</v>
      </c>
      <c r="F30" s="100">
        <f>IF(SER_hh_emih!F30=0,0,SER_hh_emih!F30/SER_summary!F$26)</f>
        <v>5.642088775797558</v>
      </c>
      <c r="G30" s="100">
        <f>IF(SER_hh_emih!G30=0,0,SER_hh_emih!G30/SER_summary!G$26)</f>
        <v>6.8452102129579524</v>
      </c>
      <c r="H30" s="100">
        <f>IF(SER_hh_emih!H30=0,0,SER_hh_emih!H30/SER_summary!H$26)</f>
        <v>6.2493859091994999</v>
      </c>
      <c r="I30" s="100">
        <f>IF(SER_hh_emih!I30=0,0,SER_hh_emih!I30/SER_summary!I$26)</f>
        <v>6.2625658086670386</v>
      </c>
      <c r="J30" s="100">
        <f>IF(SER_hh_emih!J30=0,0,SER_hh_emih!J30/SER_summary!J$26)</f>
        <v>5.4002002199337147</v>
      </c>
      <c r="K30" s="100">
        <f>IF(SER_hh_emih!K30=0,0,SER_hh_emih!K30/SER_summary!K$26)</f>
        <v>4.8435799724949566</v>
      </c>
      <c r="L30" s="100">
        <f>IF(SER_hh_emih!L30=0,0,SER_hh_emih!L30/SER_summary!L$26)</f>
        <v>7.0095429131281142</v>
      </c>
      <c r="M30" s="100">
        <f>IF(SER_hh_emih!M30=0,0,SER_hh_emih!M30/SER_summary!M$26)</f>
        <v>6.2505447446135607</v>
      </c>
      <c r="N30" s="100">
        <f>IF(SER_hh_emih!N30=0,0,SER_hh_emih!N30/SER_summary!N$26)</f>
        <v>6.2931942605071711</v>
      </c>
      <c r="O30" s="100">
        <f>IF(SER_hh_emih!O30=0,0,SER_hh_emih!O30/SER_summary!O$26)</f>
        <v>0</v>
      </c>
      <c r="P30" s="100">
        <f>IF(SER_hh_emih!P30=0,0,SER_hh_emih!P30/SER_summary!P$26)</f>
        <v>0</v>
      </c>
      <c r="Q30" s="100">
        <f>IF(SER_hh_emih!Q30=0,0,SER_hh_emih!Q30/SER_summary!Q$26)</f>
        <v>6.3226398255776362</v>
      </c>
    </row>
    <row r="31" spans="1:17" ht="12" customHeight="1" x14ac:dyDescent="0.25">
      <c r="A31" s="88" t="s">
        <v>98</v>
      </c>
      <c r="B31" s="100">
        <f>IF(SER_hh_emih!B31=0,0,SER_hh_emih!B31/SER_summary!B$26)</f>
        <v>5.0614031227156202</v>
      </c>
      <c r="C31" s="100">
        <f>IF(SER_hh_emih!C31=0,0,SER_hh_emih!C31/SER_summary!C$26)</f>
        <v>4.756773452737872</v>
      </c>
      <c r="D31" s="100">
        <f>IF(SER_hh_emih!D31=0,0,SER_hh_emih!D31/SER_summary!D$26)</f>
        <v>5.0806047943336283</v>
      </c>
      <c r="E31" s="100">
        <f>IF(SER_hh_emih!E31=0,0,SER_hh_emih!E31/SER_summary!E$26)</f>
        <v>5.0883101521738192</v>
      </c>
      <c r="F31" s="100">
        <f>IF(SER_hh_emih!F31=0,0,SER_hh_emih!F31/SER_summary!F$26)</f>
        <v>5.0911647120968198</v>
      </c>
      <c r="G31" s="100">
        <f>IF(SER_hh_emih!G31=0,0,SER_hh_emih!G31/SER_summary!G$26)</f>
        <v>5.0543441218418046</v>
      </c>
      <c r="H31" s="100">
        <f>IF(SER_hh_emih!H31=0,0,SER_hh_emih!H31/SER_summary!H$26)</f>
        <v>5.0755878087593063</v>
      </c>
      <c r="I31" s="100">
        <f>IF(SER_hh_emih!I31=0,0,SER_hh_emih!I31/SER_summary!I$26)</f>
        <v>5.1220155854909679</v>
      </c>
      <c r="J31" s="100">
        <f>IF(SER_hh_emih!J31=0,0,SER_hh_emih!J31/SER_summary!J$26)</f>
        <v>5.1217200635325542</v>
      </c>
      <c r="K31" s="100">
        <f>IF(SER_hh_emih!K31=0,0,SER_hh_emih!K31/SER_summary!K$26)</f>
        <v>5.0586884959929463</v>
      </c>
      <c r="L31" s="100">
        <f>IF(SER_hh_emih!L31=0,0,SER_hh_emih!L31/SER_summary!L$26)</f>
        <v>5.1031173823393514</v>
      </c>
      <c r="M31" s="100">
        <f>IF(SER_hh_emih!M31=0,0,SER_hh_emih!M31/SER_summary!M$26)</f>
        <v>5.1332652509639303</v>
      </c>
      <c r="N31" s="100">
        <f>IF(SER_hh_emih!N31=0,0,SER_hh_emih!N31/SER_summary!N$26)</f>
        <v>5.1695529013810582</v>
      </c>
      <c r="O31" s="100">
        <f>IF(SER_hh_emih!O31=0,0,SER_hh_emih!O31/SER_summary!O$26)</f>
        <v>5.1675610709768529</v>
      </c>
      <c r="P31" s="100">
        <f>IF(SER_hh_emih!P31=0,0,SER_hh_emih!P31/SER_summary!P$26)</f>
        <v>5.1780798476207179</v>
      </c>
      <c r="Q31" s="100">
        <f>IF(SER_hh_emih!Q31=0,0,SER_hh_emih!Q31/SER_summary!Q$26)</f>
        <v>5.1750778319759343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15408.606561087927</v>
      </c>
      <c r="D3" s="98">
        <f t="shared" si="0"/>
        <v>14947.984997469322</v>
      </c>
      <c r="E3" s="98">
        <f t="shared" si="0"/>
        <v>14327.918059267045</v>
      </c>
      <c r="F3" s="98">
        <f t="shared" si="0"/>
        <v>15858.386001925774</v>
      </c>
      <c r="G3" s="98">
        <f t="shared" si="0"/>
        <v>15297.364774494708</v>
      </c>
      <c r="H3" s="98">
        <f t="shared" si="0"/>
        <v>17385.520731776167</v>
      </c>
      <c r="I3" s="98">
        <f t="shared" si="0"/>
        <v>17251.935015381467</v>
      </c>
      <c r="J3" s="98">
        <f t="shared" si="0"/>
        <v>14778.750508893834</v>
      </c>
      <c r="K3" s="98">
        <f t="shared" si="0"/>
        <v>14459.000670931888</v>
      </c>
      <c r="L3" s="98">
        <f t="shared" si="0"/>
        <v>20094.06222452017</v>
      </c>
      <c r="M3" s="98">
        <f t="shared" si="0"/>
        <v>15606.87654937321</v>
      </c>
      <c r="N3" s="98">
        <f t="shared" si="0"/>
        <v>13673.412323680206</v>
      </c>
      <c r="O3" s="98">
        <f t="shared" si="0"/>
        <v>18410.402143892628</v>
      </c>
      <c r="P3" s="98">
        <f t="shared" si="0"/>
        <v>20008.920606739859</v>
      </c>
      <c r="Q3" s="98">
        <f t="shared" si="0"/>
        <v>20575.653088597872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15408.606561087927</v>
      </c>
      <c r="D4" s="89">
        <f t="shared" ref="D4:Q4" si="2">SUM(D5:D14)</f>
        <v>14947.984997469322</v>
      </c>
      <c r="E4" s="89">
        <f t="shared" si="2"/>
        <v>14327.918059267045</v>
      </c>
      <c r="F4" s="89">
        <f t="shared" si="2"/>
        <v>15858.386001925774</v>
      </c>
      <c r="G4" s="89">
        <f t="shared" si="2"/>
        <v>15297.364774494708</v>
      </c>
      <c r="H4" s="89">
        <f t="shared" si="2"/>
        <v>17385.520731776167</v>
      </c>
      <c r="I4" s="89">
        <f t="shared" si="2"/>
        <v>17251.935015381467</v>
      </c>
      <c r="J4" s="89">
        <f t="shared" si="2"/>
        <v>14778.750508893834</v>
      </c>
      <c r="K4" s="89">
        <f t="shared" si="2"/>
        <v>14459.000670931888</v>
      </c>
      <c r="L4" s="89">
        <f t="shared" si="2"/>
        <v>20094.06222452017</v>
      </c>
      <c r="M4" s="89">
        <f t="shared" si="2"/>
        <v>15606.87654937321</v>
      </c>
      <c r="N4" s="89">
        <f t="shared" si="2"/>
        <v>13673.412323680206</v>
      </c>
      <c r="O4" s="89">
        <f t="shared" si="2"/>
        <v>18410.402143892628</v>
      </c>
      <c r="P4" s="89">
        <f t="shared" si="2"/>
        <v>20008.920606739859</v>
      </c>
      <c r="Q4" s="89">
        <f t="shared" si="2"/>
        <v>20575.653088597872</v>
      </c>
    </row>
    <row r="5" spans="1:17" ht="12" customHeight="1" x14ac:dyDescent="0.25">
      <c r="A5" s="88" t="s">
        <v>38</v>
      </c>
      <c r="B5" s="87"/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0</v>
      </c>
      <c r="D7" s="87">
        <v>3682.6445052884706</v>
      </c>
      <c r="E7" s="87">
        <v>3962.7519813200238</v>
      </c>
      <c r="F7" s="87">
        <v>0</v>
      </c>
      <c r="G7" s="87">
        <v>0</v>
      </c>
      <c r="H7" s="87">
        <v>0</v>
      </c>
      <c r="I7" s="87">
        <v>4225.0388658073298</v>
      </c>
      <c r="J7" s="87">
        <v>2641.5845145903286</v>
      </c>
      <c r="K7" s="87">
        <v>10536.317761419683</v>
      </c>
      <c r="L7" s="87">
        <v>6038.6853011475459</v>
      </c>
      <c r="M7" s="87">
        <v>3076.6212259043173</v>
      </c>
      <c r="N7" s="87">
        <v>0</v>
      </c>
      <c r="O7" s="87">
        <v>0</v>
      </c>
      <c r="P7" s="87">
        <v>0</v>
      </c>
      <c r="Q7" s="87">
        <v>0</v>
      </c>
    </row>
    <row r="8" spans="1:17" ht="12" customHeight="1" x14ac:dyDescent="0.25">
      <c r="A8" s="88" t="s">
        <v>101</v>
      </c>
      <c r="B8" s="87"/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/>
      <c r="C9" s="87">
        <v>194.42146909677234</v>
      </c>
      <c r="D9" s="87">
        <v>2138.2755970420503</v>
      </c>
      <c r="E9" s="87">
        <v>1614.2680024708623</v>
      </c>
      <c r="F9" s="87">
        <v>447.40677975279112</v>
      </c>
      <c r="G9" s="87">
        <v>888.09061566855075</v>
      </c>
      <c r="H9" s="87">
        <v>535.16246133420952</v>
      </c>
      <c r="I9" s="87">
        <v>112.05733243473399</v>
      </c>
      <c r="J9" s="87">
        <v>0</v>
      </c>
      <c r="K9" s="87">
        <v>0</v>
      </c>
      <c r="L9" s="87">
        <v>2651.1783185979243</v>
      </c>
      <c r="M9" s="87">
        <v>764.11812443292592</v>
      </c>
      <c r="N9" s="87">
        <v>943.63452523338663</v>
      </c>
      <c r="O9" s="87">
        <v>0</v>
      </c>
      <c r="P9" s="87">
        <v>0</v>
      </c>
      <c r="Q9" s="87">
        <v>0</v>
      </c>
    </row>
    <row r="10" spans="1:17" ht="12" customHeight="1" x14ac:dyDescent="0.25">
      <c r="A10" s="88" t="s">
        <v>34</v>
      </c>
      <c r="B10" s="87"/>
      <c r="C10" s="87">
        <v>561.71998345462475</v>
      </c>
      <c r="D10" s="87">
        <v>22.817592475522137</v>
      </c>
      <c r="E10" s="87">
        <v>51.905117704388488</v>
      </c>
      <c r="F10" s="87">
        <v>1379.9578105161836</v>
      </c>
      <c r="G10" s="87">
        <v>229.16511466001447</v>
      </c>
      <c r="H10" s="87">
        <v>0</v>
      </c>
      <c r="I10" s="87">
        <v>89.22920473042231</v>
      </c>
      <c r="J10" s="87">
        <v>221.21199768971468</v>
      </c>
      <c r="K10" s="87">
        <v>0</v>
      </c>
      <c r="L10" s="87">
        <v>0</v>
      </c>
      <c r="M10" s="87">
        <v>156.92729314973823</v>
      </c>
      <c r="N10" s="87">
        <v>38.284179118021733</v>
      </c>
      <c r="O10" s="87">
        <v>0</v>
      </c>
      <c r="P10" s="87">
        <v>67.022816810545407</v>
      </c>
      <c r="Q10" s="87">
        <v>350.17004896285266</v>
      </c>
    </row>
    <row r="11" spans="1:17" ht="12" customHeight="1" x14ac:dyDescent="0.25">
      <c r="A11" s="88" t="s">
        <v>61</v>
      </c>
      <c r="B11" s="87"/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/>
      <c r="C12" s="87">
        <v>4448.2724458614566</v>
      </c>
      <c r="D12" s="87">
        <v>5824.013924058404</v>
      </c>
      <c r="E12" s="87">
        <v>7932.1479698760431</v>
      </c>
      <c r="F12" s="87">
        <v>10212.9885564996</v>
      </c>
      <c r="G12" s="87">
        <v>13633.749153137638</v>
      </c>
      <c r="H12" s="87">
        <v>7794.6251885782858</v>
      </c>
      <c r="I12" s="87">
        <v>237.25158855018358</v>
      </c>
      <c r="J12" s="87">
        <v>10738.104330431741</v>
      </c>
      <c r="K12" s="87">
        <v>3522.6269895886735</v>
      </c>
      <c r="L12" s="87">
        <v>10544.722279378793</v>
      </c>
      <c r="M12" s="87">
        <v>10861.318984643603</v>
      </c>
      <c r="N12" s="87">
        <v>8740.9510554993922</v>
      </c>
      <c r="O12" s="87">
        <v>9898.150027152069</v>
      </c>
      <c r="P12" s="87">
        <v>0</v>
      </c>
      <c r="Q12" s="87">
        <v>0</v>
      </c>
    </row>
    <row r="13" spans="1:17" ht="12" customHeight="1" x14ac:dyDescent="0.25">
      <c r="A13" s="88" t="s">
        <v>105</v>
      </c>
      <c r="B13" s="87"/>
      <c r="C13" s="87">
        <v>909.60298109296332</v>
      </c>
      <c r="D13" s="87">
        <v>879.89285837359785</v>
      </c>
      <c r="E13" s="87">
        <v>680.28031351855304</v>
      </c>
      <c r="F13" s="87">
        <v>1232.9202919657162</v>
      </c>
      <c r="G13" s="87">
        <v>546.35989102850465</v>
      </c>
      <c r="H13" s="87">
        <v>1564.3981747059129</v>
      </c>
      <c r="I13" s="87">
        <v>2518.9836469046127</v>
      </c>
      <c r="J13" s="87">
        <v>760.68035710249853</v>
      </c>
      <c r="K13" s="87">
        <v>400.05591992353288</v>
      </c>
      <c r="L13" s="87">
        <v>859.47632539590768</v>
      </c>
      <c r="M13" s="87">
        <v>747.89092124262515</v>
      </c>
      <c r="N13" s="87">
        <v>3653.5636283700856</v>
      </c>
      <c r="O13" s="87">
        <v>8512.2521167405594</v>
      </c>
      <c r="P13" s="87">
        <v>15008.66070891962</v>
      </c>
      <c r="Q13" s="87">
        <v>9885.6904149487254</v>
      </c>
    </row>
    <row r="14" spans="1:17" ht="12" customHeight="1" x14ac:dyDescent="0.25">
      <c r="A14" s="51" t="s">
        <v>104</v>
      </c>
      <c r="B14" s="94"/>
      <c r="C14" s="94">
        <v>9294.5896815821088</v>
      </c>
      <c r="D14" s="94">
        <v>2400.3405202312765</v>
      </c>
      <c r="E14" s="94">
        <v>86.564674377175493</v>
      </c>
      <c r="F14" s="94">
        <v>2585.1125631914829</v>
      </c>
      <c r="G14" s="94">
        <v>0</v>
      </c>
      <c r="H14" s="94">
        <v>7491.3349071577568</v>
      </c>
      <c r="I14" s="94">
        <v>10069.374376954182</v>
      </c>
      <c r="J14" s="94">
        <v>417.16930907955037</v>
      </c>
      <c r="K14" s="94">
        <v>0</v>
      </c>
      <c r="L14" s="94">
        <v>0</v>
      </c>
      <c r="M14" s="94">
        <v>0</v>
      </c>
      <c r="N14" s="94">
        <v>296.97893545932016</v>
      </c>
      <c r="O14" s="94">
        <v>0</v>
      </c>
      <c r="P14" s="94">
        <v>4933.2370810096927</v>
      </c>
      <c r="Q14" s="94">
        <v>10339.792624686292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5204.413898412854</v>
      </c>
      <c r="D15" s="96">
        <f t="shared" ref="D15:Q15" si="4">SUM(D5:D12)</f>
        <v>11667.751618864448</v>
      </c>
      <c r="E15" s="96">
        <f t="shared" si="4"/>
        <v>13561.073071371316</v>
      </c>
      <c r="F15" s="96">
        <f t="shared" si="4"/>
        <v>12040.353146768575</v>
      </c>
      <c r="G15" s="96">
        <f t="shared" si="4"/>
        <v>14751.004883466203</v>
      </c>
      <c r="H15" s="96">
        <f t="shared" si="4"/>
        <v>8329.7876499124959</v>
      </c>
      <c r="I15" s="96">
        <f t="shared" si="4"/>
        <v>4663.5769915226701</v>
      </c>
      <c r="J15" s="96">
        <f t="shared" si="4"/>
        <v>13600.900842711784</v>
      </c>
      <c r="K15" s="96">
        <f t="shared" si="4"/>
        <v>14058.944751008356</v>
      </c>
      <c r="L15" s="96">
        <f t="shared" si="4"/>
        <v>19234.585899124264</v>
      </c>
      <c r="M15" s="96">
        <f t="shared" si="4"/>
        <v>14858.985628130584</v>
      </c>
      <c r="N15" s="96">
        <f t="shared" si="4"/>
        <v>9722.8697598508006</v>
      </c>
      <c r="O15" s="96">
        <f t="shared" si="4"/>
        <v>9898.150027152069</v>
      </c>
      <c r="P15" s="96">
        <f t="shared" si="4"/>
        <v>67.022816810545407</v>
      </c>
      <c r="Q15" s="96">
        <f t="shared" si="4"/>
        <v>350.17004896285266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209.00000000000324</v>
      </c>
      <c r="D16" s="89">
        <f t="shared" ref="D16:Q16" si="6">SUM(D17:D18)</f>
        <v>4116.0000000000009</v>
      </c>
      <c r="E16" s="89">
        <f t="shared" si="6"/>
        <v>2611.999999999995</v>
      </c>
      <c r="F16" s="89">
        <f t="shared" si="6"/>
        <v>5638.0000000000055</v>
      </c>
      <c r="G16" s="89">
        <f t="shared" si="6"/>
        <v>7443.9999999999864</v>
      </c>
      <c r="H16" s="89">
        <f t="shared" si="6"/>
        <v>3742.0000000000177</v>
      </c>
      <c r="I16" s="89">
        <f t="shared" si="6"/>
        <v>4191.9999999999782</v>
      </c>
      <c r="J16" s="89">
        <f t="shared" si="6"/>
        <v>1547.000000000025</v>
      </c>
      <c r="K16" s="89">
        <f t="shared" si="6"/>
        <v>3857.9999999999764</v>
      </c>
      <c r="L16" s="89">
        <f t="shared" si="6"/>
        <v>1858.0000000000045</v>
      </c>
      <c r="M16" s="89">
        <f t="shared" si="6"/>
        <v>2159.00000000002</v>
      </c>
      <c r="N16" s="89">
        <f t="shared" si="6"/>
        <v>1355.9999999999943</v>
      </c>
      <c r="O16" s="89">
        <f t="shared" si="6"/>
        <v>1901.9999999999873</v>
      </c>
      <c r="P16" s="89">
        <f t="shared" si="6"/>
        <v>4587.9999999999918</v>
      </c>
      <c r="Q16" s="89">
        <f t="shared" si="6"/>
        <v>3332.9999999999964</v>
      </c>
    </row>
    <row r="17" spans="1:17" ht="12.95" customHeight="1" x14ac:dyDescent="0.25">
      <c r="A17" s="88" t="s">
        <v>101</v>
      </c>
      <c r="B17" s="87"/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ht="12" customHeight="1" x14ac:dyDescent="0.25">
      <c r="A18" s="88" t="s">
        <v>100</v>
      </c>
      <c r="B18" s="87"/>
      <c r="C18" s="87">
        <v>209.00000000000324</v>
      </c>
      <c r="D18" s="87">
        <v>4116.0000000000009</v>
      </c>
      <c r="E18" s="87">
        <v>2611.999999999995</v>
      </c>
      <c r="F18" s="87">
        <v>5638.0000000000055</v>
      </c>
      <c r="G18" s="87">
        <v>7443.9999999999864</v>
      </c>
      <c r="H18" s="87">
        <v>3742.0000000000177</v>
      </c>
      <c r="I18" s="87">
        <v>4191.9999999999782</v>
      </c>
      <c r="J18" s="87">
        <v>1547.000000000025</v>
      </c>
      <c r="K18" s="87">
        <v>3857.9999999999764</v>
      </c>
      <c r="L18" s="87">
        <v>1858.0000000000045</v>
      </c>
      <c r="M18" s="87">
        <v>2159.00000000002</v>
      </c>
      <c r="N18" s="87">
        <v>1355.9999999999943</v>
      </c>
      <c r="O18" s="87">
        <v>1901.9999999999873</v>
      </c>
      <c r="P18" s="87">
        <v>4587.9999999999918</v>
      </c>
      <c r="Q18" s="87">
        <v>3332.9999999999964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15408.606561087927</v>
      </c>
      <c r="D19" s="89">
        <f t="shared" ref="D19:Q19" si="8">SUM(D20:D26)</f>
        <v>14947.984997469322</v>
      </c>
      <c r="E19" s="89">
        <f t="shared" si="8"/>
        <v>14327.918059267042</v>
      </c>
      <c r="F19" s="89">
        <f t="shared" si="8"/>
        <v>15858.386001925774</v>
      </c>
      <c r="G19" s="89">
        <f t="shared" si="8"/>
        <v>15297.364774494712</v>
      </c>
      <c r="H19" s="89">
        <f t="shared" si="8"/>
        <v>17385.520731776167</v>
      </c>
      <c r="I19" s="89">
        <f t="shared" si="8"/>
        <v>17251.935015381474</v>
      </c>
      <c r="J19" s="89">
        <f t="shared" si="8"/>
        <v>14778.750508893836</v>
      </c>
      <c r="K19" s="89">
        <f t="shared" si="8"/>
        <v>14459.000670931888</v>
      </c>
      <c r="L19" s="89">
        <f t="shared" si="8"/>
        <v>20094.062224520167</v>
      </c>
      <c r="M19" s="89">
        <f t="shared" si="8"/>
        <v>15606.876549373208</v>
      </c>
      <c r="N19" s="89">
        <f t="shared" si="8"/>
        <v>13673.412323680212</v>
      </c>
      <c r="O19" s="89">
        <f t="shared" si="8"/>
        <v>18410.402143892628</v>
      </c>
      <c r="P19" s="89">
        <f t="shared" si="8"/>
        <v>20008.920606739863</v>
      </c>
      <c r="Q19" s="89">
        <f t="shared" si="8"/>
        <v>20575.653088597872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/>
      <c r="C22" s="87">
        <v>2209.9672059540185</v>
      </c>
      <c r="D22" s="87">
        <v>1242.6828611534984</v>
      </c>
      <c r="E22" s="87">
        <v>1603.3760433947066</v>
      </c>
      <c r="F22" s="87">
        <v>0</v>
      </c>
      <c r="G22" s="87">
        <v>0</v>
      </c>
      <c r="H22" s="87">
        <v>0</v>
      </c>
      <c r="I22" s="87">
        <v>2480.2253813593634</v>
      </c>
      <c r="J22" s="87">
        <v>270.4361968603576</v>
      </c>
      <c r="K22" s="87">
        <v>1656.0821316945101</v>
      </c>
      <c r="L22" s="87">
        <v>3002.2921036215575</v>
      </c>
      <c r="M22" s="87">
        <v>2327.3920910294919</v>
      </c>
      <c r="N22" s="87">
        <v>1582.8513503296474</v>
      </c>
      <c r="O22" s="87">
        <v>2648.5421606045916</v>
      </c>
      <c r="P22" s="87">
        <v>2277.7598533612886</v>
      </c>
      <c r="Q22" s="87">
        <v>2959.9599763020929</v>
      </c>
    </row>
    <row r="23" spans="1:17" ht="12" customHeight="1" x14ac:dyDescent="0.25">
      <c r="A23" s="88" t="s">
        <v>98</v>
      </c>
      <c r="B23" s="87"/>
      <c r="C23" s="87">
        <v>13.107197377345457</v>
      </c>
      <c r="D23" s="87">
        <v>373.79002110963722</v>
      </c>
      <c r="E23" s="87">
        <v>343.05081732965704</v>
      </c>
      <c r="F23" s="87">
        <v>94.449535278288707</v>
      </c>
      <c r="G23" s="87">
        <v>336.52890817405682</v>
      </c>
      <c r="H23" s="87">
        <v>470.80582620341391</v>
      </c>
      <c r="I23" s="87">
        <v>91.711717888364248</v>
      </c>
      <c r="J23" s="87">
        <v>323.64798235273548</v>
      </c>
      <c r="K23" s="87">
        <v>87.06606875201301</v>
      </c>
      <c r="L23" s="87">
        <v>308.35208285968065</v>
      </c>
      <c r="M23" s="87">
        <v>158.57158166062393</v>
      </c>
      <c r="N23" s="87">
        <v>135.19120986206499</v>
      </c>
      <c r="O23" s="87">
        <v>193.1871015036302</v>
      </c>
      <c r="P23" s="87">
        <v>208.51570018301635</v>
      </c>
      <c r="Q23" s="87">
        <v>221.53241426606911</v>
      </c>
    </row>
    <row r="24" spans="1:17" ht="12" customHeight="1" x14ac:dyDescent="0.25">
      <c r="A24" s="88" t="s">
        <v>34</v>
      </c>
      <c r="B24" s="87"/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/>
      <c r="C25" s="87">
        <v>4821.4179236232931</v>
      </c>
      <c r="D25" s="87">
        <v>5988.7231781954342</v>
      </c>
      <c r="E25" s="87">
        <v>6701.9376617696016</v>
      </c>
      <c r="F25" s="87">
        <v>10912.476351639447</v>
      </c>
      <c r="G25" s="87">
        <v>11780.453720610643</v>
      </c>
      <c r="H25" s="87">
        <v>8133.09959511732</v>
      </c>
      <c r="I25" s="87">
        <v>5457.0520359489728</v>
      </c>
      <c r="J25" s="87">
        <v>8315.2014511403358</v>
      </c>
      <c r="K25" s="87">
        <v>6527.2006248827802</v>
      </c>
      <c r="L25" s="87">
        <v>9428.1733025376652</v>
      </c>
      <c r="M25" s="87">
        <v>8968.5421436823071</v>
      </c>
      <c r="N25" s="87">
        <v>8138.2718990623316</v>
      </c>
      <c r="O25" s="87">
        <v>6088.0565116314956</v>
      </c>
      <c r="P25" s="87">
        <v>7488.8618716130004</v>
      </c>
      <c r="Q25" s="87">
        <v>6696.5945945369294</v>
      </c>
    </row>
    <row r="26" spans="1:17" ht="12" customHeight="1" x14ac:dyDescent="0.25">
      <c r="A26" s="88" t="s">
        <v>30</v>
      </c>
      <c r="B26" s="94"/>
      <c r="C26" s="94">
        <v>8364.1142341332688</v>
      </c>
      <c r="D26" s="94">
        <v>7342.7889370107532</v>
      </c>
      <c r="E26" s="94">
        <v>5679.5535367730781</v>
      </c>
      <c r="F26" s="94">
        <v>4851.4601150080371</v>
      </c>
      <c r="G26" s="94">
        <v>3180.3821457100112</v>
      </c>
      <c r="H26" s="94">
        <v>8781.6153104554342</v>
      </c>
      <c r="I26" s="94">
        <v>9222.9458801847722</v>
      </c>
      <c r="J26" s="94">
        <v>5869.4648785404079</v>
      </c>
      <c r="K26" s="94">
        <v>6188.6518456025833</v>
      </c>
      <c r="L26" s="94">
        <v>7355.2447355012646</v>
      </c>
      <c r="M26" s="94">
        <v>4152.3707330007855</v>
      </c>
      <c r="N26" s="94">
        <v>3817.0978644261668</v>
      </c>
      <c r="O26" s="94">
        <v>9480.6163701529094</v>
      </c>
      <c r="P26" s="94">
        <v>10033.783181582558</v>
      </c>
      <c r="Q26" s="94">
        <v>10697.566103492778</v>
      </c>
    </row>
    <row r="27" spans="1:17" ht="12" customHeight="1" x14ac:dyDescent="0.25">
      <c r="A27" s="93" t="s">
        <v>33</v>
      </c>
      <c r="B27" s="119"/>
      <c r="C27" s="119">
        <v>0</v>
      </c>
      <c r="D27" s="119">
        <v>0</v>
      </c>
      <c r="E27" s="119">
        <v>0</v>
      </c>
      <c r="F27" s="119">
        <v>0</v>
      </c>
      <c r="G27" s="119">
        <v>0</v>
      </c>
      <c r="H27" s="119">
        <v>0</v>
      </c>
      <c r="I27" s="119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0</v>
      </c>
      <c r="O27" s="119">
        <v>0</v>
      </c>
      <c r="P27" s="119">
        <v>0</v>
      </c>
      <c r="Q27" s="119">
        <v>0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15408.606561087927</v>
      </c>
      <c r="D29" s="89">
        <f t="shared" ref="D29:Q29" si="10">SUM(D30:D33)</f>
        <v>14947.984997469324</v>
      </c>
      <c r="E29" s="89">
        <f t="shared" si="10"/>
        <v>14327.918059267042</v>
      </c>
      <c r="F29" s="89">
        <f t="shared" si="10"/>
        <v>15858.386001925772</v>
      </c>
      <c r="G29" s="89">
        <f t="shared" si="10"/>
        <v>15297.36477449471</v>
      </c>
      <c r="H29" s="89">
        <f t="shared" si="10"/>
        <v>17385.520731776167</v>
      </c>
      <c r="I29" s="89">
        <f t="shared" si="10"/>
        <v>17251.935015381467</v>
      </c>
      <c r="J29" s="89">
        <f t="shared" si="10"/>
        <v>14778.750508893838</v>
      </c>
      <c r="K29" s="89">
        <f t="shared" si="10"/>
        <v>14459.000670931884</v>
      </c>
      <c r="L29" s="89">
        <f t="shared" si="10"/>
        <v>20094.062224520167</v>
      </c>
      <c r="M29" s="89">
        <f t="shared" si="10"/>
        <v>15606.876549373212</v>
      </c>
      <c r="N29" s="89">
        <f t="shared" si="10"/>
        <v>13673.412323680215</v>
      </c>
      <c r="O29" s="89">
        <f t="shared" si="10"/>
        <v>18410.402143892636</v>
      </c>
      <c r="P29" s="89">
        <f t="shared" si="10"/>
        <v>20008.920606739874</v>
      </c>
      <c r="Q29" s="89">
        <f t="shared" si="10"/>
        <v>20575.653088597879</v>
      </c>
    </row>
    <row r="30" spans="1:17" s="28" customFormat="1" ht="12" customHeight="1" x14ac:dyDescent="0.25">
      <c r="A30" s="88" t="s">
        <v>66</v>
      </c>
      <c r="B30" s="87"/>
      <c r="C30" s="87">
        <v>0</v>
      </c>
      <c r="D30" s="87">
        <v>1270.8172233121136</v>
      </c>
      <c r="E30" s="87">
        <v>0</v>
      </c>
      <c r="F30" s="87">
        <v>1013.3616121467667</v>
      </c>
      <c r="G30" s="87">
        <v>746.81573940206943</v>
      </c>
      <c r="H30" s="87">
        <v>0</v>
      </c>
      <c r="I30" s="87">
        <v>325.41248351228205</v>
      </c>
      <c r="J30" s="87">
        <v>1406.5245828712455</v>
      </c>
      <c r="K30" s="87">
        <v>1180.1810522699775</v>
      </c>
      <c r="L30" s="87">
        <v>1715.389062745151</v>
      </c>
      <c r="M30" s="87">
        <v>1388.8229570357303</v>
      </c>
      <c r="N30" s="87">
        <v>0</v>
      </c>
      <c r="O30" s="87">
        <v>0</v>
      </c>
      <c r="P30" s="87">
        <v>0</v>
      </c>
      <c r="Q30" s="87">
        <v>1569.6360318172506</v>
      </c>
    </row>
    <row r="31" spans="1:17" ht="12" customHeight="1" x14ac:dyDescent="0.25">
      <c r="A31" s="88" t="s">
        <v>98</v>
      </c>
      <c r="B31" s="87"/>
      <c r="C31" s="87">
        <v>299.14283103125689</v>
      </c>
      <c r="D31" s="87">
        <v>470.45225482945585</v>
      </c>
      <c r="E31" s="87">
        <v>549.62461623392198</v>
      </c>
      <c r="F31" s="87">
        <v>313.20917319546157</v>
      </c>
      <c r="G31" s="87">
        <v>339.48504505044951</v>
      </c>
      <c r="H31" s="87">
        <v>232.80374512133639</v>
      </c>
      <c r="I31" s="87">
        <v>260.42622497968529</v>
      </c>
      <c r="J31" s="87">
        <v>244.45541002639027</v>
      </c>
      <c r="K31" s="87">
        <v>0</v>
      </c>
      <c r="L31" s="87">
        <v>0</v>
      </c>
      <c r="M31" s="87">
        <v>229.92254637344902</v>
      </c>
      <c r="N31" s="87">
        <v>103.67374662804465</v>
      </c>
      <c r="O31" s="87">
        <v>0</v>
      </c>
      <c r="P31" s="87">
        <v>550.71736003413469</v>
      </c>
      <c r="Q31" s="87">
        <v>793.36434312784547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/>
      <c r="C33" s="86">
        <v>15109.46373005667</v>
      </c>
      <c r="D33" s="86">
        <v>13206.715519327756</v>
      </c>
      <c r="E33" s="86">
        <v>13778.293443033121</v>
      </c>
      <c r="F33" s="86">
        <v>14531.815216583544</v>
      </c>
      <c r="G33" s="86">
        <v>14211.063990042192</v>
      </c>
      <c r="H33" s="86">
        <v>17152.716986654832</v>
      </c>
      <c r="I33" s="86">
        <v>16666.0963068895</v>
      </c>
      <c r="J33" s="86">
        <v>13127.770515996202</v>
      </c>
      <c r="K33" s="86">
        <v>13278.819618661906</v>
      </c>
      <c r="L33" s="86">
        <v>18378.673161775016</v>
      </c>
      <c r="M33" s="86">
        <v>13988.131045964032</v>
      </c>
      <c r="N33" s="86">
        <v>13569.738577052171</v>
      </c>
      <c r="O33" s="86">
        <v>18410.402143892636</v>
      </c>
      <c r="P33" s="86">
        <v>19458.20324670574</v>
      </c>
      <c r="Q33" s="86">
        <v>18212.652713652784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114.04979027706639</v>
      </c>
      <c r="D3" s="106">
        <f t="shared" si="0"/>
        <v>112.3904267259249</v>
      </c>
      <c r="E3" s="106">
        <f t="shared" si="0"/>
        <v>107.37411907432828</v>
      </c>
      <c r="F3" s="106">
        <f t="shared" si="0"/>
        <v>108.14898407195638</v>
      </c>
      <c r="G3" s="106">
        <f t="shared" si="0"/>
        <v>96.213974133408442</v>
      </c>
      <c r="H3" s="106">
        <f t="shared" si="0"/>
        <v>97.927443162809539</v>
      </c>
      <c r="I3" s="106">
        <f t="shared" si="0"/>
        <v>102.49928319627027</v>
      </c>
      <c r="J3" s="106">
        <f t="shared" si="0"/>
        <v>83.738531368660517</v>
      </c>
      <c r="K3" s="106">
        <f t="shared" si="0"/>
        <v>95.104743749024209</v>
      </c>
      <c r="L3" s="106">
        <f t="shared" si="0"/>
        <v>133.08447355487081</v>
      </c>
      <c r="M3" s="106">
        <f t="shared" si="0"/>
        <v>84.761648079510209</v>
      </c>
      <c r="N3" s="106">
        <f t="shared" si="0"/>
        <v>67.121396428516888</v>
      </c>
      <c r="O3" s="106">
        <f t="shared" si="0"/>
        <v>80.587510100858921</v>
      </c>
      <c r="P3" s="106">
        <f t="shared" si="0"/>
        <v>79.976500808102941</v>
      </c>
      <c r="Q3" s="106">
        <f t="shared" si="0"/>
        <v>93.078122834134604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91.73320008963745</v>
      </c>
      <c r="D4" s="101">
        <f t="shared" si="1"/>
        <v>88.28143535458608</v>
      </c>
      <c r="E4" s="101">
        <f t="shared" si="1"/>
        <v>85.326813298274956</v>
      </c>
      <c r="F4" s="101">
        <f t="shared" si="1"/>
        <v>82.593641096489364</v>
      </c>
      <c r="G4" s="101">
        <f t="shared" si="1"/>
        <v>70.652388117300646</v>
      </c>
      <c r="H4" s="101">
        <f t="shared" si="1"/>
        <v>71.626713254440631</v>
      </c>
      <c r="I4" s="101">
        <f t="shared" si="1"/>
        <v>75.808099967357322</v>
      </c>
      <c r="J4" s="101">
        <f t="shared" si="1"/>
        <v>62.00612063347252</v>
      </c>
      <c r="K4" s="101">
        <f t="shared" si="1"/>
        <v>72.813478221366239</v>
      </c>
      <c r="L4" s="101">
        <f t="shared" si="1"/>
        <v>103.20218227606026</v>
      </c>
      <c r="M4" s="101">
        <f t="shared" si="1"/>
        <v>61.276946673082193</v>
      </c>
      <c r="N4" s="101">
        <f t="shared" si="1"/>
        <v>47.23979412900016</v>
      </c>
      <c r="O4" s="101">
        <f t="shared" si="1"/>
        <v>53.514609138324133</v>
      </c>
      <c r="P4" s="101">
        <f t="shared" si="1"/>
        <v>49.248264386776938</v>
      </c>
      <c r="Q4" s="101">
        <f t="shared" si="1"/>
        <v>61.331517778701574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23.50368295581076</v>
      </c>
      <c r="E7" s="100">
        <v>26.431779434504719</v>
      </c>
      <c r="F7" s="100">
        <v>0</v>
      </c>
      <c r="G7" s="100">
        <v>0</v>
      </c>
      <c r="H7" s="100">
        <v>0</v>
      </c>
      <c r="I7" s="100">
        <v>22.46879558306706</v>
      </c>
      <c r="J7" s="100">
        <v>12.91288888516967</v>
      </c>
      <c r="K7" s="100">
        <v>56.016412822011382</v>
      </c>
      <c r="L7" s="100">
        <v>35.582769994136335</v>
      </c>
      <c r="M7" s="100">
        <v>15.198257478213518</v>
      </c>
      <c r="N7" s="100">
        <v>0</v>
      </c>
      <c r="O7" s="100">
        <v>0</v>
      </c>
      <c r="P7" s="100">
        <v>0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1.2127444007186383</v>
      </c>
      <c r="D9" s="100">
        <v>13.937571008363484</v>
      </c>
      <c r="E9" s="100">
        <v>10.543176937170566</v>
      </c>
      <c r="F9" s="100">
        <v>2.6687504638734003</v>
      </c>
      <c r="G9" s="100">
        <v>4.7612170143024288</v>
      </c>
      <c r="H9" s="100">
        <v>2.6083305973194952</v>
      </c>
      <c r="I9" s="100">
        <v>0.5552342326156321</v>
      </c>
      <c r="J9" s="100">
        <v>0</v>
      </c>
      <c r="K9" s="100">
        <v>0</v>
      </c>
      <c r="L9" s="100">
        <v>14.766646294455082</v>
      </c>
      <c r="M9" s="100">
        <v>3.3278632519014875</v>
      </c>
      <c r="N9" s="100">
        <v>4.6820076773881834</v>
      </c>
      <c r="O9" s="100">
        <v>0</v>
      </c>
      <c r="P9" s="100">
        <v>0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6.1253252746771345</v>
      </c>
      <c r="D10" s="100">
        <v>0.18952946105159338</v>
      </c>
      <c r="E10" s="100">
        <v>0.39728292522445324</v>
      </c>
      <c r="F10" s="100">
        <v>10.772607881405099</v>
      </c>
      <c r="G10" s="100">
        <v>1.8233583762838765</v>
      </c>
      <c r="H10" s="100">
        <v>0</v>
      </c>
      <c r="I10" s="100">
        <v>0.58293531979811419</v>
      </c>
      <c r="J10" s="100">
        <v>1.397637360649451</v>
      </c>
      <c r="K10" s="100">
        <v>0</v>
      </c>
      <c r="L10" s="100">
        <v>0</v>
      </c>
      <c r="M10" s="100">
        <v>0.87830518640562738</v>
      </c>
      <c r="N10" s="100">
        <v>0.26852088497981197</v>
      </c>
      <c r="O10" s="100">
        <v>0</v>
      </c>
      <c r="P10" s="100">
        <v>0.39805109406525829</v>
      </c>
      <c r="Q10" s="100">
        <v>1.9004304130565721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25.194238040509809</v>
      </c>
      <c r="D12" s="100">
        <v>33.00043651381376</v>
      </c>
      <c r="E12" s="100">
        <v>44.393102917873314</v>
      </c>
      <c r="F12" s="100">
        <v>50.847608905607757</v>
      </c>
      <c r="G12" s="100">
        <v>62.121234498366356</v>
      </c>
      <c r="H12" s="100">
        <v>32.823001977859384</v>
      </c>
      <c r="I12" s="100">
        <v>0.98519186508288281</v>
      </c>
      <c r="J12" s="100">
        <v>43.545426261495869</v>
      </c>
      <c r="K12" s="100">
        <v>14.902270428250235</v>
      </c>
      <c r="L12" s="100">
        <v>49.638706252957036</v>
      </c>
      <c r="M12" s="100">
        <v>39.991737234010564</v>
      </c>
      <c r="N12" s="100">
        <v>33.278636160752491</v>
      </c>
      <c r="O12" s="100">
        <v>36.965059947264876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3.3462240619025199</v>
      </c>
      <c r="D13" s="100">
        <v>3.2097393168679824</v>
      </c>
      <c r="E13" s="100">
        <v>2.4664760249570445</v>
      </c>
      <c r="F13" s="100">
        <v>4.104287612540765</v>
      </c>
      <c r="G13" s="100">
        <v>1.6335848490389964</v>
      </c>
      <c r="H13" s="100">
        <v>4.2677462109157052</v>
      </c>
      <c r="I13" s="100">
        <v>7.026300783911422</v>
      </c>
      <c r="J13" s="100">
        <v>2.0558467967558598</v>
      </c>
      <c r="K13" s="100">
        <v>1.1092710208488861</v>
      </c>
      <c r="L13" s="100">
        <v>2.3512089354241237</v>
      </c>
      <c r="M13" s="100">
        <v>1.4788099712601788</v>
      </c>
      <c r="N13" s="100">
        <v>7.5265362134939879</v>
      </c>
      <c r="O13" s="100">
        <v>16.408230784612151</v>
      </c>
      <c r="P13" s="100">
        <v>29.561308587701792</v>
      </c>
      <c r="Q13" s="100">
        <v>19.039203685166136</v>
      </c>
    </row>
    <row r="14" spans="1:17" ht="12" customHeight="1" x14ac:dyDescent="0.25">
      <c r="A14" s="51" t="s">
        <v>104</v>
      </c>
      <c r="B14" s="22"/>
      <c r="C14" s="22">
        <v>55.713298685412283</v>
      </c>
      <c r="D14" s="22">
        <v>13.8470493399729</v>
      </c>
      <c r="E14" s="22">
        <v>0.46514024925630981</v>
      </c>
      <c r="F14" s="22">
        <v>13.91283611697512</v>
      </c>
      <c r="G14" s="22">
        <v>0</v>
      </c>
      <c r="H14" s="22">
        <v>31.765757940238295</v>
      </c>
      <c r="I14" s="22">
        <v>43.894982651576363</v>
      </c>
      <c r="J14" s="22">
        <v>1.7573078565708855</v>
      </c>
      <c r="K14" s="22">
        <v>0</v>
      </c>
      <c r="L14" s="22">
        <v>0</v>
      </c>
      <c r="M14" s="22">
        <v>0</v>
      </c>
      <c r="N14" s="22">
        <v>1.2903083328240992</v>
      </c>
      <c r="O14" s="22">
        <v>0</v>
      </c>
      <c r="P14" s="22">
        <v>19.286728942433271</v>
      </c>
      <c r="Q14" s="22">
        <v>40.381335502134668</v>
      </c>
    </row>
    <row r="15" spans="1:17" ht="12" customHeight="1" x14ac:dyDescent="0.25">
      <c r="A15" s="105" t="s">
        <v>108</v>
      </c>
      <c r="B15" s="104"/>
      <c r="C15" s="104">
        <v>0.14136962641705836</v>
      </c>
      <c r="D15" s="104">
        <v>0.59342675870561079</v>
      </c>
      <c r="E15" s="104">
        <v>0.6298548092885522</v>
      </c>
      <c r="F15" s="104">
        <v>0.28755011608722747</v>
      </c>
      <c r="G15" s="104">
        <v>0.31299337930899446</v>
      </c>
      <c r="H15" s="104">
        <v>0.16187652810775638</v>
      </c>
      <c r="I15" s="104">
        <v>0.29465953130585787</v>
      </c>
      <c r="J15" s="104">
        <v>0.33701347283079358</v>
      </c>
      <c r="K15" s="104">
        <v>0.78552395025573618</v>
      </c>
      <c r="L15" s="104">
        <v>0.86285079908768503</v>
      </c>
      <c r="M15" s="104">
        <v>0.40197355129082518</v>
      </c>
      <c r="N15" s="104">
        <v>0.19378485956158792</v>
      </c>
      <c r="O15" s="104">
        <v>0.14131840644710791</v>
      </c>
      <c r="P15" s="104">
        <v>2.1757625766122275E-3</v>
      </c>
      <c r="Q15" s="104">
        <v>1.0548178344203478E-2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0.1090706413815092</v>
      </c>
      <c r="D16" s="101">
        <f t="shared" si="2"/>
        <v>2.1259880276814331</v>
      </c>
      <c r="E16" s="101">
        <f t="shared" si="2"/>
        <v>1.3378211612332915</v>
      </c>
      <c r="F16" s="101">
        <f t="shared" si="2"/>
        <v>2.866207262244405</v>
      </c>
      <c r="G16" s="101">
        <f t="shared" si="2"/>
        <v>3.7561261843413183</v>
      </c>
      <c r="H16" s="101">
        <f t="shared" si="2"/>
        <v>1.8752307775348613</v>
      </c>
      <c r="I16" s="101">
        <f t="shared" si="2"/>
        <v>2.092531893521659</v>
      </c>
      <c r="J16" s="101">
        <f t="shared" si="2"/>
        <v>0.77414251443315862</v>
      </c>
      <c r="K16" s="101">
        <f t="shared" si="2"/>
        <v>1.8788774519088005</v>
      </c>
      <c r="L16" s="101">
        <f t="shared" si="2"/>
        <v>0.90512550999281416</v>
      </c>
      <c r="M16" s="101">
        <f t="shared" si="2"/>
        <v>1.0452027210193713</v>
      </c>
      <c r="N16" s="101">
        <f t="shared" si="2"/>
        <v>0.65422113415709027</v>
      </c>
      <c r="O16" s="101">
        <f t="shared" si="2"/>
        <v>0.91526083042965389</v>
      </c>
      <c r="P16" s="101">
        <f t="shared" si="2"/>
        <v>2.1755160465256771</v>
      </c>
      <c r="Q16" s="101">
        <f t="shared" si="2"/>
        <v>1.5604149917068115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0.1090706413815092</v>
      </c>
      <c r="D18" s="103">
        <v>2.1259880276814331</v>
      </c>
      <c r="E18" s="103">
        <v>1.3378211612332915</v>
      </c>
      <c r="F18" s="103">
        <v>2.866207262244405</v>
      </c>
      <c r="G18" s="103">
        <v>3.7561261843413183</v>
      </c>
      <c r="H18" s="103">
        <v>1.8752307775348613</v>
      </c>
      <c r="I18" s="103">
        <v>2.092531893521659</v>
      </c>
      <c r="J18" s="103">
        <v>0.77414251443315862</v>
      </c>
      <c r="K18" s="103">
        <v>1.8788774519088005</v>
      </c>
      <c r="L18" s="103">
        <v>0.90512550999281416</v>
      </c>
      <c r="M18" s="103">
        <v>1.0452027210193713</v>
      </c>
      <c r="N18" s="103">
        <v>0.65422113415709027</v>
      </c>
      <c r="O18" s="103">
        <v>0.91526083042965389</v>
      </c>
      <c r="P18" s="103">
        <v>2.1755160465256771</v>
      </c>
      <c r="Q18" s="103">
        <v>1.5604149917068115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11.572657671800002</v>
      </c>
      <c r="D19" s="101">
        <f t="shared" si="3"/>
        <v>11.022293129041847</v>
      </c>
      <c r="E19" s="101">
        <f t="shared" si="3"/>
        <v>10.566256659321944</v>
      </c>
      <c r="F19" s="101">
        <f t="shared" si="3"/>
        <v>11.247241700349129</v>
      </c>
      <c r="G19" s="101">
        <f t="shared" si="3"/>
        <v>10.810957979431697</v>
      </c>
      <c r="H19" s="101">
        <f t="shared" si="3"/>
        <v>12.183941722115531</v>
      </c>
      <c r="I19" s="101">
        <f t="shared" si="3"/>
        <v>12.311358154303594</v>
      </c>
      <c r="J19" s="101">
        <f t="shared" si="3"/>
        <v>10.188337928224534</v>
      </c>
      <c r="K19" s="101">
        <f t="shared" si="3"/>
        <v>10.093304606044462</v>
      </c>
      <c r="L19" s="101">
        <f t="shared" si="3"/>
        <v>14.092430980839719</v>
      </c>
      <c r="M19" s="101">
        <f t="shared" si="3"/>
        <v>10.896772885584967</v>
      </c>
      <c r="N19" s="101">
        <f t="shared" si="3"/>
        <v>9.46803612595658</v>
      </c>
      <c r="O19" s="101">
        <f t="shared" si="3"/>
        <v>12.98435751415666</v>
      </c>
      <c r="P19" s="101">
        <f t="shared" si="3"/>
        <v>14.03111954661326</v>
      </c>
      <c r="Q19" s="101">
        <f t="shared" si="3"/>
        <v>14.641342240679606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2.0256510206643612</v>
      </c>
      <c r="D22" s="100">
        <v>1.1243495615801933</v>
      </c>
      <c r="E22" s="100">
        <v>1.4374208512530324</v>
      </c>
      <c r="F22" s="100">
        <v>0</v>
      </c>
      <c r="G22" s="100">
        <v>0</v>
      </c>
      <c r="H22" s="100">
        <v>0</v>
      </c>
      <c r="I22" s="100">
        <v>2.148469114785228</v>
      </c>
      <c r="J22" s="100">
        <v>0.23227801552405239</v>
      </c>
      <c r="K22" s="100">
        <v>1.4252112315265371</v>
      </c>
      <c r="L22" s="100">
        <v>2.5993405927797961</v>
      </c>
      <c r="M22" s="100">
        <v>2.0339657300882736</v>
      </c>
      <c r="N22" s="100">
        <v>1.402901128283901</v>
      </c>
      <c r="O22" s="100">
        <v>2.402960890748242</v>
      </c>
      <c r="P22" s="100">
        <v>2.0718651537883233</v>
      </c>
      <c r="Q22" s="100">
        <v>2.6963170614008916</v>
      </c>
    </row>
    <row r="23" spans="1:17" ht="12" customHeight="1" x14ac:dyDescent="0.25">
      <c r="A23" s="88" t="s">
        <v>98</v>
      </c>
      <c r="B23" s="100"/>
      <c r="C23" s="100">
        <v>1.1507517319232823E-2</v>
      </c>
      <c r="D23" s="100">
        <v>0.33224962155409815</v>
      </c>
      <c r="E23" s="100">
        <v>0.30599547482774342</v>
      </c>
      <c r="F23" s="100">
        <v>8.3351788041579028E-2</v>
      </c>
      <c r="G23" s="100">
        <v>0.29639457250644047</v>
      </c>
      <c r="H23" s="100">
        <v>0.41680687924652621</v>
      </c>
      <c r="I23" s="100">
        <v>8.0012425138043269E-2</v>
      </c>
      <c r="J23" s="100">
        <v>0.28019663623250307</v>
      </c>
      <c r="K23" s="100">
        <v>7.4513908665580761E-2</v>
      </c>
      <c r="L23" s="100">
        <v>0.26121197415799963</v>
      </c>
      <c r="M23" s="100">
        <v>0.13280279531173361</v>
      </c>
      <c r="N23" s="100">
        <v>0.11255765983761831</v>
      </c>
      <c r="O23" s="100">
        <v>0.16079877938003706</v>
      </c>
      <c r="P23" s="100">
        <v>0.17321635444018263</v>
      </c>
      <c r="Q23" s="100">
        <v>0.18370839679154752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3.5770621897346708</v>
      </c>
      <c r="D25" s="100">
        <v>4.3783817699485423</v>
      </c>
      <c r="E25" s="100">
        <v>4.8417136507229293</v>
      </c>
      <c r="F25" s="100">
        <v>7.79581326309453</v>
      </c>
      <c r="G25" s="100">
        <v>8.3294879121205465</v>
      </c>
      <c r="H25" s="100">
        <v>5.7165197824537444</v>
      </c>
      <c r="I25" s="100">
        <v>3.7768227506499743</v>
      </c>
      <c r="J25" s="100">
        <v>5.6910941805471431</v>
      </c>
      <c r="K25" s="100">
        <v>4.4174399425190201</v>
      </c>
      <c r="L25" s="100">
        <v>6.3051134104817708</v>
      </c>
      <c r="M25" s="100">
        <v>5.9639293619152358</v>
      </c>
      <c r="N25" s="100">
        <v>5.4123937381262488</v>
      </c>
      <c r="O25" s="100">
        <v>4.0684767245891882</v>
      </c>
      <c r="P25" s="100">
        <v>5.026937659630776</v>
      </c>
      <c r="Q25" s="100">
        <v>4.516955732504317</v>
      </c>
    </row>
    <row r="26" spans="1:17" ht="12" customHeight="1" x14ac:dyDescent="0.25">
      <c r="A26" s="88" t="s">
        <v>30</v>
      </c>
      <c r="B26" s="22"/>
      <c r="C26" s="22">
        <v>5.9584369440817362</v>
      </c>
      <c r="D26" s="22">
        <v>5.1873121759590131</v>
      </c>
      <c r="E26" s="22">
        <v>3.9811266825182381</v>
      </c>
      <c r="F26" s="22">
        <v>3.3680766492130192</v>
      </c>
      <c r="G26" s="22">
        <v>2.18507549480471</v>
      </c>
      <c r="H26" s="22">
        <v>6.0506150604152591</v>
      </c>
      <c r="I26" s="22">
        <v>6.3060538637303489</v>
      </c>
      <c r="J26" s="22">
        <v>3.9847690959208366</v>
      </c>
      <c r="K26" s="22">
        <v>4.1761395233333234</v>
      </c>
      <c r="L26" s="22">
        <v>4.9267650034201536</v>
      </c>
      <c r="M26" s="22">
        <v>2.7660749982697239</v>
      </c>
      <c r="N26" s="22">
        <v>2.5401835997088118</v>
      </c>
      <c r="O26" s="22">
        <v>6.3521211194391922</v>
      </c>
      <c r="P26" s="22">
        <v>6.7591003787539776</v>
      </c>
      <c r="Q26" s="22">
        <v>7.2443610499828486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10.634861874247427</v>
      </c>
      <c r="D29" s="101">
        <f t="shared" si="4"/>
        <v>10.960710214615547</v>
      </c>
      <c r="E29" s="101">
        <f t="shared" si="4"/>
        <v>10.143227955498093</v>
      </c>
      <c r="F29" s="101">
        <f t="shared" si="4"/>
        <v>11.441894012873474</v>
      </c>
      <c r="G29" s="101">
        <f t="shared" si="4"/>
        <v>10.994501852334794</v>
      </c>
      <c r="H29" s="101">
        <f t="shared" si="4"/>
        <v>12.241557408718508</v>
      </c>
      <c r="I29" s="101">
        <f t="shared" si="4"/>
        <v>12.287293181087701</v>
      </c>
      <c r="J29" s="101">
        <f t="shared" si="4"/>
        <v>10.769930292530304</v>
      </c>
      <c r="K29" s="101">
        <f t="shared" si="4"/>
        <v>10.319083469704706</v>
      </c>
      <c r="L29" s="101">
        <f t="shared" si="4"/>
        <v>14.884734787978026</v>
      </c>
      <c r="M29" s="101">
        <f t="shared" si="4"/>
        <v>11.542725799823669</v>
      </c>
      <c r="N29" s="101">
        <f t="shared" si="4"/>
        <v>9.7593450394030636</v>
      </c>
      <c r="O29" s="101">
        <f t="shared" si="4"/>
        <v>13.173282617948473</v>
      </c>
      <c r="P29" s="101">
        <f t="shared" si="4"/>
        <v>14.521600828187054</v>
      </c>
      <c r="Q29" s="101">
        <f t="shared" si="4"/>
        <v>15.544847823046613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1.2756067560131732</v>
      </c>
      <c r="E30" s="100">
        <v>0</v>
      </c>
      <c r="F30" s="100">
        <v>0.91910058189044519</v>
      </c>
      <c r="G30" s="100">
        <v>0.82171562155761868</v>
      </c>
      <c r="H30" s="100">
        <v>0</v>
      </c>
      <c r="I30" s="100">
        <v>0.3410097355540111</v>
      </c>
      <c r="J30" s="100">
        <v>1.2844169964221959</v>
      </c>
      <c r="K30" s="100">
        <v>0.97164140292996337</v>
      </c>
      <c r="L30" s="100">
        <v>2.0425303739925988</v>
      </c>
      <c r="M30" s="100">
        <v>1.4768111206313659</v>
      </c>
      <c r="N30" s="100">
        <v>0</v>
      </c>
      <c r="O30" s="100">
        <v>0</v>
      </c>
      <c r="P30" s="100">
        <v>0</v>
      </c>
      <c r="Q30" s="100">
        <v>1.6904344750292957</v>
      </c>
    </row>
    <row r="31" spans="1:17" ht="12" customHeight="1" x14ac:dyDescent="0.25">
      <c r="A31" s="88" t="s">
        <v>98</v>
      </c>
      <c r="B31" s="100"/>
      <c r="C31" s="100">
        <v>0.26289012268324385</v>
      </c>
      <c r="D31" s="100">
        <v>0.43764916339433718</v>
      </c>
      <c r="E31" s="100">
        <v>0.51357033191006818</v>
      </c>
      <c r="F31" s="100">
        <v>0.29314594228288932</v>
      </c>
      <c r="G31" s="100">
        <v>0.31806253001389145</v>
      </c>
      <c r="H31" s="100">
        <v>0.21889114810524968</v>
      </c>
      <c r="I31" s="100">
        <v>0.24544991026390695</v>
      </c>
      <c r="J31" s="100">
        <v>0.23122311004037155</v>
      </c>
      <c r="K31" s="100">
        <v>0</v>
      </c>
      <c r="L31" s="100">
        <v>0</v>
      </c>
      <c r="M31" s="100">
        <v>0.21949717561180671</v>
      </c>
      <c r="N31" s="100">
        <v>9.9783735757100034E-2</v>
      </c>
      <c r="O31" s="100">
        <v>0</v>
      </c>
      <c r="P31" s="100">
        <v>0.53613578824657437</v>
      </c>
      <c r="Q31" s="100">
        <v>0.78398242609385116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10.371971751564184</v>
      </c>
      <c r="D33" s="18">
        <v>9.247454295208037</v>
      </c>
      <c r="E33" s="18">
        <v>9.6296576235880238</v>
      </c>
      <c r="F33" s="18">
        <v>10.22964748870014</v>
      </c>
      <c r="G33" s="18">
        <v>9.8547237007632837</v>
      </c>
      <c r="H33" s="18">
        <v>12.022666260613258</v>
      </c>
      <c r="I33" s="18">
        <v>11.700833535269783</v>
      </c>
      <c r="J33" s="18">
        <v>9.2542901860677365</v>
      </c>
      <c r="K33" s="18">
        <v>9.3474420667747431</v>
      </c>
      <c r="L33" s="18">
        <v>12.842204413985428</v>
      </c>
      <c r="M33" s="18">
        <v>9.8464175035804971</v>
      </c>
      <c r="N33" s="18">
        <v>9.6595613036459635</v>
      </c>
      <c r="O33" s="18">
        <v>13.173282617948473</v>
      </c>
      <c r="P33" s="18">
        <v>13.985465039940481</v>
      </c>
      <c r="Q33" s="18">
        <v>13.070430921923466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85.339062960151651</v>
      </c>
      <c r="D3" s="106">
        <f t="shared" si="0"/>
        <v>84.275083998100527</v>
      </c>
      <c r="E3" s="106">
        <f t="shared" si="0"/>
        <v>79.806652314166243</v>
      </c>
      <c r="F3" s="106">
        <f t="shared" si="0"/>
        <v>83.962224192503044</v>
      </c>
      <c r="G3" s="106">
        <f t="shared" si="0"/>
        <v>76.817723338456844</v>
      </c>
      <c r="H3" s="106">
        <f t="shared" si="0"/>
        <v>78.727296887034399</v>
      </c>
      <c r="I3" s="106">
        <f t="shared" si="0"/>
        <v>81.764128720452774</v>
      </c>
      <c r="J3" s="106">
        <f t="shared" si="0"/>
        <v>64.495221780705876</v>
      </c>
      <c r="K3" s="106">
        <f t="shared" si="0"/>
        <v>70.718263630297713</v>
      </c>
      <c r="L3" s="106">
        <f t="shared" si="0"/>
        <v>101.45240018379536</v>
      </c>
      <c r="M3" s="106">
        <f t="shared" si="0"/>
        <v>66.116272711473655</v>
      </c>
      <c r="N3" s="106">
        <f t="shared" si="0"/>
        <v>58.942420551570706</v>
      </c>
      <c r="O3" s="106">
        <f t="shared" si="0"/>
        <v>77.96805928872358</v>
      </c>
      <c r="P3" s="106">
        <f t="shared" si="0"/>
        <v>91.17008079825456</v>
      </c>
      <c r="Q3" s="106">
        <f t="shared" si="0"/>
        <v>91.732980266474243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69.737366417145665</v>
      </c>
      <c r="D4" s="101">
        <f t="shared" si="1"/>
        <v>65.473590652590275</v>
      </c>
      <c r="E4" s="101">
        <f t="shared" si="1"/>
        <v>62.985368167049458</v>
      </c>
      <c r="F4" s="101">
        <f t="shared" si="1"/>
        <v>62.847520984128259</v>
      </c>
      <c r="G4" s="101">
        <f t="shared" si="1"/>
        <v>54.592746626420727</v>
      </c>
      <c r="H4" s="101">
        <f t="shared" si="1"/>
        <v>57.570164473983489</v>
      </c>
      <c r="I4" s="101">
        <f t="shared" si="1"/>
        <v>60.237105167444163</v>
      </c>
      <c r="J4" s="101">
        <f t="shared" si="1"/>
        <v>48.026977052455962</v>
      </c>
      <c r="K4" s="101">
        <f t="shared" si="1"/>
        <v>52.449761485790489</v>
      </c>
      <c r="L4" s="101">
        <f t="shared" si="1"/>
        <v>79.037520260633059</v>
      </c>
      <c r="M4" s="101">
        <f t="shared" si="1"/>
        <v>48.071313283384562</v>
      </c>
      <c r="N4" s="101">
        <f t="shared" si="1"/>
        <v>43.557800599751722</v>
      </c>
      <c r="O4" s="101">
        <f t="shared" si="1"/>
        <v>56.878076474333419</v>
      </c>
      <c r="P4" s="101">
        <f t="shared" si="1"/>
        <v>65.586202204481438</v>
      </c>
      <c r="Q4" s="101">
        <f t="shared" si="1"/>
        <v>66.57072149117613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15.416374010991776</v>
      </c>
      <c r="E7" s="100">
        <v>17.460577956383837</v>
      </c>
      <c r="F7" s="100">
        <v>0</v>
      </c>
      <c r="G7" s="100">
        <v>0</v>
      </c>
      <c r="H7" s="100">
        <v>0</v>
      </c>
      <c r="I7" s="100">
        <v>15.279111442352558</v>
      </c>
      <c r="J7" s="100">
        <v>8.8427865762256186</v>
      </c>
      <c r="K7" s="100">
        <v>38.550835452477806</v>
      </c>
      <c r="L7" s="100">
        <v>24.619458350330021</v>
      </c>
      <c r="M7" s="100">
        <v>10.566081447107505</v>
      </c>
      <c r="N7" s="100">
        <v>0</v>
      </c>
      <c r="O7" s="100">
        <v>0</v>
      </c>
      <c r="P7" s="100">
        <v>0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0.84710842012172771</v>
      </c>
      <c r="D9" s="100">
        <v>9.847276130863964</v>
      </c>
      <c r="E9" s="100">
        <v>7.4902769022045668</v>
      </c>
      <c r="F9" s="100">
        <v>1.9068272467399847</v>
      </c>
      <c r="G9" s="100">
        <v>3.4206433890381969</v>
      </c>
      <c r="H9" s="100">
        <v>1.8851129138718992</v>
      </c>
      <c r="I9" s="100">
        <v>0.4036430311242693</v>
      </c>
      <c r="J9" s="100">
        <v>0</v>
      </c>
      <c r="K9" s="100">
        <v>0</v>
      </c>
      <c r="L9" s="100">
        <v>10.904809244883525</v>
      </c>
      <c r="M9" s="100">
        <v>2.4740362633282538</v>
      </c>
      <c r="N9" s="100">
        <v>3.5046832870162885</v>
      </c>
      <c r="O9" s="100">
        <v>0</v>
      </c>
      <c r="P9" s="100">
        <v>0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3.3301163234469269</v>
      </c>
      <c r="D10" s="100">
        <v>0.10363638186497821</v>
      </c>
      <c r="E10" s="100">
        <v>0.21846715149830015</v>
      </c>
      <c r="F10" s="100">
        <v>5.9596951014507029</v>
      </c>
      <c r="G10" s="100">
        <v>1.014200750034151</v>
      </c>
      <c r="H10" s="100">
        <v>0</v>
      </c>
      <c r="I10" s="100">
        <v>0.32772413148007223</v>
      </c>
      <c r="J10" s="100">
        <v>0.78999641744699478</v>
      </c>
      <c r="K10" s="100">
        <v>0</v>
      </c>
      <c r="L10" s="100">
        <v>0</v>
      </c>
      <c r="M10" s="100">
        <v>0.50442368658267522</v>
      </c>
      <c r="N10" s="100">
        <v>0.1548615071701501</v>
      </c>
      <c r="O10" s="100">
        <v>0</v>
      </c>
      <c r="P10" s="100">
        <v>0.23093945868748214</v>
      </c>
      <c r="Q10" s="100">
        <v>1.1051350664689923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18.961335526619482</v>
      </c>
      <c r="D12" s="100">
        <v>24.980151456838087</v>
      </c>
      <c r="E12" s="100">
        <v>33.794203863290392</v>
      </c>
      <c r="F12" s="100">
        <v>38.94355902023527</v>
      </c>
      <c r="G12" s="100">
        <v>47.858789415738165</v>
      </c>
      <c r="H12" s="100">
        <v>25.44482028700649</v>
      </c>
      <c r="I12" s="100">
        <v>0.76831268501006311</v>
      </c>
      <c r="J12" s="100">
        <v>34.15557002370759</v>
      </c>
      <c r="K12" s="100">
        <v>11.742378368073229</v>
      </c>
      <c r="L12" s="100">
        <v>39.372718398717112</v>
      </c>
      <c r="M12" s="100">
        <v>31.89073948657208</v>
      </c>
      <c r="N12" s="100">
        <v>26.65023523664394</v>
      </c>
      <c r="O12" s="100">
        <v>29.701108030440526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4.0488233953085224</v>
      </c>
      <c r="D13" s="100">
        <v>3.8835693173305832</v>
      </c>
      <c r="E13" s="100">
        <v>2.9840761859127456</v>
      </c>
      <c r="F13" s="100">
        <v>4.9649792729356204</v>
      </c>
      <c r="G13" s="100">
        <v>1.9760527194590143</v>
      </c>
      <c r="H13" s="100">
        <v>5.1619567408872493</v>
      </c>
      <c r="I13" s="100">
        <v>8.4979931511194629</v>
      </c>
      <c r="J13" s="100">
        <v>2.4863901452338002</v>
      </c>
      <c r="K13" s="100">
        <v>1.3415474057424439</v>
      </c>
      <c r="L13" s="100">
        <v>3.2529449096964247</v>
      </c>
      <c r="M13" s="100">
        <v>2.2228977341577738</v>
      </c>
      <c r="N13" s="100">
        <v>12.002723943339328</v>
      </c>
      <c r="O13" s="100">
        <v>27.030410928325253</v>
      </c>
      <c r="P13" s="100">
        <v>49.565666609829023</v>
      </c>
      <c r="Q13" s="100">
        <v>32.22029407636753</v>
      </c>
    </row>
    <row r="14" spans="1:17" ht="12" customHeight="1" x14ac:dyDescent="0.25">
      <c r="A14" s="51" t="s">
        <v>104</v>
      </c>
      <c r="B14" s="22"/>
      <c r="C14" s="22">
        <v>42.402083300045099</v>
      </c>
      <c r="D14" s="22">
        <v>10.600616084069529</v>
      </c>
      <c r="E14" s="22">
        <v>0.35804860120969484</v>
      </c>
      <c r="F14" s="22">
        <v>10.775418163387464</v>
      </c>
      <c r="G14" s="22">
        <v>0</v>
      </c>
      <c r="H14" s="22">
        <v>24.910987600713561</v>
      </c>
      <c r="I14" s="22">
        <v>34.636238279212286</v>
      </c>
      <c r="J14" s="22">
        <v>1.3943173284134276</v>
      </c>
      <c r="K14" s="22">
        <v>0</v>
      </c>
      <c r="L14" s="22">
        <v>0</v>
      </c>
      <c r="M14" s="22">
        <v>0</v>
      </c>
      <c r="N14" s="22">
        <v>1.0446437406434985</v>
      </c>
      <c r="O14" s="22">
        <v>0</v>
      </c>
      <c r="P14" s="22">
        <v>15.787323033222687</v>
      </c>
      <c r="Q14" s="22">
        <v>33.234297864572198</v>
      </c>
    </row>
    <row r="15" spans="1:17" ht="12" customHeight="1" x14ac:dyDescent="0.25">
      <c r="A15" s="105" t="s">
        <v>108</v>
      </c>
      <c r="B15" s="104"/>
      <c r="C15" s="104">
        <v>0.14789945160390486</v>
      </c>
      <c r="D15" s="104">
        <v>0.64196727063135706</v>
      </c>
      <c r="E15" s="104">
        <v>0.67971750654992313</v>
      </c>
      <c r="F15" s="104">
        <v>0.29704217937922073</v>
      </c>
      <c r="G15" s="104">
        <v>0.32306035215120066</v>
      </c>
      <c r="H15" s="104">
        <v>0.16728693150428328</v>
      </c>
      <c r="I15" s="104">
        <v>0.32408244714545231</v>
      </c>
      <c r="J15" s="104">
        <v>0.35791656142853362</v>
      </c>
      <c r="K15" s="104">
        <v>0.81500025949701083</v>
      </c>
      <c r="L15" s="104">
        <v>0.88758935700597907</v>
      </c>
      <c r="M15" s="104">
        <v>0.41313466563626872</v>
      </c>
      <c r="N15" s="104">
        <v>0.2006528849385103</v>
      </c>
      <c r="O15" s="104">
        <v>0.14655751556764429</v>
      </c>
      <c r="P15" s="104">
        <v>2.2731027422524738E-3</v>
      </c>
      <c r="Q15" s="104">
        <v>1.099448376740144E-2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0.18734738255053282</v>
      </c>
      <c r="D16" s="101">
        <f t="shared" si="2"/>
        <v>3.7036398479600821</v>
      </c>
      <c r="E16" s="101">
        <f t="shared" si="2"/>
        <v>2.3603432278660339</v>
      </c>
      <c r="F16" s="101">
        <f t="shared" si="2"/>
        <v>5.1336292855914181</v>
      </c>
      <c r="G16" s="101">
        <f t="shared" si="2"/>
        <v>6.8356976794664774</v>
      </c>
      <c r="H16" s="101">
        <f t="shared" si="2"/>
        <v>3.4583955729095193</v>
      </c>
      <c r="I16" s="101">
        <f t="shared" si="2"/>
        <v>3.9139395392773704</v>
      </c>
      <c r="J16" s="101">
        <f t="shared" si="2"/>
        <v>1.4667728633399126</v>
      </c>
      <c r="K16" s="101">
        <f t="shared" si="2"/>
        <v>3.6161887508885937</v>
      </c>
      <c r="L16" s="101">
        <f t="shared" si="2"/>
        <v>1.7682806989211879</v>
      </c>
      <c r="M16" s="101">
        <f t="shared" si="2"/>
        <v>2.0595718567015719</v>
      </c>
      <c r="N16" s="101">
        <f t="shared" si="2"/>
        <v>1.3179825336793294</v>
      </c>
      <c r="O16" s="101">
        <f t="shared" si="2"/>
        <v>1.8732307659300285</v>
      </c>
      <c r="P16" s="101">
        <f t="shared" si="2"/>
        <v>4.6312739281843198</v>
      </c>
      <c r="Q16" s="101">
        <f t="shared" si="2"/>
        <v>3.4958131947380102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0.18734738255053282</v>
      </c>
      <c r="D18" s="103">
        <v>3.7036398479600821</v>
      </c>
      <c r="E18" s="103">
        <v>2.3603432278660339</v>
      </c>
      <c r="F18" s="103">
        <v>5.1336292855914181</v>
      </c>
      <c r="G18" s="103">
        <v>6.8356976794664774</v>
      </c>
      <c r="H18" s="103">
        <v>3.4583955729095193</v>
      </c>
      <c r="I18" s="103">
        <v>3.9139395392773704</v>
      </c>
      <c r="J18" s="103">
        <v>1.4667728633399126</v>
      </c>
      <c r="K18" s="103">
        <v>3.6161887508885937</v>
      </c>
      <c r="L18" s="103">
        <v>1.7682806989211879</v>
      </c>
      <c r="M18" s="103">
        <v>2.0595718567015719</v>
      </c>
      <c r="N18" s="103">
        <v>1.3179825336793294</v>
      </c>
      <c r="O18" s="103">
        <v>1.8732307659300285</v>
      </c>
      <c r="P18" s="103">
        <v>4.6312739281843198</v>
      </c>
      <c r="Q18" s="103">
        <v>3.4958131947380102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8.1797552495475117</v>
      </c>
      <c r="D19" s="101">
        <f t="shared" si="3"/>
        <v>7.8925011397865994</v>
      </c>
      <c r="E19" s="101">
        <f t="shared" si="3"/>
        <v>7.5264784867180463</v>
      </c>
      <c r="F19" s="101">
        <f t="shared" si="3"/>
        <v>8.2586999425405203</v>
      </c>
      <c r="G19" s="101">
        <f t="shared" si="3"/>
        <v>7.9196884534784164</v>
      </c>
      <c r="H19" s="101">
        <f t="shared" si="3"/>
        <v>9.1126353151335131</v>
      </c>
      <c r="I19" s="101">
        <f t="shared" si="3"/>
        <v>9.0208007817645637</v>
      </c>
      <c r="J19" s="101">
        <f t="shared" si="3"/>
        <v>7.6438730440671421</v>
      </c>
      <c r="K19" s="101">
        <f t="shared" si="3"/>
        <v>7.47694528756087</v>
      </c>
      <c r="L19" s="101">
        <f t="shared" si="3"/>
        <v>10.369679820199295</v>
      </c>
      <c r="M19" s="101">
        <f t="shared" si="3"/>
        <v>8.0055205594288292</v>
      </c>
      <c r="N19" s="101">
        <f t="shared" si="3"/>
        <v>7.0206476222687666</v>
      </c>
      <c r="O19" s="101">
        <f t="shared" si="3"/>
        <v>9.67522952977858</v>
      </c>
      <c r="P19" s="101">
        <f t="shared" si="3"/>
        <v>10.524395676549874</v>
      </c>
      <c r="Q19" s="101">
        <f t="shared" si="3"/>
        <v>10.910082560118083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1.173206357163032</v>
      </c>
      <c r="D22" s="100">
        <v>0.65522391053698747</v>
      </c>
      <c r="E22" s="100">
        <v>0.84283826473521739</v>
      </c>
      <c r="F22" s="100">
        <v>0</v>
      </c>
      <c r="G22" s="100">
        <v>0</v>
      </c>
      <c r="H22" s="100">
        <v>0</v>
      </c>
      <c r="I22" s="100">
        <v>1.2927986674242786</v>
      </c>
      <c r="J22" s="100">
        <v>0.14060478485920003</v>
      </c>
      <c r="K22" s="100">
        <v>0.8672610232202691</v>
      </c>
      <c r="L22" s="100">
        <v>1.592498263159146</v>
      </c>
      <c r="M22" s="100">
        <v>1.249284523967862</v>
      </c>
      <c r="N22" s="100">
        <v>0.8615253595284651</v>
      </c>
      <c r="O22" s="100">
        <v>1.4721690559751119</v>
      </c>
      <c r="P22" s="100">
        <v>1.2695060300153203</v>
      </c>
      <c r="Q22" s="100">
        <v>1.6521255870581879</v>
      </c>
    </row>
    <row r="23" spans="1:17" ht="12" customHeight="1" x14ac:dyDescent="0.25">
      <c r="A23" s="88" t="s">
        <v>98</v>
      </c>
      <c r="B23" s="100"/>
      <c r="C23" s="100">
        <v>6.914519285876889E-3</v>
      </c>
      <c r="D23" s="100">
        <v>0.20121113485775377</v>
      </c>
      <c r="E23" s="100">
        <v>0.18642520415970595</v>
      </c>
      <c r="F23" s="100">
        <v>5.1077945824701113E-2</v>
      </c>
      <c r="G23" s="100">
        <v>0.18265326105051469</v>
      </c>
      <c r="H23" s="100">
        <v>0.25835148665181207</v>
      </c>
      <c r="I23" s="100">
        <v>4.9882137478327246E-2</v>
      </c>
      <c r="J23" s="100">
        <v>0.17562047076850743</v>
      </c>
      <c r="K23" s="100">
        <v>4.6902828969458986E-2</v>
      </c>
      <c r="L23" s="100">
        <v>0.16545456380658885</v>
      </c>
      <c r="M23" s="100">
        <v>8.4372474475987724E-2</v>
      </c>
      <c r="N23" s="100">
        <v>7.1608327112196724E-2</v>
      </c>
      <c r="O23" s="100">
        <v>0.10235410526455416</v>
      </c>
      <c r="P23" s="100">
        <v>0.11027114511402396</v>
      </c>
      <c r="Q23" s="100">
        <v>0.11693876546004787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2.544761194486215</v>
      </c>
      <c r="D25" s="100">
        <v>3.1326240210135818</v>
      </c>
      <c r="E25" s="100">
        <v>3.4833156195158881</v>
      </c>
      <c r="F25" s="100">
        <v>5.6418460522971019</v>
      </c>
      <c r="G25" s="100">
        <v>6.0625761410637358</v>
      </c>
      <c r="H25" s="100">
        <v>4.1862954111936528</v>
      </c>
      <c r="I25" s="100">
        <v>2.7824280111093063</v>
      </c>
      <c r="J25" s="100">
        <v>4.2164189288887135</v>
      </c>
      <c r="K25" s="100">
        <v>3.2875416263763437</v>
      </c>
      <c r="L25" s="100">
        <v>4.7230934254579466</v>
      </c>
      <c r="M25" s="100">
        <v>4.4821119933106237</v>
      </c>
      <c r="N25" s="100">
        <v>4.0741269725521718</v>
      </c>
      <c r="O25" s="100">
        <v>3.0647815791924433</v>
      </c>
      <c r="P25" s="100">
        <v>3.7879688206486843</v>
      </c>
      <c r="Q25" s="100">
        <v>3.4039554060082819</v>
      </c>
    </row>
    <row r="26" spans="1:17" ht="12" customHeight="1" x14ac:dyDescent="0.25">
      <c r="A26" s="88" t="s">
        <v>30</v>
      </c>
      <c r="B26" s="22"/>
      <c r="C26" s="22">
        <v>4.4548731786123872</v>
      </c>
      <c r="D26" s="22">
        <v>3.903442073378276</v>
      </c>
      <c r="E26" s="22">
        <v>3.0138993983072346</v>
      </c>
      <c r="F26" s="22">
        <v>2.5657759444187178</v>
      </c>
      <c r="G26" s="22">
        <v>1.674459051364166</v>
      </c>
      <c r="H26" s="22">
        <v>4.667988417288047</v>
      </c>
      <c r="I26" s="22">
        <v>4.8956919657526505</v>
      </c>
      <c r="J26" s="22">
        <v>3.1112288595507205</v>
      </c>
      <c r="K26" s="22">
        <v>3.2752398089947987</v>
      </c>
      <c r="L26" s="22">
        <v>3.8886335677756136</v>
      </c>
      <c r="M26" s="22">
        <v>2.1897515676743562</v>
      </c>
      <c r="N26" s="22">
        <v>2.013386963075932</v>
      </c>
      <c r="O26" s="22">
        <v>5.0359247893464705</v>
      </c>
      <c r="P26" s="22">
        <v>5.3566496807718451</v>
      </c>
      <c r="Q26" s="22">
        <v>5.7370628015915646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7.2345939109079476</v>
      </c>
      <c r="D29" s="101">
        <f t="shared" si="4"/>
        <v>7.2053523577635712</v>
      </c>
      <c r="E29" s="101">
        <f t="shared" si="4"/>
        <v>6.9344624325326976</v>
      </c>
      <c r="F29" s="101">
        <f t="shared" si="4"/>
        <v>7.722373980242855</v>
      </c>
      <c r="G29" s="101">
        <f t="shared" si="4"/>
        <v>7.4695905790912169</v>
      </c>
      <c r="H29" s="101">
        <f t="shared" si="4"/>
        <v>8.5861015250078712</v>
      </c>
      <c r="I29" s="101">
        <f t="shared" si="4"/>
        <v>8.5922832319666806</v>
      </c>
      <c r="J29" s="101">
        <f t="shared" si="4"/>
        <v>7.3575988208428535</v>
      </c>
      <c r="K29" s="101">
        <f t="shared" si="4"/>
        <v>7.1753681060577641</v>
      </c>
      <c r="L29" s="101">
        <f t="shared" si="4"/>
        <v>10.276919404041815</v>
      </c>
      <c r="M29" s="101">
        <f t="shared" si="4"/>
        <v>7.9798670119586825</v>
      </c>
      <c r="N29" s="101">
        <f t="shared" si="4"/>
        <v>7.0459897958708853</v>
      </c>
      <c r="O29" s="101">
        <f t="shared" si="4"/>
        <v>9.5415225186815462</v>
      </c>
      <c r="P29" s="101">
        <f t="shared" si="4"/>
        <v>10.428208989038939</v>
      </c>
      <c r="Q29" s="101">
        <f t="shared" si="4"/>
        <v>10.756363020442029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0.61195511660220547</v>
      </c>
      <c r="E30" s="100">
        <v>0</v>
      </c>
      <c r="F30" s="100">
        <v>0.44604901049705431</v>
      </c>
      <c r="G30" s="100">
        <v>0.40111863073996318</v>
      </c>
      <c r="H30" s="100">
        <v>0</v>
      </c>
      <c r="I30" s="100">
        <v>0.16833530731787036</v>
      </c>
      <c r="J30" s="100">
        <v>0.63758159479003784</v>
      </c>
      <c r="K30" s="100">
        <v>0.48444056166381344</v>
      </c>
      <c r="L30" s="100">
        <v>1.0249955169637541</v>
      </c>
      <c r="M30" s="100">
        <v>0.74350403195125836</v>
      </c>
      <c r="N30" s="100">
        <v>0</v>
      </c>
      <c r="O30" s="100">
        <v>0</v>
      </c>
      <c r="P30" s="100">
        <v>0</v>
      </c>
      <c r="Q30" s="100">
        <v>0.85364236720031084</v>
      </c>
    </row>
    <row r="31" spans="1:17" ht="12" customHeight="1" x14ac:dyDescent="0.25">
      <c r="A31" s="88" t="s">
        <v>98</v>
      </c>
      <c r="B31" s="100"/>
      <c r="C31" s="100">
        <v>0.13656888281543195</v>
      </c>
      <c r="D31" s="100">
        <v>0.22873186528313347</v>
      </c>
      <c r="E31" s="100">
        <v>0.26997451437870795</v>
      </c>
      <c r="F31" s="100">
        <v>0.15501449856523525</v>
      </c>
      <c r="G31" s="100">
        <v>0.1691522772099264</v>
      </c>
      <c r="H31" s="100">
        <v>0.1171236227797931</v>
      </c>
      <c r="I31" s="100">
        <v>0.13211918042331169</v>
      </c>
      <c r="J31" s="100">
        <v>0.12515217166689574</v>
      </c>
      <c r="K31" s="100">
        <v>0</v>
      </c>
      <c r="L31" s="100">
        <v>0</v>
      </c>
      <c r="M31" s="100">
        <v>0.12035823653613756</v>
      </c>
      <c r="N31" s="100">
        <v>5.4804618388195447E-2</v>
      </c>
      <c r="O31" s="100">
        <v>0</v>
      </c>
      <c r="P31" s="100">
        <v>0.29483713837211634</v>
      </c>
      <c r="Q31" s="100">
        <v>0.43115140121766188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7.0980250280925157</v>
      </c>
      <c r="D33" s="18">
        <v>6.3646653758782321</v>
      </c>
      <c r="E33" s="18">
        <v>6.6644879181539896</v>
      </c>
      <c r="F33" s="18">
        <v>7.1213104711805659</v>
      </c>
      <c r="G33" s="18">
        <v>6.8993196711413276</v>
      </c>
      <c r="H33" s="18">
        <v>8.4689779022280778</v>
      </c>
      <c r="I33" s="18">
        <v>8.2918287442254979</v>
      </c>
      <c r="J33" s="18">
        <v>6.5948650543859202</v>
      </c>
      <c r="K33" s="18">
        <v>6.6909275443939507</v>
      </c>
      <c r="L33" s="18">
        <v>9.2519238870780605</v>
      </c>
      <c r="M33" s="18">
        <v>7.1160047434712865</v>
      </c>
      <c r="N33" s="18">
        <v>6.9911851774826896</v>
      </c>
      <c r="O33" s="18">
        <v>9.5415225186815462</v>
      </c>
      <c r="P33" s="18">
        <v>10.133371850666823</v>
      </c>
      <c r="Q33" s="18">
        <v>9.4715692520240555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0.74826146328575915</v>
      </c>
      <c r="D3" s="115">
        <f>IF(SER_hh_tes_in!D3=0,"",SER_hh_tes_in!D3/SER_hh_fec_in!D3)</f>
        <v>0.74984219255269491</v>
      </c>
      <c r="E3" s="115">
        <f>IF(SER_hh_tes_in!E3=0,"",SER_hh_tes_in!E3/SER_hh_fec_in!E3)</f>
        <v>0.74325780739510583</v>
      </c>
      <c r="F3" s="115">
        <f>IF(SER_hh_tes_in!F3=0,"",SER_hh_tes_in!F3/SER_hh_fec_in!F3)</f>
        <v>0.77635703111773291</v>
      </c>
      <c r="G3" s="115">
        <f>IF(SER_hh_tes_in!G3=0,"",SER_hh_tes_in!G3/SER_hh_fec_in!G3)</f>
        <v>0.79840505529833816</v>
      </c>
      <c r="H3" s="115">
        <f>IF(SER_hh_tes_in!H3=0,"",SER_hh_tes_in!H3/SER_hh_fec_in!H3)</f>
        <v>0.80393497822817772</v>
      </c>
      <c r="I3" s="115">
        <f>IF(SER_hh_tes_in!I3=0,"",SER_hh_tes_in!I3/SER_hh_fec_in!I3)</f>
        <v>0.79770439529696147</v>
      </c>
      <c r="J3" s="115">
        <f>IF(SER_hh_tes_in!J3=0,"",SER_hh_tes_in!J3/SER_hh_fec_in!J3)</f>
        <v>0.77019767037427977</v>
      </c>
      <c r="K3" s="115">
        <f>IF(SER_hh_tes_in!K3=0,"",SER_hh_tes_in!K3/SER_hh_fec_in!K3)</f>
        <v>0.74358292596759445</v>
      </c>
      <c r="L3" s="115">
        <f>IF(SER_hh_tes_in!L3=0,"",SER_hh_tes_in!L3/SER_hh_fec_in!L3)</f>
        <v>0.76231582448245905</v>
      </c>
      <c r="M3" s="115">
        <f>IF(SER_hh_tes_in!M3=0,"",SER_hh_tes_in!M3/SER_hh_fec_in!M3)</f>
        <v>0.78002580423464207</v>
      </c>
      <c r="N3" s="115">
        <f>IF(SER_hh_tes_in!N3=0,"",SER_hh_tes_in!N3/SER_hh_fec_in!N3)</f>
        <v>0.87814651791911613</v>
      </c>
      <c r="O3" s="115">
        <f>IF(SER_hh_tes_in!O3=0,"",SER_hh_tes_in!O3/SER_hh_fec_in!O3)</f>
        <v>0.96749557333565739</v>
      </c>
      <c r="P3" s="115">
        <f>IF(SER_hh_tes_in!P3=0,"",SER_hh_tes_in!P3/SER_hh_fec_in!P3)</f>
        <v>1.1399608619663131</v>
      </c>
      <c r="Q3" s="115">
        <f>IF(SER_hh_tes_in!Q3=0,"",SER_hh_tes_in!Q3/SER_hh_fec_in!Q3)</f>
        <v>0.98554824134069174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0.76021948813517382</v>
      </c>
      <c r="D4" s="110">
        <f>IF(SER_hh_tes_in!D4=0,"",SER_hh_tes_in!D4/SER_hh_fec_in!D4)</f>
        <v>0.74164619537066723</v>
      </c>
      <c r="E4" s="110">
        <f>IF(SER_hh_tes_in!E4=0,"",SER_hh_tes_in!E4/SER_hh_fec_in!E4)</f>
        <v>0.73816618402087719</v>
      </c>
      <c r="F4" s="110">
        <f>IF(SER_hh_tes_in!F4=0,"",SER_hh_tes_in!F4/SER_hh_fec_in!F4)</f>
        <v>0.76092445071778758</v>
      </c>
      <c r="G4" s="110">
        <f>IF(SER_hh_tes_in!G4=0,"",SER_hh_tes_in!G4/SER_hh_fec_in!G4)</f>
        <v>0.77269499419868304</v>
      </c>
      <c r="H4" s="110">
        <f>IF(SER_hh_tes_in!H4=0,"",SER_hh_tes_in!H4/SER_hh_fec_in!H4)</f>
        <v>0.80375270423865663</v>
      </c>
      <c r="I4" s="110">
        <f>IF(SER_hh_tes_in!I4=0,"",SER_hh_tes_in!I4/SER_hh_fec_in!I4)</f>
        <v>0.79459985401800115</v>
      </c>
      <c r="J4" s="110">
        <f>IF(SER_hh_tes_in!J4=0,"",SER_hh_tes_in!J4/SER_hh_fec_in!J4)</f>
        <v>0.7745521984249043</v>
      </c>
      <c r="K4" s="110">
        <f>IF(SER_hh_tes_in!K4=0,"",SER_hh_tes_in!K4/SER_hh_fec_in!K4)</f>
        <v>0.72033039441315605</v>
      </c>
      <c r="L4" s="110">
        <f>IF(SER_hh_tes_in!L4=0,"",SER_hh_tes_in!L4/SER_hh_fec_in!L4)</f>
        <v>0.7658512496297023</v>
      </c>
      <c r="M4" s="110">
        <f>IF(SER_hh_tes_in!M4=0,"",SER_hh_tes_in!M4/SER_hh_fec_in!M4)</f>
        <v>0.78449263374445166</v>
      </c>
      <c r="N4" s="110">
        <f>IF(SER_hh_tes_in!N4=0,"",SER_hh_tes_in!N4/SER_hh_fec_in!N4)</f>
        <v>0.92205737562712853</v>
      </c>
      <c r="O4" s="110">
        <f>IF(SER_hh_tes_in!O4=0,"",SER_hh_tes_in!O4/SER_hh_fec_in!O4)</f>
        <v>1.0628513856340691</v>
      </c>
      <c r="P4" s="110">
        <f>IF(SER_hh_tes_in!P4=0,"",SER_hh_tes_in!P4/SER_hh_fec_in!P4)</f>
        <v>1.3317464690611758</v>
      </c>
      <c r="Q4" s="110">
        <f>IF(SER_hh_tes_in!Q4=0,"",SER_hh_tes_in!Q4/SER_hh_fec_in!Q4)</f>
        <v>1.0854243283425469</v>
      </c>
    </row>
    <row r="5" spans="1:17" ht="12" customHeight="1" x14ac:dyDescent="0.25">
      <c r="A5" s="88" t="s">
        <v>38</v>
      </c>
      <c r="B5" s="109"/>
      <c r="C5" s="109" t="str">
        <f>IF(SER_hh_tes_in!C5=0,"",SER_hh_tes_in!C5/SER_hh_fec_in!C5)</f>
        <v/>
      </c>
      <c r="D5" s="109" t="str">
        <f>IF(SER_hh_tes_in!D5=0,"",SER_hh_tes_in!D5/SER_hh_fec_in!D5)</f>
        <v/>
      </c>
      <c r="E5" s="109" t="str">
        <f>IF(SER_hh_tes_in!E5=0,"",SER_hh_tes_in!E5/SER_hh_fec_in!E5)</f>
        <v/>
      </c>
      <c r="F5" s="109" t="str">
        <f>IF(SER_hh_tes_in!F5=0,"",SER_hh_tes_in!F5/SER_hh_fec_in!F5)</f>
        <v/>
      </c>
      <c r="G5" s="109" t="str">
        <f>IF(SER_hh_tes_in!G5=0,"",SER_hh_tes_in!G5/SER_hh_fec_in!G5)</f>
        <v/>
      </c>
      <c r="H5" s="109" t="str">
        <f>IF(SER_hh_tes_in!H5=0,"",SER_hh_tes_in!H5/SER_hh_fec_in!H5)</f>
        <v/>
      </c>
      <c r="I5" s="109" t="str">
        <f>IF(SER_hh_tes_in!I5=0,"",SER_hh_tes_in!I5/SER_hh_fec_in!I5)</f>
        <v/>
      </c>
      <c r="J5" s="109" t="str">
        <f>IF(SER_hh_tes_in!J5=0,"",SER_hh_tes_in!J5/SER_hh_fec_in!J5)</f>
        <v/>
      </c>
      <c r="K5" s="109" t="str">
        <f>IF(SER_hh_tes_in!K5=0,"",SER_hh_tes_in!K5/SER_hh_fec_in!K5)</f>
        <v/>
      </c>
      <c r="L5" s="109" t="str">
        <f>IF(SER_hh_tes_in!L5=0,"",SER_hh_tes_in!L5/SER_hh_fec_in!L5)</f>
        <v/>
      </c>
      <c r="M5" s="109" t="str">
        <f>IF(SER_hh_tes_in!M5=0,"",SER_hh_tes_in!M5/SER_hh_fec_in!M5)</f>
        <v/>
      </c>
      <c r="N5" s="109" t="str">
        <f>IF(SER_hh_tes_in!N5=0,"",SER_hh_tes_in!N5/SER_hh_fec_in!N5)</f>
        <v/>
      </c>
      <c r="O5" s="109" t="str">
        <f>IF(SER_hh_tes_in!O5=0,"",SER_hh_tes_in!O5/SER_hh_fec_in!O5)</f>
        <v/>
      </c>
      <c r="P5" s="109" t="str">
        <f>IF(SER_hh_tes_in!P5=0,"",SER_hh_tes_in!P5/SER_hh_fec_in!P5)</f>
        <v/>
      </c>
      <c r="Q5" s="109" t="str">
        <f>IF(SER_hh_tes_in!Q5=0,"",SER_hh_tes_in!Q5/SER_hh_fec_in!Q5)</f>
        <v/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 t="str">
        <f>IF(SER_hh_tes_in!C7=0,"",SER_hh_tes_in!C7/SER_hh_fec_in!C7)</f>
        <v/>
      </c>
      <c r="D7" s="109">
        <f>IF(SER_hh_tes_in!D7=0,"",SER_hh_tes_in!D7/SER_hh_fec_in!D7)</f>
        <v>0.65591311965771826</v>
      </c>
      <c r="E7" s="109">
        <f>IF(SER_hh_tes_in!E7=0,"",SER_hh_tes_in!E7/SER_hh_fec_in!E7)</f>
        <v>0.66059033216622387</v>
      </c>
      <c r="F7" s="109" t="str">
        <f>IF(SER_hh_tes_in!F7=0,"",SER_hh_tes_in!F7/SER_hh_fec_in!F7)</f>
        <v/>
      </c>
      <c r="G7" s="109" t="str">
        <f>IF(SER_hh_tes_in!G7=0,"",SER_hh_tes_in!G7/SER_hh_fec_in!G7)</f>
        <v/>
      </c>
      <c r="H7" s="109" t="str">
        <f>IF(SER_hh_tes_in!H7=0,"",SER_hh_tes_in!H7/SER_hh_fec_in!H7)</f>
        <v/>
      </c>
      <c r="I7" s="109">
        <f>IF(SER_hh_tes_in!I7=0,"",SER_hh_tes_in!I7/SER_hh_fec_in!I7)</f>
        <v>0.68001470687940246</v>
      </c>
      <c r="J7" s="109">
        <f>IF(SER_hh_tes_in!J7=0,"",SER_hh_tes_in!J7/SER_hh_fec_in!J7)</f>
        <v>0.68480311840842023</v>
      </c>
      <c r="K7" s="109">
        <f>IF(SER_hh_tes_in!K7=0,"",SER_hh_tes_in!K7/SER_hh_fec_in!K7)</f>
        <v>0.68820607229832176</v>
      </c>
      <c r="L7" s="109">
        <f>IF(SER_hh_tes_in!L7=0,"",SER_hh_tes_in!L7/SER_hh_fec_in!L7)</f>
        <v>0.69189268723000064</v>
      </c>
      <c r="M7" s="109">
        <f>IF(SER_hh_tes_in!M7=0,"",SER_hh_tes_in!M7/SER_hh_fec_in!M7)</f>
        <v>0.69521663666073752</v>
      </c>
      <c r="N7" s="109" t="str">
        <f>IF(SER_hh_tes_in!N7=0,"",SER_hh_tes_in!N7/SER_hh_fec_in!N7)</f>
        <v/>
      </c>
      <c r="O7" s="109" t="str">
        <f>IF(SER_hh_tes_in!O7=0,"",SER_hh_tes_in!O7/SER_hh_fec_in!O7)</f>
        <v/>
      </c>
      <c r="P7" s="109" t="str">
        <f>IF(SER_hh_tes_in!P7=0,"",SER_hh_tes_in!P7/SER_hh_fec_in!P7)</f>
        <v/>
      </c>
      <c r="Q7" s="109" t="str">
        <f>IF(SER_hh_tes_in!Q7=0,"",SER_hh_tes_in!Q7/SER_hh_fec_in!Q7)</f>
        <v/>
      </c>
    </row>
    <row r="8" spans="1:17" ht="12" customHeight="1" x14ac:dyDescent="0.25">
      <c r="A8" s="88" t="s">
        <v>101</v>
      </c>
      <c r="B8" s="109"/>
      <c r="C8" s="109" t="str">
        <f>IF(SER_hh_tes_in!C8=0,"",SER_hh_tes_in!C8/SER_hh_fec_in!C8)</f>
        <v/>
      </c>
      <c r="D8" s="109" t="str">
        <f>IF(SER_hh_tes_in!D8=0,"",SER_hh_tes_in!D8/SER_hh_fec_in!D8)</f>
        <v/>
      </c>
      <c r="E8" s="109" t="str">
        <f>IF(SER_hh_tes_in!E8=0,"",SER_hh_tes_in!E8/SER_hh_fec_in!E8)</f>
        <v/>
      </c>
      <c r="F8" s="109" t="str">
        <f>IF(SER_hh_tes_in!F8=0,"",SER_hh_tes_in!F8/SER_hh_fec_in!F8)</f>
        <v/>
      </c>
      <c r="G8" s="109" t="str">
        <f>IF(SER_hh_tes_in!G8=0,"",SER_hh_tes_in!G8/SER_hh_fec_in!G8)</f>
        <v/>
      </c>
      <c r="H8" s="109" t="str">
        <f>IF(SER_hh_tes_in!H8=0,"",SER_hh_tes_in!H8/SER_hh_fec_in!H8)</f>
        <v/>
      </c>
      <c r="I8" s="109" t="str">
        <f>IF(SER_hh_tes_in!I8=0,"",SER_hh_tes_in!I8/SER_hh_fec_in!I8)</f>
        <v/>
      </c>
      <c r="J8" s="109" t="str">
        <f>IF(SER_hh_tes_in!J8=0,"",SER_hh_tes_in!J8/SER_hh_fec_in!J8)</f>
        <v/>
      </c>
      <c r="K8" s="109" t="str">
        <f>IF(SER_hh_tes_in!K8=0,"",SER_hh_tes_in!K8/SER_hh_fec_in!K8)</f>
        <v/>
      </c>
      <c r="L8" s="109" t="str">
        <f>IF(SER_hh_tes_in!L8=0,"",SER_hh_tes_in!L8/SER_hh_fec_in!L8)</f>
        <v/>
      </c>
      <c r="M8" s="109" t="str">
        <f>IF(SER_hh_tes_in!M8=0,"",SER_hh_tes_in!M8/SER_hh_fec_in!M8)</f>
        <v/>
      </c>
      <c r="N8" s="109" t="str">
        <f>IF(SER_hh_tes_in!N8=0,"",SER_hh_tes_in!N8/SER_hh_fec_in!N8)</f>
        <v/>
      </c>
      <c r="O8" s="109" t="str">
        <f>IF(SER_hh_tes_in!O8=0,"",SER_hh_tes_in!O8/SER_hh_fec_in!O8)</f>
        <v/>
      </c>
      <c r="P8" s="109" t="str">
        <f>IF(SER_hh_tes_in!P8=0,"",SER_hh_tes_in!P8/SER_hh_fec_in!P8)</f>
        <v/>
      </c>
      <c r="Q8" s="109" t="str">
        <f>IF(SER_hh_tes_in!Q8=0,"",SER_hh_tes_in!Q8/SER_hh_fec_in!Q8)</f>
        <v/>
      </c>
    </row>
    <row r="9" spans="1:17" ht="12" customHeight="1" x14ac:dyDescent="0.25">
      <c r="A9" s="88" t="s">
        <v>106</v>
      </c>
      <c r="B9" s="109"/>
      <c r="C9" s="109">
        <f>IF(SER_hh_tes_in!C9=0,"",SER_hh_tes_in!C9/SER_hh_fec_in!C9)</f>
        <v>0.69850532364425266</v>
      </c>
      <c r="D9" s="109">
        <f>IF(SER_hh_tes_in!D9=0,"",SER_hh_tes_in!D9/SER_hh_fec_in!D9)</f>
        <v>0.7065274232472023</v>
      </c>
      <c r="E9" s="109">
        <f>IF(SER_hh_tes_in!E9=0,"",SER_hh_tes_in!E9/SER_hh_fec_in!E9)</f>
        <v>0.7104383191936362</v>
      </c>
      <c r="F9" s="109">
        <f>IF(SER_hh_tes_in!F9=0,"",SER_hh_tes_in!F9/SER_hh_fec_in!F9)</f>
        <v>0.71450188863758846</v>
      </c>
      <c r="G9" s="109">
        <f>IF(SER_hh_tes_in!G9=0,"",SER_hh_tes_in!G9/SER_hh_fec_in!G9)</f>
        <v>0.71843887366670667</v>
      </c>
      <c r="H9" s="109">
        <f>IF(SER_hh_tes_in!H9=0,"",SER_hh_tes_in!H9/SER_hh_fec_in!H9)</f>
        <v>0.72272775383962995</v>
      </c>
      <c r="I9" s="109">
        <f>IF(SER_hh_tes_in!I9=0,"",SER_hh_tes_in!I9/SER_hh_fec_in!I9)</f>
        <v>0.72697792645594361</v>
      </c>
      <c r="J9" s="109" t="str">
        <f>IF(SER_hh_tes_in!J9=0,"",SER_hh_tes_in!J9/SER_hh_fec_in!J9)</f>
        <v/>
      </c>
      <c r="K9" s="109" t="str">
        <f>IF(SER_hh_tes_in!K9=0,"",SER_hh_tes_in!K9/SER_hh_fec_in!K9)</f>
        <v/>
      </c>
      <c r="L9" s="109">
        <f>IF(SER_hh_tes_in!L9=0,"",SER_hh_tes_in!L9/SER_hh_fec_in!L9)</f>
        <v>0.73847568550337062</v>
      </c>
      <c r="M9" s="109">
        <f>IF(SER_hh_tes_in!M9=0,"",SER_hh_tes_in!M9/SER_hh_fec_in!M9)</f>
        <v>0.74343086721325746</v>
      </c>
      <c r="N9" s="109">
        <f>IF(SER_hh_tes_in!N9=0,"",SER_hh_tes_in!N9/SER_hh_fec_in!N9)</f>
        <v>0.74854283215770911</v>
      </c>
      <c r="O9" s="109" t="str">
        <f>IF(SER_hh_tes_in!O9=0,"",SER_hh_tes_in!O9/SER_hh_fec_in!O9)</f>
        <v/>
      </c>
      <c r="P9" s="109" t="str">
        <f>IF(SER_hh_tes_in!P9=0,"",SER_hh_tes_in!P9/SER_hh_fec_in!P9)</f>
        <v/>
      </c>
      <c r="Q9" s="109" t="str">
        <f>IF(SER_hh_tes_in!Q9=0,"",SER_hh_tes_in!Q9/SER_hh_fec_in!Q9)</f>
        <v/>
      </c>
    </row>
    <row r="10" spans="1:17" ht="12" customHeight="1" x14ac:dyDescent="0.25">
      <c r="A10" s="88" t="s">
        <v>34</v>
      </c>
      <c r="B10" s="109"/>
      <c r="C10" s="109">
        <f>IF(SER_hh_tes_in!C10=0,"",SER_hh_tes_in!C10/SER_hh_fec_in!C10)</f>
        <v>0.54366358913444923</v>
      </c>
      <c r="D10" s="109">
        <f>IF(SER_hh_tes_in!D10=0,"",SER_hh_tes_in!D10/SER_hh_fec_in!D10)</f>
        <v>0.54680882481255244</v>
      </c>
      <c r="E10" s="109">
        <f>IF(SER_hh_tes_in!E10=0,"",SER_hh_tes_in!E10/SER_hh_fec_in!E10)</f>
        <v>0.54990319902339768</v>
      </c>
      <c r="F10" s="109">
        <f>IF(SER_hh_tes_in!F10=0,"",SER_hh_tes_in!F10/SER_hh_fec_in!F10)</f>
        <v>0.55322677359656802</v>
      </c>
      <c r="G10" s="109">
        <f>IF(SER_hh_tes_in!G10=0,"",SER_hh_tes_in!G10/SER_hh_fec_in!G10)</f>
        <v>0.55622677539736232</v>
      </c>
      <c r="H10" s="109" t="str">
        <f>IF(SER_hh_tes_in!H10=0,"",SER_hh_tes_in!H10/SER_hh_fec_in!H10)</f>
        <v/>
      </c>
      <c r="I10" s="109">
        <f>IF(SER_hh_tes_in!I10=0,"",SER_hh_tes_in!I10/SER_hh_fec_in!I10)</f>
        <v>0.56219638843220499</v>
      </c>
      <c r="J10" s="109">
        <f>IF(SER_hh_tes_in!J10=0,"",SER_hh_tes_in!J10/SER_hh_fec_in!J10)</f>
        <v>0.56523704910113526</v>
      </c>
      <c r="K10" s="109" t="str">
        <f>IF(SER_hh_tes_in!K10=0,"",SER_hh_tes_in!K10/SER_hh_fec_in!K10)</f>
        <v/>
      </c>
      <c r="L10" s="109" t="str">
        <f>IF(SER_hh_tes_in!L10=0,"",SER_hh_tes_in!L10/SER_hh_fec_in!L10)</f>
        <v/>
      </c>
      <c r="M10" s="109">
        <f>IF(SER_hh_tes_in!M10=0,"",SER_hh_tes_in!M10/SER_hh_fec_in!M10)</f>
        <v>0.57431482176141613</v>
      </c>
      <c r="N10" s="109">
        <f>IF(SER_hh_tes_in!N10=0,"",SER_hh_tes_in!N10/SER_hh_fec_in!N10)</f>
        <v>0.57672053025519021</v>
      </c>
      <c r="O10" s="109" t="str">
        <f>IF(SER_hh_tes_in!O10=0,"",SER_hh_tes_in!O10/SER_hh_fec_in!O10)</f>
        <v/>
      </c>
      <c r="P10" s="109">
        <f>IF(SER_hh_tes_in!P10=0,"",SER_hh_tes_in!P10/SER_hh_fec_in!P10)</f>
        <v>0.58017541499238001</v>
      </c>
      <c r="Q10" s="109">
        <f>IF(SER_hh_tes_in!Q10=0,"",SER_hh_tes_in!Q10/SER_hh_fec_in!Q10)</f>
        <v>0.5815183017890877</v>
      </c>
    </row>
    <row r="11" spans="1:17" ht="12" customHeight="1" x14ac:dyDescent="0.25">
      <c r="A11" s="88" t="s">
        <v>61</v>
      </c>
      <c r="B11" s="109"/>
      <c r="C11" s="109" t="str">
        <f>IF(SER_hh_tes_in!C11=0,"",SER_hh_tes_in!C11/SER_hh_fec_in!C11)</f>
        <v/>
      </c>
      <c r="D11" s="109" t="str">
        <f>IF(SER_hh_tes_in!D11=0,"",SER_hh_tes_in!D11/SER_hh_fec_in!D11)</f>
        <v/>
      </c>
      <c r="E11" s="109" t="str">
        <f>IF(SER_hh_tes_in!E11=0,"",SER_hh_tes_in!E11/SER_hh_fec_in!E11)</f>
        <v/>
      </c>
      <c r="F11" s="109" t="str">
        <f>IF(SER_hh_tes_in!F11=0,"",SER_hh_tes_in!F11/SER_hh_fec_in!F11)</f>
        <v/>
      </c>
      <c r="G11" s="109" t="str">
        <f>IF(SER_hh_tes_in!G11=0,"",SER_hh_tes_in!G11/SER_hh_fec_in!G11)</f>
        <v/>
      </c>
      <c r="H11" s="109" t="str">
        <f>IF(SER_hh_tes_in!H11=0,"",SER_hh_tes_in!H11/SER_hh_fec_in!H11)</f>
        <v/>
      </c>
      <c r="I11" s="109" t="str">
        <f>IF(SER_hh_tes_in!I11=0,"",SER_hh_tes_in!I11/SER_hh_fec_in!I11)</f>
        <v/>
      </c>
      <c r="J11" s="109" t="str">
        <f>IF(SER_hh_tes_in!J11=0,"",SER_hh_tes_in!J11/SER_hh_fec_in!J11)</f>
        <v/>
      </c>
      <c r="K11" s="109" t="str">
        <f>IF(SER_hh_tes_in!K11=0,"",SER_hh_tes_in!K11/SER_hh_fec_in!K11)</f>
        <v/>
      </c>
      <c r="L11" s="109" t="str">
        <f>IF(SER_hh_tes_in!L11=0,"",SER_hh_tes_in!L11/SER_hh_fec_in!L11)</f>
        <v/>
      </c>
      <c r="M11" s="109" t="str">
        <f>IF(SER_hh_tes_in!M11=0,"",SER_hh_tes_in!M11/SER_hh_fec_in!M11)</f>
        <v/>
      </c>
      <c r="N11" s="109" t="str">
        <f>IF(SER_hh_tes_in!N11=0,"",SER_hh_tes_in!N11/SER_hh_fec_in!N11)</f>
        <v/>
      </c>
      <c r="O11" s="109" t="str">
        <f>IF(SER_hh_tes_in!O11=0,"",SER_hh_tes_in!O11/SER_hh_fec_in!O11)</f>
        <v/>
      </c>
      <c r="P11" s="109" t="str">
        <f>IF(SER_hh_tes_in!P11=0,"",SER_hh_tes_in!P11/SER_hh_fec_in!P11)</f>
        <v/>
      </c>
      <c r="Q11" s="109" t="str">
        <f>IF(SER_hh_tes_in!Q11=0,"",SER_hh_tes_in!Q11/SER_hh_fec_in!Q11)</f>
        <v/>
      </c>
    </row>
    <row r="12" spans="1:17" ht="12" customHeight="1" x14ac:dyDescent="0.25">
      <c r="A12" s="88" t="s">
        <v>42</v>
      </c>
      <c r="B12" s="109"/>
      <c r="C12" s="109">
        <f>IF(SER_hh_tes_in!C12=0,"",SER_hh_tes_in!C12/SER_hh_fec_in!C12)</f>
        <v>0.7526060322257635</v>
      </c>
      <c r="D12" s="109">
        <f>IF(SER_hh_tes_in!D12=0,"",SER_hh_tes_in!D12/SER_hh_fec_in!D12)</f>
        <v>0.75696427368109398</v>
      </c>
      <c r="E12" s="109">
        <f>IF(SER_hh_tes_in!E12=0,"",SER_hh_tes_in!E12/SER_hh_fec_in!E12)</f>
        <v>0.76124896981878576</v>
      </c>
      <c r="F12" s="109">
        <f>IF(SER_hh_tes_in!F12=0,"",SER_hh_tes_in!F12/SER_hh_fec_in!F12)</f>
        <v>0.7658877154386774</v>
      </c>
      <c r="G12" s="109">
        <f>IF(SER_hh_tes_in!G12=0,"",SER_hh_tes_in!G12/SER_hh_fec_in!G12)</f>
        <v>0.77040950332364599</v>
      </c>
      <c r="H12" s="109">
        <f>IF(SER_hh_tes_in!H12=0,"",SER_hh_tes_in!H12/SER_hh_fec_in!H12)</f>
        <v>0.77521307478731483</v>
      </c>
      <c r="I12" s="109">
        <f>IF(SER_hh_tes_in!I12=0,"",SER_hh_tes_in!I12/SER_hh_fec_in!I12)</f>
        <v>0.77986097149251843</v>
      </c>
      <c r="J12" s="109">
        <f>IF(SER_hh_tes_in!J12=0,"",SER_hh_tes_in!J12/SER_hh_fec_in!J12)</f>
        <v>0.78436641815374619</v>
      </c>
      <c r="K12" s="109">
        <f>IF(SER_hh_tes_in!K12=0,"",SER_hh_tes_in!K12/SER_hh_fec_in!K12)</f>
        <v>0.78795901769526355</v>
      </c>
      <c r="L12" s="109">
        <f>IF(SER_hh_tes_in!L12=0,"",SER_hh_tes_in!L12/SER_hh_fec_in!L12)</f>
        <v>0.79318582958377637</v>
      </c>
      <c r="M12" s="109">
        <f>IF(SER_hh_tes_in!M12=0,"",SER_hh_tes_in!M12/SER_hh_fec_in!M12)</f>
        <v>0.79743321226493069</v>
      </c>
      <c r="N12" s="109">
        <f>IF(SER_hh_tes_in!N12=0,"",SER_hh_tes_in!N12/SER_hh_fec_in!N12)</f>
        <v>0.80082113665686139</v>
      </c>
      <c r="O12" s="109">
        <f>IF(SER_hh_tes_in!O12=0,"",SER_hh_tes_in!O12/SER_hh_fec_in!O12)</f>
        <v>0.80349140709666766</v>
      </c>
      <c r="P12" s="109" t="str">
        <f>IF(SER_hh_tes_in!P12=0,"",SER_hh_tes_in!P12/SER_hh_fec_in!P12)</f>
        <v/>
      </c>
      <c r="Q12" s="109" t="str">
        <f>IF(SER_hh_tes_in!Q12=0,"",SER_hh_tes_in!Q12/SER_hh_fec_in!Q12)</f>
        <v/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1.2099678086130714</v>
      </c>
      <c r="D13" s="109">
        <f>IF(SER_hh_tes_in!D13=0,"",SER_hh_tes_in!D13/SER_hh_fec_in!D13)</f>
        <v>1.209932936585054</v>
      </c>
      <c r="E13" s="109">
        <f>IF(SER_hh_tes_in!E13=0,"",SER_hh_tes_in!E13/SER_hh_fec_in!E13)</f>
        <v>1.2098541221233705</v>
      </c>
      <c r="F13" s="109">
        <f>IF(SER_hh_tes_in!F13=0,"",SER_hh_tes_in!F13/SER_hh_fec_in!F13)</f>
        <v>1.2097054937780161</v>
      </c>
      <c r="G13" s="109">
        <f>IF(SER_hh_tes_in!G13=0,"",SER_hh_tes_in!G13/SER_hh_fec_in!G13)</f>
        <v>1.20964192378589</v>
      </c>
      <c r="H13" s="109">
        <f>IF(SER_hh_tes_in!H13=0,"",SER_hh_tes_in!H13/SER_hh_fec_in!H13)</f>
        <v>1.2095275786747588</v>
      </c>
      <c r="I13" s="109">
        <f>IF(SER_hh_tes_in!I13=0,"",SER_hh_tes_in!I13/SER_hh_fec_in!I13)</f>
        <v>1.2094547917131402</v>
      </c>
      <c r="J13" s="109">
        <f>IF(SER_hh_tes_in!J13=0,"",SER_hh_tes_in!J13/SER_hh_fec_in!J13)</f>
        <v>1.209423848682373</v>
      </c>
      <c r="K13" s="109">
        <f>IF(SER_hh_tes_in!K13=0,"",SER_hh_tes_in!K13/SER_hh_fec_in!K13)</f>
        <v>1.2093955223997512</v>
      </c>
      <c r="L13" s="109">
        <f>IF(SER_hh_tes_in!L13=0,"",SER_hh_tes_in!L13/SER_hh_fec_in!L13)</f>
        <v>1.3835201375285864</v>
      </c>
      <c r="M13" s="109">
        <f>IF(SER_hh_tes_in!M13=0,"",SER_hh_tes_in!M13/SER_hh_fec_in!M13)</f>
        <v>1.5031665848611471</v>
      </c>
      <c r="N13" s="109">
        <f>IF(SER_hh_tes_in!N13=0,"",SER_hh_tes_in!N13/SER_hh_fec_in!N13)</f>
        <v>1.5947208121871765</v>
      </c>
      <c r="O13" s="109">
        <f>IF(SER_hh_tes_in!O13=0,"",SER_hh_tes_in!O13/SER_hh_fec_in!O13)</f>
        <v>1.647369011513095</v>
      </c>
      <c r="P13" s="109">
        <f>IF(SER_hh_tes_in!P13=0,"",SER_hh_tes_in!P13/SER_hh_fec_in!P13)</f>
        <v>1.676707459102454</v>
      </c>
      <c r="Q13" s="109">
        <f>IF(SER_hh_tes_in!Q13=0,"",SER_hh_tes_in!Q13/SER_hh_fec_in!Q13)</f>
        <v>1.6923131139917933</v>
      </c>
    </row>
    <row r="14" spans="1:17" ht="12" customHeight="1" x14ac:dyDescent="0.25">
      <c r="A14" s="51" t="s">
        <v>104</v>
      </c>
      <c r="B14" s="112"/>
      <c r="C14" s="112">
        <f>IF(SER_hh_tes_in!C14=0,"",SER_hh_tes_in!C14/SER_hh_fec_in!C14)</f>
        <v>0.7610765167481901</v>
      </c>
      <c r="D14" s="112">
        <f>IF(SER_hh_tes_in!D14=0,"",SER_hh_tes_in!D14/SER_hh_fec_in!D14)</f>
        <v>0.76555053887677382</v>
      </c>
      <c r="E14" s="112">
        <f>IF(SER_hh_tes_in!E14=0,"",SER_hh_tes_in!E14/SER_hh_fec_in!E14)</f>
        <v>0.76976482207712915</v>
      </c>
      <c r="F14" s="112">
        <f>IF(SER_hh_tes_in!F14=0,"",SER_hh_tes_in!F14/SER_hh_fec_in!F14)</f>
        <v>0.77449472363440863</v>
      </c>
      <c r="G14" s="112" t="str">
        <f>IF(SER_hh_tes_in!G14=0,"",SER_hh_tes_in!G14/SER_hh_fec_in!G14)</f>
        <v/>
      </c>
      <c r="H14" s="112">
        <f>IF(SER_hh_tes_in!H14=0,"",SER_hh_tes_in!H14/SER_hh_fec_in!H14)</f>
        <v>0.78420882157382232</v>
      </c>
      <c r="I14" s="112">
        <f>IF(SER_hh_tes_in!I14=0,"",SER_hh_tes_in!I14/SER_hh_fec_in!I14)</f>
        <v>0.78907055401167636</v>
      </c>
      <c r="J14" s="112">
        <f>IF(SER_hh_tes_in!J14=0,"",SER_hh_tes_in!J14/SER_hh_fec_in!J14)</f>
        <v>0.79343942110076393</v>
      </c>
      <c r="K14" s="112" t="str">
        <f>IF(SER_hh_tes_in!K14=0,"",SER_hh_tes_in!K14/SER_hh_fec_in!K14)</f>
        <v/>
      </c>
      <c r="L14" s="112" t="str">
        <f>IF(SER_hh_tes_in!L14=0,"",SER_hh_tes_in!L14/SER_hh_fec_in!L14)</f>
        <v/>
      </c>
      <c r="M14" s="112" t="str">
        <f>IF(SER_hh_tes_in!M14=0,"",SER_hh_tes_in!M14/SER_hh_fec_in!M14)</f>
        <v/>
      </c>
      <c r="N14" s="112">
        <f>IF(SER_hh_tes_in!N14=0,"",SER_hh_tes_in!N14/SER_hh_fec_in!N14)</f>
        <v>0.80960783873811437</v>
      </c>
      <c r="O14" s="112" t="str">
        <f>IF(SER_hh_tes_in!O14=0,"",SER_hh_tes_in!O14/SER_hh_fec_in!O14)</f>
        <v/>
      </c>
      <c r="P14" s="112">
        <f>IF(SER_hh_tes_in!P14=0,"",SER_hh_tes_in!P14/SER_hh_fec_in!P14)</f>
        <v>0.81855886917602483</v>
      </c>
      <c r="Q14" s="112">
        <f>IF(SER_hh_tes_in!Q14=0,"",SER_hh_tes_in!Q14/SER_hh_fec_in!Q14)</f>
        <v>0.82301136035521516</v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1.046189732210105</v>
      </c>
      <c r="D15" s="114">
        <f>IF(SER_hh_tes_in!D15=0,"",SER_hh_tes_in!D15/SER_hh_fec_in!D15)</f>
        <v>1.0817969719323466</v>
      </c>
      <c r="E15" s="114">
        <f>IF(SER_hh_tes_in!E15=0,"",SER_hh_tes_in!E15/SER_hh_fec_in!E15)</f>
        <v>1.0791653830788288</v>
      </c>
      <c r="F15" s="114">
        <f>IF(SER_hh_tes_in!F15=0,"",SER_hh_tes_in!F15/SER_hh_fec_in!F15)</f>
        <v>1.0330101181009916</v>
      </c>
      <c r="G15" s="114">
        <f>IF(SER_hh_tes_in!G15=0,"",SER_hh_tes_in!G15/SER_hh_fec_in!G15)</f>
        <v>1.0321635328658751</v>
      </c>
      <c r="H15" s="114">
        <f>IF(SER_hh_tes_in!H15=0,"",SER_hh_tes_in!H15/SER_hh_fec_in!H15)</f>
        <v>1.0334230259307597</v>
      </c>
      <c r="I15" s="114">
        <f>IF(SER_hh_tes_in!I15=0,"",SER_hh_tes_in!I15/SER_hh_fec_in!I15)</f>
        <v>1.0998539423082614</v>
      </c>
      <c r="J15" s="114">
        <f>IF(SER_hh_tes_in!J15=0,"",SER_hh_tes_in!J15/SER_hh_fec_in!J15)</f>
        <v>1.0620244894726656</v>
      </c>
      <c r="K15" s="114">
        <f>IF(SER_hh_tes_in!K15=0,"",SER_hh_tes_in!K15/SER_hh_fec_in!K15)</f>
        <v>1.0375243927720832</v>
      </c>
      <c r="L15" s="114">
        <f>IF(SER_hh_tes_in!L15=0,"",SER_hh_tes_in!L15/SER_hh_fec_in!L15)</f>
        <v>1.0286707249323415</v>
      </c>
      <c r="M15" s="114">
        <f>IF(SER_hh_tes_in!M15=0,"",SER_hh_tes_in!M15/SER_hh_fec_in!M15)</f>
        <v>1.0277657928229427</v>
      </c>
      <c r="N15" s="114">
        <f>IF(SER_hh_tes_in!N15=0,"",SER_hh_tes_in!N15/SER_hh_fec_in!N15)</f>
        <v>1.0354414962678733</v>
      </c>
      <c r="O15" s="114">
        <f>IF(SER_hh_tes_in!O15=0,"",SER_hh_tes_in!O15/SER_hh_fec_in!O15)</f>
        <v>1.0370730837705651</v>
      </c>
      <c r="P15" s="114">
        <f>IF(SER_hh_tes_in!P15=0,"",SER_hh_tes_in!P15/SER_hh_fec_in!P15)</f>
        <v>1.0447384134126481</v>
      </c>
      <c r="Q15" s="114">
        <f>IF(SER_hh_tes_in!Q15=0,"",SER_hh_tes_in!Q15/SER_hh_fec_in!Q15)</f>
        <v>1.0423111373958915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1.7176701280707232</v>
      </c>
      <c r="D16" s="110">
        <f>IF(SER_hh_tes_in!D16=0,"",SER_hh_tes_in!D16/SER_hh_fec_in!D16)</f>
        <v>1.7420793530992784</v>
      </c>
      <c r="E16" s="110">
        <f>IF(SER_hh_tes_in!E16=0,"",SER_hh_tes_in!E16/SER_hh_fec_in!E16)</f>
        <v>1.7643189510398491</v>
      </c>
      <c r="F16" s="110">
        <f>IF(SER_hh_tes_in!F16=0,"",SER_hh_tes_in!F16/SER_hh_fec_in!F16)</f>
        <v>1.7910879485984874</v>
      </c>
      <c r="G16" s="110">
        <f>IF(SER_hh_tes_in!G16=0,"",SER_hh_tes_in!G16/SER_hh_fec_in!G16)</f>
        <v>1.819879669635007</v>
      </c>
      <c r="H16" s="110">
        <f>IF(SER_hh_tes_in!H16=0,"",SER_hh_tes_in!H16/SER_hh_fec_in!H16)</f>
        <v>1.8442506460222741</v>
      </c>
      <c r="I16" s="110">
        <f>IF(SER_hh_tes_in!I16=0,"",SER_hh_tes_in!I16/SER_hh_fec_in!I16)</f>
        <v>1.8704324418636913</v>
      </c>
      <c r="J16" s="110">
        <f>IF(SER_hh_tes_in!J16=0,"",SER_hh_tes_in!J16/SER_hh_fec_in!J16)</f>
        <v>1.8947065120353332</v>
      </c>
      <c r="K16" s="110">
        <f>IF(SER_hh_tes_in!K16=0,"",SER_hh_tes_in!K16/SER_hh_fec_in!K16)</f>
        <v>1.9246538656445173</v>
      </c>
      <c r="L16" s="110">
        <f>IF(SER_hh_tes_in!L16=0,"",SER_hh_tes_in!L16/SER_hh_fec_in!L16)</f>
        <v>1.9536303853984034</v>
      </c>
      <c r="M16" s="110">
        <f>IF(SER_hh_tes_in!M16=0,"",SER_hh_tes_in!M16/SER_hh_fec_in!M16)</f>
        <v>1.9704998994768219</v>
      </c>
      <c r="N16" s="110">
        <f>IF(SER_hh_tes_in!N16=0,"",SER_hh_tes_in!N16/SER_hh_fec_in!N16)</f>
        <v>2.0145826309592407</v>
      </c>
      <c r="O16" s="110">
        <f>IF(SER_hh_tes_in!O16=0,"",SER_hh_tes_in!O16/SER_hh_fec_in!O16)</f>
        <v>2.0466633156918466</v>
      </c>
      <c r="P16" s="110">
        <f>IF(SER_hh_tes_in!P16=0,"",SER_hh_tes_in!P16/SER_hh_fec_in!P16)</f>
        <v>2.1288162574486704</v>
      </c>
      <c r="Q16" s="110">
        <f>IF(SER_hh_tes_in!Q16=0,"",SER_hh_tes_in!Q16/SER_hh_fec_in!Q16)</f>
        <v>2.2403099260884591</v>
      </c>
    </row>
    <row r="17" spans="1:17" ht="12.95" customHeight="1" x14ac:dyDescent="0.25">
      <c r="A17" s="88" t="s">
        <v>101</v>
      </c>
      <c r="B17" s="113"/>
      <c r="C17" s="113" t="str">
        <f>IF(SER_hh_tes_in!C17=0,"",SER_hh_tes_in!C17/SER_hh_fec_in!C17)</f>
        <v/>
      </c>
      <c r="D17" s="113" t="str">
        <f>IF(SER_hh_tes_in!D17=0,"",SER_hh_tes_in!D17/SER_hh_fec_in!D17)</f>
        <v/>
      </c>
      <c r="E17" s="113" t="str">
        <f>IF(SER_hh_tes_in!E17=0,"",SER_hh_tes_in!E17/SER_hh_fec_in!E17)</f>
        <v/>
      </c>
      <c r="F17" s="113" t="str">
        <f>IF(SER_hh_tes_in!F17=0,"",SER_hh_tes_in!F17/SER_hh_fec_in!F17)</f>
        <v/>
      </c>
      <c r="G17" s="113" t="str">
        <f>IF(SER_hh_tes_in!G17=0,"",SER_hh_tes_in!G17/SER_hh_fec_in!G17)</f>
        <v/>
      </c>
      <c r="H17" s="113" t="str">
        <f>IF(SER_hh_tes_in!H17=0,"",SER_hh_tes_in!H17/SER_hh_fec_in!H17)</f>
        <v/>
      </c>
      <c r="I17" s="113" t="str">
        <f>IF(SER_hh_tes_in!I17=0,"",SER_hh_tes_in!I17/SER_hh_fec_in!I17)</f>
        <v/>
      </c>
      <c r="J17" s="113" t="str">
        <f>IF(SER_hh_tes_in!J17=0,"",SER_hh_tes_in!J17/SER_hh_fec_in!J17)</f>
        <v/>
      </c>
      <c r="K17" s="113" t="str">
        <f>IF(SER_hh_tes_in!K17=0,"",SER_hh_tes_in!K17/SER_hh_fec_in!K17)</f>
        <v/>
      </c>
      <c r="L17" s="113" t="str">
        <f>IF(SER_hh_tes_in!L17=0,"",SER_hh_tes_in!L17/SER_hh_fec_in!L17)</f>
        <v/>
      </c>
      <c r="M17" s="113" t="str">
        <f>IF(SER_hh_tes_in!M17=0,"",SER_hh_tes_in!M17/SER_hh_fec_in!M17)</f>
        <v/>
      </c>
      <c r="N17" s="113" t="str">
        <f>IF(SER_hh_tes_in!N17=0,"",SER_hh_tes_in!N17/SER_hh_fec_in!N17)</f>
        <v/>
      </c>
      <c r="O17" s="113" t="str">
        <f>IF(SER_hh_tes_in!O17=0,"",SER_hh_tes_in!O17/SER_hh_fec_in!O17)</f>
        <v/>
      </c>
      <c r="P17" s="113" t="str">
        <f>IF(SER_hh_tes_in!P17=0,"",SER_hh_tes_in!P17/SER_hh_fec_in!P17)</f>
        <v/>
      </c>
      <c r="Q17" s="113" t="str">
        <f>IF(SER_hh_tes_in!Q17=0,"",SER_hh_tes_in!Q17/SER_hh_fec_in!Q17)</f>
        <v/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1.7176701280707232</v>
      </c>
      <c r="D18" s="113">
        <f>IF(SER_hh_tes_in!D18=0,"",SER_hh_tes_in!D18/SER_hh_fec_in!D18)</f>
        <v>1.7420793530992784</v>
      </c>
      <c r="E18" s="113">
        <f>IF(SER_hh_tes_in!E18=0,"",SER_hh_tes_in!E18/SER_hh_fec_in!E18)</f>
        <v>1.7643189510398491</v>
      </c>
      <c r="F18" s="113">
        <f>IF(SER_hh_tes_in!F18=0,"",SER_hh_tes_in!F18/SER_hh_fec_in!F18)</f>
        <v>1.7910879485984874</v>
      </c>
      <c r="G18" s="113">
        <f>IF(SER_hh_tes_in!G18=0,"",SER_hh_tes_in!G18/SER_hh_fec_in!G18)</f>
        <v>1.819879669635007</v>
      </c>
      <c r="H18" s="113">
        <f>IF(SER_hh_tes_in!H18=0,"",SER_hh_tes_in!H18/SER_hh_fec_in!H18)</f>
        <v>1.8442506460222741</v>
      </c>
      <c r="I18" s="113">
        <f>IF(SER_hh_tes_in!I18=0,"",SER_hh_tes_in!I18/SER_hh_fec_in!I18)</f>
        <v>1.8704324418636913</v>
      </c>
      <c r="J18" s="113">
        <f>IF(SER_hh_tes_in!J18=0,"",SER_hh_tes_in!J18/SER_hh_fec_in!J18)</f>
        <v>1.8947065120353332</v>
      </c>
      <c r="K18" s="113">
        <f>IF(SER_hh_tes_in!K18=0,"",SER_hh_tes_in!K18/SER_hh_fec_in!K18)</f>
        <v>1.9246538656445173</v>
      </c>
      <c r="L18" s="113">
        <f>IF(SER_hh_tes_in!L18=0,"",SER_hh_tes_in!L18/SER_hh_fec_in!L18)</f>
        <v>1.9536303853984034</v>
      </c>
      <c r="M18" s="113">
        <f>IF(SER_hh_tes_in!M18=0,"",SER_hh_tes_in!M18/SER_hh_fec_in!M18)</f>
        <v>1.9704998994768219</v>
      </c>
      <c r="N18" s="113">
        <f>IF(SER_hh_tes_in!N18=0,"",SER_hh_tes_in!N18/SER_hh_fec_in!N18)</f>
        <v>2.0145826309592407</v>
      </c>
      <c r="O18" s="113">
        <f>IF(SER_hh_tes_in!O18=0,"",SER_hh_tes_in!O18/SER_hh_fec_in!O18)</f>
        <v>2.0466633156918466</v>
      </c>
      <c r="P18" s="113">
        <f>IF(SER_hh_tes_in!P18=0,"",SER_hh_tes_in!P18/SER_hh_fec_in!P18)</f>
        <v>2.1288162574486704</v>
      </c>
      <c r="Q18" s="113">
        <f>IF(SER_hh_tes_in!Q18=0,"",SER_hh_tes_in!Q18/SER_hh_fec_in!Q18)</f>
        <v>2.2403099260884591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0.70681735185857608</v>
      </c>
      <c r="D19" s="110">
        <f>IF(SER_hh_tes_in!D19=0,"",SER_hh_tes_in!D19/SER_hh_fec_in!D19)</f>
        <v>0.71604892442854895</v>
      </c>
      <c r="E19" s="110">
        <f>IF(SER_hh_tes_in!E19=0,"",SER_hh_tes_in!E19/SER_hh_fec_in!E19)</f>
        <v>0.71231266941428184</v>
      </c>
      <c r="F19" s="110">
        <f>IF(SER_hh_tes_in!F19=0,"",SER_hh_tes_in!F19/SER_hh_fec_in!F19)</f>
        <v>0.73428669558014026</v>
      </c>
      <c r="G19" s="110">
        <f>IF(SER_hh_tes_in!G19=0,"",SER_hh_tes_in!G19/SER_hh_fec_in!G19)</f>
        <v>0.73256120951963344</v>
      </c>
      <c r="H19" s="110">
        <f>IF(SER_hh_tes_in!H19=0,"",SER_hh_tes_in!H19/SER_hh_fec_in!H19)</f>
        <v>0.74792177465793575</v>
      </c>
      <c r="I19" s="110">
        <f>IF(SER_hh_tes_in!I19=0,"",SER_hh_tes_in!I19/SER_hh_fec_in!I19)</f>
        <v>0.73272182229636673</v>
      </c>
      <c r="J19" s="110">
        <f>IF(SER_hh_tes_in!J19=0,"",SER_hh_tes_in!J19/SER_hh_fec_in!J19)</f>
        <v>0.75025711729599043</v>
      </c>
      <c r="K19" s="110">
        <f>IF(SER_hh_tes_in!K19=0,"",SER_hh_tes_in!K19/SER_hh_fec_in!K19)</f>
        <v>0.74078268509633971</v>
      </c>
      <c r="L19" s="110">
        <f>IF(SER_hh_tes_in!L19=0,"",SER_hh_tes_in!L19/SER_hh_fec_in!L19)</f>
        <v>0.73583328769167411</v>
      </c>
      <c r="M19" s="110">
        <f>IF(SER_hh_tes_in!M19=0,"",SER_hh_tes_in!M19/SER_hh_fec_in!M19)</f>
        <v>0.73466893762823171</v>
      </c>
      <c r="N19" s="110">
        <f>IF(SER_hh_tes_in!N19=0,"",SER_hh_tes_in!N19/SER_hh_fec_in!N19)</f>
        <v>0.74151043879328804</v>
      </c>
      <c r="O19" s="110">
        <f>IF(SER_hh_tes_in!O19=0,"",SER_hh_tes_in!O19/SER_hh_fec_in!O19)</f>
        <v>0.745145034648793</v>
      </c>
      <c r="P19" s="110">
        <f>IF(SER_hh_tes_in!P19=0,"",SER_hh_tes_in!P19/SER_hh_fec_in!P19)</f>
        <v>0.75007526246116152</v>
      </c>
      <c r="Q19" s="110">
        <f>IF(SER_hh_tes_in!Q19=0,"",SER_hh_tes_in!Q19/SER_hh_fec_in!Q19)</f>
        <v>0.74515590037950441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 t="str">
        <f>IF(SER_hh_tes_in!C21=0,"",SER_hh_tes_in!C21/SER_hh_fec_in!C21)</f>
        <v/>
      </c>
      <c r="D21" s="109" t="str">
        <f>IF(SER_hh_tes_in!D21=0,"",SER_hh_tes_in!D21/SER_hh_fec_in!D21)</f>
        <v/>
      </c>
      <c r="E21" s="109" t="str">
        <f>IF(SER_hh_tes_in!E21=0,"",SER_hh_tes_in!E21/SER_hh_fec_in!E21)</f>
        <v/>
      </c>
      <c r="F21" s="109" t="str">
        <f>IF(SER_hh_tes_in!F21=0,"",SER_hh_tes_in!F21/SER_hh_fec_in!F21)</f>
        <v/>
      </c>
      <c r="G21" s="109" t="str">
        <f>IF(SER_hh_tes_in!G21=0,"",SER_hh_tes_in!G21/SER_hh_fec_in!G21)</f>
        <v/>
      </c>
      <c r="H21" s="109" t="str">
        <f>IF(SER_hh_tes_in!H21=0,"",SER_hh_tes_in!H21/SER_hh_fec_in!H21)</f>
        <v/>
      </c>
      <c r="I21" s="109" t="str">
        <f>IF(SER_hh_tes_in!I21=0,"",SER_hh_tes_in!I21/SER_hh_fec_in!I21)</f>
        <v/>
      </c>
      <c r="J21" s="109" t="str">
        <f>IF(SER_hh_tes_in!J21=0,"",SER_hh_tes_in!J21/SER_hh_fec_in!J21)</f>
        <v/>
      </c>
      <c r="K21" s="109" t="str">
        <f>IF(SER_hh_tes_in!K21=0,"",SER_hh_tes_in!K21/SER_hh_fec_in!K21)</f>
        <v/>
      </c>
      <c r="L21" s="109" t="str">
        <f>IF(SER_hh_tes_in!L21=0,"",SER_hh_tes_in!L21/SER_hh_fec_in!L21)</f>
        <v/>
      </c>
      <c r="M21" s="109" t="str">
        <f>IF(SER_hh_tes_in!M21=0,"",SER_hh_tes_in!M21/SER_hh_fec_in!M21)</f>
        <v/>
      </c>
      <c r="N21" s="109" t="str">
        <f>IF(SER_hh_tes_in!N21=0,"",SER_hh_tes_in!N21/SER_hh_fec_in!N21)</f>
        <v/>
      </c>
      <c r="O21" s="109" t="str">
        <f>IF(SER_hh_tes_in!O21=0,"",SER_hh_tes_in!O21/SER_hh_fec_in!O21)</f>
        <v/>
      </c>
      <c r="P21" s="109" t="str">
        <f>IF(SER_hh_tes_in!P21=0,"",SER_hh_tes_in!P21/SER_hh_fec_in!P21)</f>
        <v/>
      </c>
      <c r="Q21" s="109" t="str">
        <f>IF(SER_hh_tes_in!Q21=0,"",SER_hh_tes_in!Q21/SER_hh_fec_in!Q21)</f>
        <v/>
      </c>
    </row>
    <row r="22" spans="1:17" ht="12" customHeight="1" x14ac:dyDescent="0.25">
      <c r="A22" s="88" t="s">
        <v>99</v>
      </c>
      <c r="B22" s="109"/>
      <c r="C22" s="109">
        <f>IF(SER_hh_tes_in!C22=0,"",SER_hh_tes_in!C22/SER_hh_fec_in!C22)</f>
        <v>0.5791749640953705</v>
      </c>
      <c r="D22" s="109">
        <f>IF(SER_hh_tes_in!D22=0,"",SER_hh_tes_in!D22/SER_hh_fec_in!D22)</f>
        <v>0.5827581856447891</v>
      </c>
      <c r="E22" s="109">
        <f>IF(SER_hh_tes_in!E22=0,"",SER_hh_tes_in!E22/SER_hh_fec_in!E22)</f>
        <v>0.58635455580075668</v>
      </c>
      <c r="F22" s="109" t="str">
        <f>IF(SER_hh_tes_in!F22=0,"",SER_hh_tes_in!F22/SER_hh_fec_in!F22)</f>
        <v/>
      </c>
      <c r="G22" s="109" t="str">
        <f>IF(SER_hh_tes_in!G22=0,"",SER_hh_tes_in!G22/SER_hh_fec_in!G22)</f>
        <v/>
      </c>
      <c r="H22" s="109" t="str">
        <f>IF(SER_hh_tes_in!H22=0,"",SER_hh_tes_in!H22/SER_hh_fec_in!H22)</f>
        <v/>
      </c>
      <c r="I22" s="109">
        <f>IF(SER_hh_tes_in!I22=0,"",SER_hh_tes_in!I22/SER_hh_fec_in!I22)</f>
        <v>0.60173016150316572</v>
      </c>
      <c r="J22" s="109">
        <f>IF(SER_hh_tes_in!J22=0,"",SER_hh_tes_in!J22/SER_hh_fec_in!J22)</f>
        <v>0.60532971466100893</v>
      </c>
      <c r="K22" s="109">
        <f>IF(SER_hh_tes_in!K22=0,"",SER_hh_tes_in!K22/SER_hh_fec_in!K22)</f>
        <v>0.60851402517460507</v>
      </c>
      <c r="L22" s="109">
        <f>IF(SER_hh_tes_in!L22=0,"",SER_hh_tes_in!L22/SER_hh_fec_in!L22)</f>
        <v>0.61265471234613811</v>
      </c>
      <c r="M22" s="109">
        <f>IF(SER_hh_tes_in!M22=0,"",SER_hh_tes_in!M22/SER_hh_fec_in!M22)</f>
        <v>0.61421119613143305</v>
      </c>
      <c r="N22" s="109">
        <f>IF(SER_hh_tes_in!N22=0,"",SER_hh_tes_in!N22/SER_hh_fec_in!N22)</f>
        <v>0.6141026920281446</v>
      </c>
      <c r="O22" s="109">
        <f>IF(SER_hh_tes_in!O22=0,"",SER_hh_tes_in!O22/SER_hh_fec_in!O22)</f>
        <v>0.61264794680728363</v>
      </c>
      <c r="P22" s="109">
        <f>IF(SER_hh_tes_in!P22=0,"",SER_hh_tes_in!P22/SER_hh_fec_in!P22)</f>
        <v>0.61273583741397397</v>
      </c>
      <c r="Q22" s="109">
        <f>IF(SER_hh_tes_in!Q22=0,"",SER_hh_tes_in!Q22/SER_hh_fec_in!Q22)</f>
        <v>0.61273416643360701</v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0.60086977008676468</v>
      </c>
      <c r="D23" s="109">
        <f>IF(SER_hh_tes_in!D23=0,"",SER_hh_tes_in!D23/SER_hh_fec_in!D23)</f>
        <v>0.60560229961011947</v>
      </c>
      <c r="E23" s="109">
        <f>IF(SER_hh_tes_in!E23=0,"",SER_hh_tes_in!E23/SER_hh_fec_in!E23)</f>
        <v>0.60924170288678892</v>
      </c>
      <c r="F23" s="109">
        <f>IF(SER_hh_tes_in!F23=0,"",SER_hh_tes_in!F23/SER_hh_fec_in!F23)</f>
        <v>0.61279964143326471</v>
      </c>
      <c r="G23" s="109">
        <f>IF(SER_hh_tes_in!G23=0,"",SER_hh_tes_in!G23/SER_hh_fec_in!G23)</f>
        <v>0.61625035676571216</v>
      </c>
      <c r="H23" s="109">
        <f>IF(SER_hh_tes_in!H23=0,"",SER_hh_tes_in!H23/SER_hh_fec_in!H23)</f>
        <v>0.61983498717401564</v>
      </c>
      <c r="I23" s="109">
        <f>IF(SER_hh_tes_in!I23=0,"",SER_hh_tes_in!I23/SER_hh_fec_in!I23)</f>
        <v>0.62342989094839885</v>
      </c>
      <c r="J23" s="109">
        <f>IF(SER_hh_tes_in!J23=0,"",SER_hh_tes_in!J23/SER_hh_fec_in!J23)</f>
        <v>0.62677579977362796</v>
      </c>
      <c r="K23" s="109">
        <f>IF(SER_hh_tes_in!K23=0,"",SER_hh_tes_in!K23/SER_hh_fec_in!K23)</f>
        <v>0.62945065974138326</v>
      </c>
      <c r="L23" s="109">
        <f>IF(SER_hh_tes_in!L23=0,"",SER_hh_tes_in!L23/SER_hh_fec_in!L23)</f>
        <v>0.63341109970138709</v>
      </c>
      <c r="M23" s="109">
        <f>IF(SER_hh_tes_in!M23=0,"",SER_hh_tes_in!M23/SER_hh_fec_in!M23)</f>
        <v>0.63532152525808394</v>
      </c>
      <c r="N23" s="109">
        <f>IF(SER_hh_tes_in!N23=0,"",SER_hh_tes_in!N23/SER_hh_fec_in!N23)</f>
        <v>0.63619239432929509</v>
      </c>
      <c r="O23" s="109">
        <f>IF(SER_hh_tes_in!O23=0,"",SER_hh_tes_in!O23/SER_hh_fec_in!O23)</f>
        <v>0.63653533726550959</v>
      </c>
      <c r="P23" s="109">
        <f>IF(SER_hh_tes_in!P23=0,"",SER_hh_tes_in!P23/SER_hh_fec_in!P23)</f>
        <v>0.63660931711909596</v>
      </c>
      <c r="Q23" s="109">
        <f>IF(SER_hh_tes_in!Q23=0,"",SER_hh_tes_in!Q23/SER_hh_fec_in!Q23)</f>
        <v>0.6365455662472379</v>
      </c>
    </row>
    <row r="24" spans="1:17" ht="12" customHeight="1" x14ac:dyDescent="0.25">
      <c r="A24" s="88" t="s">
        <v>34</v>
      </c>
      <c r="B24" s="109"/>
      <c r="C24" s="109" t="str">
        <f>IF(SER_hh_tes_in!C24=0,"",SER_hh_tes_in!C24/SER_hh_fec_in!C24)</f>
        <v/>
      </c>
      <c r="D24" s="109" t="str">
        <f>IF(SER_hh_tes_in!D24=0,"",SER_hh_tes_in!D24/SER_hh_fec_in!D24)</f>
        <v/>
      </c>
      <c r="E24" s="109" t="str">
        <f>IF(SER_hh_tes_in!E24=0,"",SER_hh_tes_in!E24/SER_hh_fec_in!E24)</f>
        <v/>
      </c>
      <c r="F24" s="109" t="str">
        <f>IF(SER_hh_tes_in!F24=0,"",SER_hh_tes_in!F24/SER_hh_fec_in!F24)</f>
        <v/>
      </c>
      <c r="G24" s="109" t="str">
        <f>IF(SER_hh_tes_in!G24=0,"",SER_hh_tes_in!G24/SER_hh_fec_in!G24)</f>
        <v/>
      </c>
      <c r="H24" s="109" t="str">
        <f>IF(SER_hh_tes_in!H24=0,"",SER_hh_tes_in!H24/SER_hh_fec_in!H24)</f>
        <v/>
      </c>
      <c r="I24" s="109" t="str">
        <f>IF(SER_hh_tes_in!I24=0,"",SER_hh_tes_in!I24/SER_hh_fec_in!I24)</f>
        <v/>
      </c>
      <c r="J24" s="109" t="str">
        <f>IF(SER_hh_tes_in!J24=0,"",SER_hh_tes_in!J24/SER_hh_fec_in!J24)</f>
        <v/>
      </c>
      <c r="K24" s="109" t="str">
        <f>IF(SER_hh_tes_in!K24=0,"",SER_hh_tes_in!K24/SER_hh_fec_in!K24)</f>
        <v/>
      </c>
      <c r="L24" s="109" t="str">
        <f>IF(SER_hh_tes_in!L24=0,"",SER_hh_tes_in!L24/SER_hh_fec_in!L24)</f>
        <v/>
      </c>
      <c r="M24" s="109" t="str">
        <f>IF(SER_hh_tes_in!M24=0,"",SER_hh_tes_in!M24/SER_hh_fec_in!M24)</f>
        <v/>
      </c>
      <c r="N24" s="109" t="str">
        <f>IF(SER_hh_tes_in!N24=0,"",SER_hh_tes_in!N24/SER_hh_fec_in!N24)</f>
        <v/>
      </c>
      <c r="O24" s="109" t="str">
        <f>IF(SER_hh_tes_in!O24=0,"",SER_hh_tes_in!O24/SER_hh_fec_in!O24)</f>
        <v/>
      </c>
      <c r="P24" s="109" t="str">
        <f>IF(SER_hh_tes_in!P24=0,"",SER_hh_tes_in!P24/SER_hh_fec_in!P24)</f>
        <v/>
      </c>
      <c r="Q24" s="109" t="str">
        <f>IF(SER_hh_tes_in!Q24=0,"",SER_hh_tes_in!Q24/SER_hh_fec_in!Q24)</f>
        <v/>
      </c>
    </row>
    <row r="25" spans="1:17" ht="12" customHeight="1" x14ac:dyDescent="0.25">
      <c r="A25" s="88" t="s">
        <v>42</v>
      </c>
      <c r="B25" s="109"/>
      <c r="C25" s="109">
        <f>IF(SER_hh_tes_in!C25=0,"",SER_hh_tes_in!C25/SER_hh_fec_in!C25)</f>
        <v>0.71141094549294737</v>
      </c>
      <c r="D25" s="109">
        <f>IF(SER_hh_tes_in!D25=0,"",SER_hh_tes_in!D25/SER_hh_fec_in!D25)</f>
        <v>0.71547530243129043</v>
      </c>
      <c r="E25" s="109">
        <f>IF(SER_hh_tes_in!E25=0,"",SER_hh_tes_in!E25/SER_hh_fec_in!E25)</f>
        <v>0.71943858534380378</v>
      </c>
      <c r="F25" s="109">
        <f>IF(SER_hh_tes_in!F25=0,"",SER_hh_tes_in!F25/SER_hh_fec_in!F25)</f>
        <v>0.72370205158782674</v>
      </c>
      <c r="G25" s="109">
        <f>IF(SER_hh_tes_in!G25=0,"",SER_hh_tes_in!G25/SER_hh_fec_in!G25)</f>
        <v>0.72784500140060915</v>
      </c>
      <c r="H25" s="109">
        <f>IF(SER_hh_tes_in!H25=0,"",SER_hh_tes_in!H25/SER_hh_fec_in!H25)</f>
        <v>0.73231538952126884</v>
      </c>
      <c r="I25" s="109">
        <f>IF(SER_hh_tes_in!I25=0,"",SER_hh_tes_in!I25/SER_hh_fec_in!I25)</f>
        <v>0.73671130333835833</v>
      </c>
      <c r="J25" s="109">
        <f>IF(SER_hh_tes_in!J25=0,"",SER_hh_tes_in!J25/SER_hh_fec_in!J25)</f>
        <v>0.74088018843563508</v>
      </c>
      <c r="K25" s="109">
        <f>IF(SER_hh_tes_in!K25=0,"",SER_hh_tes_in!K25/SER_hh_fec_in!K25)</f>
        <v>0.74421874867678262</v>
      </c>
      <c r="L25" s="109">
        <f>IF(SER_hh_tes_in!L25=0,"",SER_hh_tes_in!L25/SER_hh_fec_in!L25)</f>
        <v>0.74908936889321664</v>
      </c>
      <c r="M25" s="109">
        <f>IF(SER_hh_tes_in!M25=0,"",SER_hh_tes_in!M25/SER_hh_fec_in!M25)</f>
        <v>0.7515367338071981</v>
      </c>
      <c r="N25" s="109">
        <f>IF(SER_hh_tes_in!N25=0,"",SER_hh_tes_in!N25/SER_hh_fec_in!N25)</f>
        <v>0.75274031596278879</v>
      </c>
      <c r="O25" s="109">
        <f>IF(SER_hh_tes_in!O25=0,"",SER_hh_tes_in!O25/SER_hh_fec_in!O25)</f>
        <v>0.7532995237921406</v>
      </c>
      <c r="P25" s="109">
        <f>IF(SER_hh_tes_in!P25=0,"",SER_hh_tes_in!P25/SER_hh_fec_in!P25)</f>
        <v>0.75353407524192517</v>
      </c>
      <c r="Q25" s="109">
        <f>IF(SER_hh_tes_in!Q25=0,"",SER_hh_tes_in!Q25/SER_hh_fec_in!Q25)</f>
        <v>0.75359503337904998</v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0.74765802179667684</v>
      </c>
      <c r="D26" s="112">
        <f>IF(SER_hh_tes_in!D26=0,"",SER_hh_tes_in!D26/SER_hh_fec_in!D26)</f>
        <v>0.75249800686164037</v>
      </c>
      <c r="E26" s="112">
        <f>IF(SER_hh_tes_in!E26=0,"",SER_hh_tes_in!E26/SER_hh_fec_in!E26)</f>
        <v>0.75704684594482952</v>
      </c>
      <c r="F26" s="112">
        <f>IF(SER_hh_tes_in!F26=0,"",SER_hh_tes_in!F26/SER_hh_fec_in!F26)</f>
        <v>0.76179262280691684</v>
      </c>
      <c r="G26" s="112">
        <f>IF(SER_hh_tes_in!G26=0,"",SER_hh_tes_in!G26/SER_hh_fec_in!G26)</f>
        <v>0.76631633796882603</v>
      </c>
      <c r="H26" s="112">
        <f>IF(SER_hh_tes_in!H26=0,"",SER_hh_tes_in!H26/SER_hh_fec_in!H26)</f>
        <v>0.7714899015518728</v>
      </c>
      <c r="I26" s="112">
        <f>IF(SER_hh_tes_in!I26=0,"",SER_hh_tes_in!I26/SER_hh_fec_in!I26)</f>
        <v>0.77634794620301606</v>
      </c>
      <c r="J26" s="112">
        <f>IF(SER_hh_tes_in!J26=0,"",SER_hh_tes_in!J26/SER_hh_fec_in!J26)</f>
        <v>0.78078021201671399</v>
      </c>
      <c r="K26" s="112">
        <f>IF(SER_hh_tes_in!K26=0,"",SER_hh_tes_in!K26/SER_hh_fec_in!K26)</f>
        <v>0.7842745173371406</v>
      </c>
      <c r="L26" s="112">
        <f>IF(SER_hh_tes_in!L26=0,"",SER_hh_tes_in!L26/SER_hh_fec_in!L26)</f>
        <v>0.78928740564571875</v>
      </c>
      <c r="M26" s="112">
        <f>IF(SER_hh_tes_in!M26=0,"",SER_hh_tes_in!M26/SER_hh_fec_in!M26)</f>
        <v>0.79164576847848378</v>
      </c>
      <c r="N26" s="112">
        <f>IF(SER_hh_tes_in!N26=0,"",SER_hh_tes_in!N26/SER_hh_fec_in!N26)</f>
        <v>0.7926147398584622</v>
      </c>
      <c r="O26" s="112">
        <f>IF(SER_hh_tes_in!O26=0,"",SER_hh_tes_in!O26/SER_hh_fec_in!O26)</f>
        <v>0.79279420128422795</v>
      </c>
      <c r="P26" s="112">
        <f>IF(SER_hh_tes_in!P26=0,"",SER_hh_tes_in!P26/SER_hh_fec_in!P26)</f>
        <v>0.79250926611617056</v>
      </c>
      <c r="Q26" s="112">
        <f>IF(SER_hh_tes_in!Q26=0,"",SER_hh_tes_in!Q26/SER_hh_fec_in!Q26)</f>
        <v>0.79193496320909451</v>
      </c>
    </row>
    <row r="27" spans="1:17" ht="12" customHeight="1" x14ac:dyDescent="0.25">
      <c r="A27" s="93" t="s">
        <v>33</v>
      </c>
      <c r="B27" s="122"/>
      <c r="C27" s="122" t="str">
        <f>IF(SER_hh_tes_in!C27=0,"",SER_hh_tes_in!C27/SER_hh_fec_in!C27)</f>
        <v/>
      </c>
      <c r="D27" s="122" t="str">
        <f>IF(SER_hh_tes_in!D27=0,"",SER_hh_tes_in!D27/SER_hh_fec_in!D27)</f>
        <v/>
      </c>
      <c r="E27" s="122" t="str">
        <f>IF(SER_hh_tes_in!E27=0,"",SER_hh_tes_in!E27/SER_hh_fec_in!E27)</f>
        <v/>
      </c>
      <c r="F27" s="122" t="str">
        <f>IF(SER_hh_tes_in!F27=0,"",SER_hh_tes_in!F27/SER_hh_fec_in!F27)</f>
        <v/>
      </c>
      <c r="G27" s="122" t="str">
        <f>IF(SER_hh_tes_in!G27=0,"",SER_hh_tes_in!G27/SER_hh_fec_in!G27)</f>
        <v/>
      </c>
      <c r="H27" s="122" t="str">
        <f>IF(SER_hh_tes_in!H27=0,"",SER_hh_tes_in!H27/SER_hh_fec_in!H27)</f>
        <v/>
      </c>
      <c r="I27" s="122" t="str">
        <f>IF(SER_hh_tes_in!I27=0,"",SER_hh_tes_in!I27/SER_hh_fec_in!I27)</f>
        <v/>
      </c>
      <c r="J27" s="122" t="str">
        <f>IF(SER_hh_tes_in!J27=0,"",SER_hh_tes_in!J27/SER_hh_fec_in!J27)</f>
        <v/>
      </c>
      <c r="K27" s="122" t="str">
        <f>IF(SER_hh_tes_in!K27=0,"",SER_hh_tes_in!K27/SER_hh_fec_in!K27)</f>
        <v/>
      </c>
      <c r="L27" s="122" t="str">
        <f>IF(SER_hh_tes_in!L27=0,"",SER_hh_tes_in!L27/SER_hh_fec_in!L27)</f>
        <v/>
      </c>
      <c r="M27" s="122" t="str">
        <f>IF(SER_hh_tes_in!M27=0,"",SER_hh_tes_in!M27/SER_hh_fec_in!M27)</f>
        <v/>
      </c>
      <c r="N27" s="122" t="str">
        <f>IF(SER_hh_tes_in!N27=0,"",SER_hh_tes_in!N27/SER_hh_fec_in!N27)</f>
        <v/>
      </c>
      <c r="O27" s="122" t="str">
        <f>IF(SER_hh_tes_in!O27=0,"",SER_hh_tes_in!O27/SER_hh_fec_in!O27)</f>
        <v/>
      </c>
      <c r="P27" s="122" t="str">
        <f>IF(SER_hh_tes_in!P27=0,"",SER_hh_tes_in!P27/SER_hh_fec_in!P27)</f>
        <v/>
      </c>
      <c r="Q27" s="122" t="str">
        <f>IF(SER_hh_tes_in!Q27=0,"",SER_hh_tes_in!Q27/SER_hh_fec_in!Q27)</f>
        <v/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0.68027154432787607</v>
      </c>
      <c r="D29" s="110">
        <f>IF(SER_hh_tes_in!D29=0,"",SER_hh_tes_in!D29/SER_hh_fec_in!D29)</f>
        <v>0.65738006175508612</v>
      </c>
      <c r="E29" s="110">
        <f>IF(SER_hh_tes_in!E29=0,"",SER_hh_tes_in!E29/SER_hh_fec_in!E29)</f>
        <v>0.68365440104044017</v>
      </c>
      <c r="F29" s="110">
        <f>IF(SER_hh_tes_in!F29=0,"",SER_hh_tes_in!F29/SER_hh_fec_in!F29)</f>
        <v>0.6749209502862269</v>
      </c>
      <c r="G29" s="110">
        <f>IF(SER_hh_tes_in!G29=0,"",SER_hh_tes_in!G29/SER_hh_fec_in!G29)</f>
        <v>0.67939327123811188</v>
      </c>
      <c r="H29" s="110">
        <f>IF(SER_hh_tes_in!H29=0,"",SER_hh_tes_in!H29/SER_hh_fec_in!H29)</f>
        <v>0.70138963845342095</v>
      </c>
      <c r="I29" s="110">
        <f>IF(SER_hh_tes_in!I29=0,"",SER_hh_tes_in!I29/SER_hh_fec_in!I29)</f>
        <v>0.69928202292688113</v>
      </c>
      <c r="J29" s="110">
        <f>IF(SER_hh_tes_in!J29=0,"",SER_hh_tes_in!J29/SER_hh_fec_in!J29)</f>
        <v>0.68316122955279102</v>
      </c>
      <c r="K29" s="110">
        <f>IF(SER_hh_tes_in!K29=0,"",SER_hh_tes_in!K29/SER_hh_fec_in!K29)</f>
        <v>0.69534936190055807</v>
      </c>
      <c r="L29" s="110">
        <f>IF(SER_hh_tes_in!L29=0,"",SER_hh_tes_in!L29/SER_hh_fec_in!L29)</f>
        <v>0.69043349111884667</v>
      </c>
      <c r="M29" s="110">
        <f>IF(SER_hh_tes_in!M29=0,"",SER_hh_tes_in!M29/SER_hh_fec_in!M29)</f>
        <v>0.69133297891218948</v>
      </c>
      <c r="N29" s="110">
        <f>IF(SER_hh_tes_in!N29=0,"",SER_hh_tes_in!N29/SER_hh_fec_in!N29)</f>
        <v>0.72197363321236341</v>
      </c>
      <c r="O29" s="110">
        <f>IF(SER_hh_tes_in!O29=0,"",SER_hh_tes_in!O29/SER_hh_fec_in!O29)</f>
        <v>0.72430864769281667</v>
      </c>
      <c r="P29" s="110">
        <f>IF(SER_hh_tes_in!P29=0,"",SER_hh_tes_in!P29/SER_hh_fec_in!P29)</f>
        <v>0.71811703905242563</v>
      </c>
      <c r="Q29" s="110">
        <f>IF(SER_hh_tes_in!Q29=0,"",SER_hh_tes_in!Q29/SER_hh_fec_in!Q29)</f>
        <v>0.69195679127168863</v>
      </c>
    </row>
    <row r="30" spans="1:17" s="28" customFormat="1" ht="12" customHeight="1" x14ac:dyDescent="0.25">
      <c r="A30" s="88" t="s">
        <v>66</v>
      </c>
      <c r="B30" s="109"/>
      <c r="C30" s="109" t="str">
        <f>IF(SER_hh_tes_in!C30=0,"",SER_hh_tes_in!C30/SER_hh_fec_in!C30)</f>
        <v/>
      </c>
      <c r="D30" s="109">
        <f>IF(SER_hh_tes_in!D30=0,"",SER_hh_tes_in!D30/SER_hh_fec_in!D30)</f>
        <v>0.47973649693956766</v>
      </c>
      <c r="E30" s="109" t="str">
        <f>IF(SER_hh_tes_in!E30=0,"",SER_hh_tes_in!E30/SER_hh_fec_in!E30)</f>
        <v/>
      </c>
      <c r="F30" s="109">
        <f>IF(SER_hh_tes_in!F30=0,"",SER_hh_tes_in!F30/SER_hh_fec_in!F30)</f>
        <v>0.48531033413078872</v>
      </c>
      <c r="G30" s="109">
        <f>IF(SER_hh_tes_in!G30=0,"",SER_hh_tes_in!G30/SER_hh_fec_in!G30)</f>
        <v>0.48814774870607319</v>
      </c>
      <c r="H30" s="109" t="str">
        <f>IF(SER_hh_tes_in!H30=0,"",SER_hh_tes_in!H30/SER_hh_fec_in!H30)</f>
        <v/>
      </c>
      <c r="I30" s="109">
        <f>IF(SER_hh_tes_in!I30=0,"",SER_hh_tes_in!I30/SER_hh_fec_in!I30)</f>
        <v>0.4936378342524137</v>
      </c>
      <c r="J30" s="109">
        <f>IF(SER_hh_tes_in!J30=0,"",SER_hh_tes_in!J30/SER_hh_fec_in!J30)</f>
        <v>0.49639766257068496</v>
      </c>
      <c r="K30" s="109">
        <f>IF(SER_hh_tes_in!K30=0,"",SER_hh_tes_in!K30/SER_hh_fec_in!K30)</f>
        <v>0.49857957905354128</v>
      </c>
      <c r="L30" s="109">
        <f>IF(SER_hh_tes_in!L30=0,"",SER_hh_tes_in!L30/SER_hh_fec_in!L30)</f>
        <v>0.50182632778192815</v>
      </c>
      <c r="M30" s="109">
        <f>IF(SER_hh_tes_in!M30=0,"",SER_hh_tes_in!M30/SER_hh_fec_in!M30)</f>
        <v>0.5034523518711016</v>
      </c>
      <c r="N30" s="109" t="str">
        <f>IF(SER_hh_tes_in!N30=0,"",SER_hh_tes_in!N30/SER_hh_fec_in!N30)</f>
        <v/>
      </c>
      <c r="O30" s="109" t="str">
        <f>IF(SER_hh_tes_in!O30=0,"",SER_hh_tes_in!O30/SER_hh_fec_in!O30)</f>
        <v/>
      </c>
      <c r="P30" s="109" t="str">
        <f>IF(SER_hh_tes_in!P30=0,"",SER_hh_tes_in!P30/SER_hh_fec_in!P30)</f>
        <v/>
      </c>
      <c r="Q30" s="109">
        <f>IF(SER_hh_tes_in!Q30=0,"",SER_hh_tes_in!Q30/SER_hh_fec_in!Q30)</f>
        <v>0.50498400252131448</v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0.51949035369420749</v>
      </c>
      <c r="D31" s="109">
        <f>IF(SER_hh_tes_in!D31=0,"",SER_hh_tes_in!D31/SER_hh_fec_in!D31)</f>
        <v>0.5226375014843524</v>
      </c>
      <c r="E31" s="109">
        <f>IF(SER_hh_tes_in!E31=0,"",SER_hh_tes_in!E31/SER_hh_fec_in!E31)</f>
        <v>0.52568167903044571</v>
      </c>
      <c r="F31" s="109">
        <f>IF(SER_hh_tes_in!F31=0,"",SER_hh_tes_in!F31/SER_hh_fec_in!F31)</f>
        <v>0.52879633044909902</v>
      </c>
      <c r="G31" s="109">
        <f>IF(SER_hh_tes_in!G31=0,"",SER_hh_tes_in!G31/SER_hh_fec_in!G31)</f>
        <v>0.53182082530293218</v>
      </c>
      <c r="H31" s="109">
        <f>IF(SER_hh_tes_in!H31=0,"",SER_hh_tes_in!H31/SER_hh_fec_in!H31)</f>
        <v>0.53507701793165441</v>
      </c>
      <c r="I31" s="109">
        <f>IF(SER_hh_tes_in!I31=0,"",SER_hh_tes_in!I31/SER_hh_fec_in!I31)</f>
        <v>0.53827349246637568</v>
      </c>
      <c r="J31" s="109">
        <f>IF(SER_hh_tes_in!J31=0,"",SER_hh_tes_in!J31/SER_hh_fec_in!J31)</f>
        <v>0.54126151856120341</v>
      </c>
      <c r="K31" s="109" t="str">
        <f>IF(SER_hh_tes_in!K31=0,"",SER_hh_tes_in!K31/SER_hh_fec_in!K31)</f>
        <v/>
      </c>
      <c r="L31" s="109" t="str">
        <f>IF(SER_hh_tes_in!L31=0,"",SER_hh_tes_in!L31/SER_hh_fec_in!L31)</f>
        <v/>
      </c>
      <c r="M31" s="109">
        <f>IF(SER_hh_tes_in!M31=0,"",SER_hh_tes_in!M31/SER_hh_fec_in!M31)</f>
        <v>0.54833615148195791</v>
      </c>
      <c r="N31" s="109">
        <f>IF(SER_hh_tes_in!N31=0,"",SER_hh_tes_in!N31/SER_hh_fec_in!N31)</f>
        <v>0.54923398059183071</v>
      </c>
      <c r="O31" s="109" t="str">
        <f>IF(SER_hh_tes_in!O31=0,"",SER_hh_tes_in!O31/SER_hh_fec_in!O31)</f>
        <v/>
      </c>
      <c r="P31" s="109">
        <f>IF(SER_hh_tes_in!P31=0,"",SER_hh_tes_in!P31/SER_hh_fec_in!P31)</f>
        <v>0.54992997079411099</v>
      </c>
      <c r="Q31" s="109">
        <f>IF(SER_hh_tes_in!Q31=0,"",SER_hh_tes_in!Q31/SER_hh_fec_in!Q31)</f>
        <v>0.54995033927718218</v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 t="str">
        <f>IF(SER_hh_tes_in!H32=0,"",SER_hh_tes_in!H32/SER_hh_fec_in!H32)</f>
        <v/>
      </c>
      <c r="I32" s="109" t="str">
        <f>IF(SER_hh_tes_in!I32=0,"",SER_hh_tes_in!I32/SER_hh_fec_in!I32)</f>
        <v/>
      </c>
      <c r="J32" s="109" t="str">
        <f>IF(SER_hh_tes_in!J32=0,"",SER_hh_tes_in!J32/SER_hh_fec_in!J32)</f>
        <v/>
      </c>
      <c r="K32" s="109" t="str">
        <f>IF(SER_hh_tes_in!K32=0,"",SER_hh_tes_in!K32/SER_hh_fec_in!K32)</f>
        <v/>
      </c>
      <c r="L32" s="109" t="str">
        <f>IF(SER_hh_tes_in!L32=0,"",SER_hh_tes_in!L32/SER_hh_fec_in!L32)</f>
        <v/>
      </c>
      <c r="M32" s="109" t="str">
        <f>IF(SER_hh_tes_in!M32=0,"",SER_hh_tes_in!M32/SER_hh_fec_in!M32)</f>
        <v/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 t="str">
        <f>IF(SER_hh_tes_in!P32=0,"",SER_hh_tes_in!P32/SER_hh_fec_in!P32)</f>
        <v/>
      </c>
      <c r="Q32" s="109" t="str">
        <f>IF(SER_hh_tes_in!Q32=0,"",SER_hh_tes_in!Q32/SER_hh_fec_in!Q32)</f>
        <v/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0.68434673735223694</v>
      </c>
      <c r="D33" s="108">
        <f>IF(SER_hh_tes_in!D33=0,"",SER_hh_tes_in!D33/SER_hh_fec_in!D33)</f>
        <v>0.68826134984807175</v>
      </c>
      <c r="E33" s="108">
        <f>IF(SER_hh_tes_in!E33=0,"",SER_hh_tes_in!E33/SER_hh_fec_in!E33)</f>
        <v>0.69207942573463921</v>
      </c>
      <c r="F33" s="108">
        <f>IF(SER_hh_tes_in!F33=0,"",SER_hh_tes_in!F33/SER_hh_fec_in!F33)</f>
        <v>0.69614426880759073</v>
      </c>
      <c r="G33" s="108">
        <f>IF(SER_hh_tes_in!G33=0,"",SER_hh_tes_in!G33/SER_hh_fec_in!G33)</f>
        <v>0.70010280152318738</v>
      </c>
      <c r="H33" s="108">
        <f>IF(SER_hh_tes_in!H33=0,"",SER_hh_tes_in!H33/SER_hh_fec_in!H33)</f>
        <v>0.70441761574741479</v>
      </c>
      <c r="I33" s="108">
        <f>IF(SER_hh_tes_in!I33=0,"",SER_hh_tes_in!I33/SER_hh_fec_in!I33)</f>
        <v>0.70865282539329066</v>
      </c>
      <c r="J33" s="108">
        <f>IF(SER_hh_tes_in!J33=0,"",SER_hh_tes_in!J33/SER_hh_fec_in!J33)</f>
        <v>0.71262786467561168</v>
      </c>
      <c r="K33" s="108">
        <f>IF(SER_hh_tes_in!K33=0,"",SER_hh_tes_in!K33/SER_hh_fec_in!K33)</f>
        <v>0.71580305035285441</v>
      </c>
      <c r="L33" s="108">
        <f>IF(SER_hh_tes_in!L33=0,"",SER_hh_tes_in!L33/SER_hh_fec_in!L33)</f>
        <v>0.720431133848214</v>
      </c>
      <c r="M33" s="108">
        <f>IF(SER_hh_tes_in!M33=0,"",SER_hh_tes_in!M33/SER_hh_fec_in!M33)</f>
        <v>0.72269987951289505</v>
      </c>
      <c r="N33" s="108">
        <f>IF(SER_hh_tes_in!N33=0,"",SER_hh_tes_in!N33/SER_hh_fec_in!N33)</f>
        <v>0.72375804218395445</v>
      </c>
      <c r="O33" s="108">
        <f>IF(SER_hh_tes_in!O33=0,"",SER_hh_tes_in!O33/SER_hh_fec_in!O33)</f>
        <v>0.72430864769281667</v>
      </c>
      <c r="P33" s="108">
        <f>IF(SER_hh_tes_in!P33=0,"",SER_hh_tes_in!P33/SER_hh_fec_in!P33)</f>
        <v>0.72456452622257228</v>
      </c>
      <c r="Q33" s="108">
        <f>IF(SER_hh_tes_in!Q33=0,"",SER_hh_tes_in!Q33/SER_hh_fec_in!Q33)</f>
        <v>0.72465623425904646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9.7070072934516052</v>
      </c>
      <c r="D3" s="106">
        <f t="shared" si="0"/>
        <v>114.1031240922576</v>
      </c>
      <c r="E3" s="106">
        <f t="shared" si="0"/>
        <v>113.16767052221586</v>
      </c>
      <c r="F3" s="106">
        <f t="shared" si="0"/>
        <v>9.514293595784947</v>
      </c>
      <c r="G3" s="106">
        <f t="shared" si="0"/>
        <v>14.587352664191059</v>
      </c>
      <c r="H3" s="106">
        <f t="shared" si="0"/>
        <v>7.4960062073259728</v>
      </c>
      <c r="I3" s="106">
        <f t="shared" si="0"/>
        <v>79.466532447728071</v>
      </c>
      <c r="J3" s="106">
        <f t="shared" si="0"/>
        <v>45.76950507401169</v>
      </c>
      <c r="K3" s="106">
        <f t="shared" si="0"/>
        <v>182.69255368734335</v>
      </c>
      <c r="L3" s="106">
        <f t="shared" si="0"/>
        <v>159.42480259848975</v>
      </c>
      <c r="M3" s="106">
        <f t="shared" si="0"/>
        <v>66.352134772920451</v>
      </c>
      <c r="N3" s="106">
        <f t="shared" si="0"/>
        <v>15.829770244854707</v>
      </c>
      <c r="O3" s="106">
        <f t="shared" si="0"/>
        <v>7.8488775258036494</v>
      </c>
      <c r="P3" s="106">
        <f t="shared" si="0"/>
        <v>8.0950692876152406</v>
      </c>
      <c r="Q3" s="106">
        <f t="shared" si="0"/>
        <v>15.119720812749563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2.7887302428666731</v>
      </c>
      <c r="D4" s="101">
        <f t="shared" si="1"/>
        <v>105.44882826723142</v>
      </c>
      <c r="E4" s="101">
        <f t="shared" si="1"/>
        <v>106.78667289738883</v>
      </c>
      <c r="F4" s="101">
        <f t="shared" si="1"/>
        <v>6.2100561839169304</v>
      </c>
      <c r="G4" s="101">
        <f t="shared" si="1"/>
        <v>10.997241251447878</v>
      </c>
      <c r="H4" s="101">
        <f t="shared" si="1"/>
        <v>6.0270930409088104</v>
      </c>
      <c r="I4" s="101">
        <f t="shared" si="1"/>
        <v>71.130346031562297</v>
      </c>
      <c r="J4" s="101">
        <f t="shared" si="1"/>
        <v>40.460713289085511</v>
      </c>
      <c r="K4" s="101">
        <f t="shared" si="1"/>
        <v>175.48908472181196</v>
      </c>
      <c r="L4" s="101">
        <f t="shared" si="1"/>
        <v>145.31681039759835</v>
      </c>
      <c r="M4" s="101">
        <f t="shared" si="1"/>
        <v>55.271270404061859</v>
      </c>
      <c r="N4" s="101">
        <f t="shared" si="1"/>
        <v>10.956798392156532</v>
      </c>
      <c r="O4" s="101">
        <f t="shared" si="1"/>
        <v>0</v>
      </c>
      <c r="P4" s="101">
        <f t="shared" si="1"/>
        <v>0</v>
      </c>
      <c r="Q4" s="101">
        <f t="shared" si="1"/>
        <v>0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73.033682873731479</v>
      </c>
      <c r="E7" s="100">
        <v>82.219413385523808</v>
      </c>
      <c r="F7" s="100">
        <v>0</v>
      </c>
      <c r="G7" s="100">
        <v>0</v>
      </c>
      <c r="H7" s="100">
        <v>0</v>
      </c>
      <c r="I7" s="100">
        <v>69.838350280000725</v>
      </c>
      <c r="J7" s="100">
        <v>40.460713289085511</v>
      </c>
      <c r="K7" s="100">
        <v>175.48908472181196</v>
      </c>
      <c r="L7" s="100">
        <v>110.93207654436604</v>
      </c>
      <c r="M7" s="100">
        <v>47.491166570231194</v>
      </c>
      <c r="N7" s="100">
        <v>0</v>
      </c>
      <c r="O7" s="100">
        <v>0</v>
      </c>
      <c r="P7" s="100">
        <v>0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2.7887302428666731</v>
      </c>
      <c r="D9" s="100">
        <v>32.415145393499941</v>
      </c>
      <c r="E9" s="100">
        <v>24.567259511865011</v>
      </c>
      <c r="F9" s="100">
        <v>6.2100561839169304</v>
      </c>
      <c r="G9" s="100">
        <v>10.997241251447878</v>
      </c>
      <c r="H9" s="100">
        <v>6.0270930409088104</v>
      </c>
      <c r="I9" s="100">
        <v>1.2919957515615692</v>
      </c>
      <c r="J9" s="100">
        <v>0</v>
      </c>
      <c r="K9" s="100">
        <v>0</v>
      </c>
      <c r="L9" s="100">
        <v>34.384733853232298</v>
      </c>
      <c r="M9" s="100">
        <v>7.7801038338306663</v>
      </c>
      <c r="N9" s="100">
        <v>10.956798392156532</v>
      </c>
      <c r="O9" s="100">
        <v>0</v>
      </c>
      <c r="P9" s="100">
        <v>0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</v>
      </c>
      <c r="D16" s="101">
        <f t="shared" si="2"/>
        <v>0</v>
      </c>
      <c r="E16" s="101">
        <f t="shared" si="2"/>
        <v>0</v>
      </c>
      <c r="F16" s="101">
        <f t="shared" si="2"/>
        <v>0</v>
      </c>
      <c r="G16" s="101">
        <f t="shared" si="2"/>
        <v>0</v>
      </c>
      <c r="H16" s="101">
        <f t="shared" si="2"/>
        <v>0</v>
      </c>
      <c r="I16" s="101">
        <f t="shared" si="2"/>
        <v>0</v>
      </c>
      <c r="J16" s="101">
        <f t="shared" si="2"/>
        <v>0</v>
      </c>
      <c r="K16" s="101">
        <f t="shared" si="2"/>
        <v>0</v>
      </c>
      <c r="L16" s="101">
        <f t="shared" si="2"/>
        <v>0</v>
      </c>
      <c r="M16" s="101">
        <f t="shared" si="2"/>
        <v>0</v>
      </c>
      <c r="N16" s="101">
        <f t="shared" si="2"/>
        <v>0</v>
      </c>
      <c r="O16" s="101">
        <f t="shared" si="2"/>
        <v>0</v>
      </c>
      <c r="P16" s="101">
        <f t="shared" si="2"/>
        <v>0</v>
      </c>
      <c r="Q16" s="101">
        <f t="shared" si="2"/>
        <v>0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6.3137559039663529</v>
      </c>
      <c r="D19" s="101">
        <f t="shared" si="3"/>
        <v>4.2664500782833583</v>
      </c>
      <c r="E19" s="101">
        <f t="shared" si="3"/>
        <v>5.1842980249988884</v>
      </c>
      <c r="F19" s="101">
        <f t="shared" si="3"/>
        <v>0.19395567093105931</v>
      </c>
      <c r="G19" s="101">
        <f t="shared" si="3"/>
        <v>0.68459862461250187</v>
      </c>
      <c r="H19" s="101">
        <f t="shared" si="3"/>
        <v>0.96311941587899286</v>
      </c>
      <c r="I19" s="101">
        <f t="shared" si="3"/>
        <v>6.8641359783725511</v>
      </c>
      <c r="J19" s="101">
        <f t="shared" si="3"/>
        <v>1.3785370779315356</v>
      </c>
      <c r="K19" s="101">
        <f t="shared" si="3"/>
        <v>4.6365179150596774</v>
      </c>
      <c r="L19" s="101">
        <f t="shared" si="3"/>
        <v>8.7118908477272541</v>
      </c>
      <c r="M19" s="101">
        <f t="shared" si="3"/>
        <v>6.6661648464411245</v>
      </c>
      <c r="N19" s="101">
        <f t="shared" si="3"/>
        <v>4.6394587209733116</v>
      </c>
      <c r="O19" s="101">
        <f t="shared" si="3"/>
        <v>7.8488775258036494</v>
      </c>
      <c r="P19" s="101">
        <f t="shared" si="3"/>
        <v>6.8418770397007345</v>
      </c>
      <c r="Q19" s="101">
        <f t="shared" si="3"/>
        <v>8.8212650658767835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6.2872941354770981</v>
      </c>
      <c r="D22" s="100">
        <v>3.4937243441401029</v>
      </c>
      <c r="E22" s="100">
        <v>4.4712804702003659</v>
      </c>
      <c r="F22" s="100">
        <v>0</v>
      </c>
      <c r="G22" s="100">
        <v>0</v>
      </c>
      <c r="H22" s="100">
        <v>0</v>
      </c>
      <c r="I22" s="100">
        <v>6.6779520090169493</v>
      </c>
      <c r="J22" s="100">
        <v>0.72781035080926826</v>
      </c>
      <c r="K22" s="100">
        <v>4.4649237956479668</v>
      </c>
      <c r="L22" s="100">
        <v>8.1036481884530982</v>
      </c>
      <c r="M22" s="100">
        <v>6.3556894877081946</v>
      </c>
      <c r="N22" s="100">
        <v>4.3760521502643783</v>
      </c>
      <c r="O22" s="100">
        <v>7.472813180806293</v>
      </c>
      <c r="P22" s="100">
        <v>6.4369919390317714</v>
      </c>
      <c r="Q22" s="100">
        <v>8.3918496533219162</v>
      </c>
    </row>
    <row r="23" spans="1:17" ht="12" customHeight="1" x14ac:dyDescent="0.25">
      <c r="A23" s="88" t="s">
        <v>98</v>
      </c>
      <c r="B23" s="100"/>
      <c r="C23" s="100">
        <v>2.6461768489254748E-2</v>
      </c>
      <c r="D23" s="100">
        <v>0.77272573414325518</v>
      </c>
      <c r="E23" s="100">
        <v>0.71301755479852225</v>
      </c>
      <c r="F23" s="100">
        <v>0.19395567093105931</v>
      </c>
      <c r="G23" s="100">
        <v>0.68459862461250187</v>
      </c>
      <c r="H23" s="100">
        <v>0.96311941587899286</v>
      </c>
      <c r="I23" s="100">
        <v>0.18618396935560194</v>
      </c>
      <c r="J23" s="100">
        <v>0.65072672712226742</v>
      </c>
      <c r="K23" s="100">
        <v>0.17159411941171088</v>
      </c>
      <c r="L23" s="100">
        <v>0.60824265927415522</v>
      </c>
      <c r="M23" s="100">
        <v>0.31047535873292958</v>
      </c>
      <c r="N23" s="100">
        <v>0.26340657070893309</v>
      </c>
      <c r="O23" s="100">
        <v>0.37606434499735619</v>
      </c>
      <c r="P23" s="100">
        <v>0.40488510066896322</v>
      </c>
      <c r="Q23" s="100">
        <v>0.42941541255486759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0.60452114661857859</v>
      </c>
      <c r="D29" s="101">
        <f t="shared" si="4"/>
        <v>4.387845746742828</v>
      </c>
      <c r="E29" s="101">
        <f t="shared" si="4"/>
        <v>1.1966995998281402</v>
      </c>
      <c r="F29" s="101">
        <f t="shared" si="4"/>
        <v>3.1102817409369572</v>
      </c>
      <c r="G29" s="101">
        <f t="shared" si="4"/>
        <v>2.9055127881306788</v>
      </c>
      <c r="H29" s="101">
        <f t="shared" si="4"/>
        <v>0.50579375053816888</v>
      </c>
      <c r="I29" s="101">
        <f t="shared" si="4"/>
        <v>1.4720504377932289</v>
      </c>
      <c r="J29" s="101">
        <f t="shared" si="4"/>
        <v>3.9302547069946443</v>
      </c>
      <c r="K29" s="101">
        <f t="shared" si="4"/>
        <v>2.5669510504717055</v>
      </c>
      <c r="L29" s="101">
        <f t="shared" si="4"/>
        <v>5.396101353164128</v>
      </c>
      <c r="M29" s="101">
        <f t="shared" si="4"/>
        <v>4.4146995224174699</v>
      </c>
      <c r="N29" s="101">
        <f t="shared" si="4"/>
        <v>0.23351313172486285</v>
      </c>
      <c r="O29" s="101">
        <f t="shared" si="4"/>
        <v>0</v>
      </c>
      <c r="P29" s="101">
        <f t="shared" si="4"/>
        <v>1.2531922479145055</v>
      </c>
      <c r="Q29" s="101">
        <f t="shared" si="4"/>
        <v>6.2984557468727793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3.3699882409939277</v>
      </c>
      <c r="E30" s="100">
        <v>0</v>
      </c>
      <c r="F30" s="100">
        <v>2.4281449895593767</v>
      </c>
      <c r="G30" s="100">
        <v>2.1708665064969241</v>
      </c>
      <c r="H30" s="100">
        <v>0</v>
      </c>
      <c r="I30" s="100">
        <v>0.9009036628758641</v>
      </c>
      <c r="J30" s="100">
        <v>3.3932637578715048</v>
      </c>
      <c r="K30" s="100">
        <v>2.5669510504717055</v>
      </c>
      <c r="L30" s="100">
        <v>5.396101353164128</v>
      </c>
      <c r="M30" s="100">
        <v>3.9015441767112842</v>
      </c>
      <c r="N30" s="100">
        <v>0</v>
      </c>
      <c r="O30" s="100">
        <v>0</v>
      </c>
      <c r="P30" s="100">
        <v>0</v>
      </c>
      <c r="Q30" s="100">
        <v>4.4659094788932272</v>
      </c>
    </row>
    <row r="31" spans="1:17" ht="12" customHeight="1" x14ac:dyDescent="0.25">
      <c r="A31" s="88" t="s">
        <v>98</v>
      </c>
      <c r="B31" s="100"/>
      <c r="C31" s="100">
        <v>0.60452114661857859</v>
      </c>
      <c r="D31" s="100">
        <v>1.0178575057489008</v>
      </c>
      <c r="E31" s="100">
        <v>1.1966995998281402</v>
      </c>
      <c r="F31" s="100">
        <v>0.68213675137758056</v>
      </c>
      <c r="G31" s="100">
        <v>0.73464628163375445</v>
      </c>
      <c r="H31" s="100">
        <v>0.50579375053816888</v>
      </c>
      <c r="I31" s="100">
        <v>0.57114677491736476</v>
      </c>
      <c r="J31" s="100">
        <v>0.5369909491231396</v>
      </c>
      <c r="K31" s="100">
        <v>0</v>
      </c>
      <c r="L31" s="100">
        <v>0</v>
      </c>
      <c r="M31" s="100">
        <v>0.51315534570618615</v>
      </c>
      <c r="N31" s="100">
        <v>0.23351313172486285</v>
      </c>
      <c r="O31" s="100">
        <v>0</v>
      </c>
      <c r="P31" s="100">
        <v>1.2531922479145055</v>
      </c>
      <c r="Q31" s="100">
        <v>1.8325462679795517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86066.208959343945</v>
      </c>
      <c r="D3" s="106">
        <f>IF(SER_hh_fec_in!D3=0,0,1000000/0.086*SER_hh_fec_in!D3/SER_hh_num_in!D3)</f>
        <v>87427.53135401789</v>
      </c>
      <c r="E3" s="106">
        <f>IF(SER_hh_fec_in!E3=0,0,1000000/0.086*SER_hh_fec_in!E3/SER_hh_num_in!E3)</f>
        <v>87140.103896574947</v>
      </c>
      <c r="F3" s="106">
        <f>IF(SER_hh_fec_in!F3=0,0,1000000/0.086*SER_hh_fec_in!F3/SER_hh_num_in!F3)</f>
        <v>79298.506560843365</v>
      </c>
      <c r="G3" s="106">
        <f>IF(SER_hh_fec_in!G3=0,0,1000000/0.086*SER_hh_fec_in!G3/SER_hh_num_in!G3)</f>
        <v>73134.631851851038</v>
      </c>
      <c r="H3" s="106">
        <f>IF(SER_hh_fec_in!H3=0,0,1000000/0.086*SER_hh_fec_in!H3/SER_hh_num_in!H3)</f>
        <v>65496.525363564419</v>
      </c>
      <c r="I3" s="106">
        <f>IF(SER_hh_fec_in!I3=0,0,1000000/0.086*SER_hh_fec_in!I3/SER_hh_num_in!I3)</f>
        <v>69085.127501730021</v>
      </c>
      <c r="J3" s="106">
        <f>IF(SER_hh_fec_in!J3=0,0,1000000/0.086*SER_hh_fec_in!J3/SER_hh_num_in!J3)</f>
        <v>65885.397587433778</v>
      </c>
      <c r="K3" s="106">
        <f>IF(SER_hh_fec_in!K3=0,0,1000000/0.086*SER_hh_fec_in!K3/SER_hh_num_in!K3)</f>
        <v>76483.094408036501</v>
      </c>
      <c r="L3" s="106">
        <f>IF(SER_hh_fec_in!L3=0,0,1000000/0.086*SER_hh_fec_in!L3/SER_hh_num_in!L3)</f>
        <v>77012.49559467622</v>
      </c>
      <c r="M3" s="106">
        <f>IF(SER_hh_fec_in!M3=0,0,1000000/0.086*SER_hh_fec_in!M3/SER_hh_num_in!M3)</f>
        <v>63151.685473135563</v>
      </c>
      <c r="N3" s="106">
        <f>IF(SER_hh_fec_in!N3=0,0,1000000/0.086*SER_hh_fec_in!N3/SER_hh_num_in!N3)</f>
        <v>57080.217823044251</v>
      </c>
      <c r="O3" s="106">
        <f>IF(SER_hh_fec_in!O3=0,0,1000000/0.086*SER_hh_fec_in!O3/SER_hh_num_in!O3)</f>
        <v>50898.620443827553</v>
      </c>
      <c r="P3" s="106">
        <f>IF(SER_hh_fec_in!P3=0,0,1000000/0.086*SER_hh_fec_in!P3/SER_hh_num_in!P3)</f>
        <v>46477.235329169991</v>
      </c>
      <c r="Q3" s="106">
        <f>IF(SER_hh_fec_in!Q3=0,0,1000000/0.086*SER_hh_fec_in!Q3/SER_hh_num_in!Q3)</f>
        <v>52601.185936841612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69225.280890425551</v>
      </c>
      <c r="D4" s="101">
        <f>IF(SER_hh_fec_in!D4=0,0,1000000/0.086*SER_hh_fec_in!D4/SER_hh_num_in!D4)</f>
        <v>68673.357529484565</v>
      </c>
      <c r="E4" s="101">
        <f>IF(SER_hh_fec_in!E4=0,0,1000000/0.086*SER_hh_fec_in!E4/SER_hh_num_in!E4)</f>
        <v>69247.481982397323</v>
      </c>
      <c r="F4" s="101">
        <f>IF(SER_hh_fec_in!F4=0,0,1000000/0.086*SER_hh_fec_in!F4/SER_hh_num_in!F4)</f>
        <v>60560.461539020944</v>
      </c>
      <c r="G4" s="101">
        <f>IF(SER_hh_fec_in!G4=0,0,1000000/0.086*SER_hh_fec_in!G4/SER_hh_num_in!G4)</f>
        <v>53704.63532925296</v>
      </c>
      <c r="H4" s="101">
        <f>IF(SER_hh_fec_in!H4=0,0,1000000/0.086*SER_hh_fec_in!H4/SER_hh_num_in!H4)</f>
        <v>47905.885111068317</v>
      </c>
      <c r="I4" s="101">
        <f>IF(SER_hh_fec_in!I4=0,0,1000000/0.086*SER_hh_fec_in!I4/SER_hh_num_in!I4)</f>
        <v>51095.110995852767</v>
      </c>
      <c r="J4" s="101">
        <f>IF(SER_hh_fec_in!J4=0,0,1000000/0.086*SER_hh_fec_in!J4/SER_hh_num_in!J4)</f>
        <v>48786.357295963484</v>
      </c>
      <c r="K4" s="101">
        <f>IF(SER_hh_fec_in!K4=0,0,1000000/0.086*SER_hh_fec_in!K4/SER_hh_num_in!K4)</f>
        <v>58556.491605492629</v>
      </c>
      <c r="L4" s="101">
        <f>IF(SER_hh_fec_in!L4=0,0,1000000/0.086*SER_hh_fec_in!L4/SER_hh_num_in!L4)</f>
        <v>59720.39709515142</v>
      </c>
      <c r="M4" s="101">
        <f>IF(SER_hh_fec_in!M4=0,0,1000000/0.086*SER_hh_fec_in!M4/SER_hh_num_in!M4)</f>
        <v>45654.403267649963</v>
      </c>
      <c r="N4" s="101">
        <f>IF(SER_hh_fec_in!N4=0,0,1000000/0.086*SER_hh_fec_in!N4/SER_hh_num_in!N4)</f>
        <v>40172.849229541527</v>
      </c>
      <c r="O4" s="101">
        <f>IF(SER_hh_fec_in!O4=0,0,1000000/0.086*SER_hh_fec_in!O4/SER_hh_num_in!O4)</f>
        <v>33799.527685150737</v>
      </c>
      <c r="P4" s="101">
        <f>IF(SER_hh_fec_in!P4=0,0,1000000/0.086*SER_hh_fec_in!P4/SER_hh_num_in!P4)</f>
        <v>28619.94648840035</v>
      </c>
      <c r="Q4" s="101">
        <f>IF(SER_hh_fec_in!Q4=0,0,1000000/0.086*SER_hh_fec_in!Q4/SER_hh_num_in!Q4)</f>
        <v>34660.245310438026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0</v>
      </c>
      <c r="D5" s="100">
        <f>IF(SER_hh_fec_in!D5=0,0,1000000/0.086*SER_hh_fec_in!D5/SER_hh_num_in!D5)</f>
        <v>0</v>
      </c>
      <c r="E5" s="100">
        <f>IF(SER_hh_fec_in!E5=0,0,1000000/0.086*SER_hh_fec_in!E5/SER_hh_num_in!E5)</f>
        <v>0</v>
      </c>
      <c r="F5" s="100">
        <f>IF(SER_hh_fec_in!F5=0,0,1000000/0.086*SER_hh_fec_in!F5/SER_hh_num_in!F5)</f>
        <v>0</v>
      </c>
      <c r="G5" s="100">
        <f>IF(SER_hh_fec_in!G5=0,0,1000000/0.086*SER_hh_fec_in!G5/SER_hh_num_in!G5)</f>
        <v>0</v>
      </c>
      <c r="H5" s="100">
        <f>IF(SER_hh_fec_in!H5=0,0,1000000/0.086*SER_hh_fec_in!H5/SER_hh_num_in!H5)</f>
        <v>0</v>
      </c>
      <c r="I5" s="100">
        <f>IF(SER_hh_fec_in!I5=0,0,1000000/0.086*SER_hh_fec_in!I5/SER_hh_num_in!I5)</f>
        <v>0</v>
      </c>
      <c r="J5" s="100">
        <f>IF(SER_hh_fec_in!J5=0,0,1000000/0.086*SER_hh_fec_in!J5/SER_hh_num_in!J5)</f>
        <v>0</v>
      </c>
      <c r="K5" s="100">
        <f>IF(SER_hh_fec_in!K5=0,0,1000000/0.086*SER_hh_fec_in!K5/SER_hh_num_in!K5)</f>
        <v>0</v>
      </c>
      <c r="L5" s="100">
        <f>IF(SER_hh_fec_in!L5=0,0,1000000/0.086*SER_hh_fec_in!L5/SER_hh_num_in!L5)</f>
        <v>0</v>
      </c>
      <c r="M5" s="100">
        <f>IF(SER_hh_fec_in!M5=0,0,1000000/0.086*SER_hh_fec_in!M5/SER_hh_num_in!M5)</f>
        <v>0</v>
      </c>
      <c r="N5" s="100">
        <f>IF(SER_hh_fec_in!N5=0,0,1000000/0.086*SER_hh_fec_in!N5/SER_hh_num_in!N5)</f>
        <v>0</v>
      </c>
      <c r="O5" s="100">
        <f>IF(SER_hh_fec_in!O5=0,0,1000000/0.086*SER_hh_fec_in!O5/SER_hh_num_in!O5)</f>
        <v>0</v>
      </c>
      <c r="P5" s="100">
        <f>IF(SER_hh_fec_in!P5=0,0,1000000/0.086*SER_hh_fec_in!P5/SER_hh_num_in!P5)</f>
        <v>0</v>
      </c>
      <c r="Q5" s="100">
        <f>IF(SER_hh_fec_in!Q5=0,0,1000000/0.086*SER_hh_fec_in!Q5/SER_hh_num_in!Q5)</f>
        <v>0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0</v>
      </c>
      <c r="D7" s="100">
        <f>IF(SER_hh_fec_in!D7=0,0,1000000/0.086*SER_hh_fec_in!D7/SER_hh_num_in!D7)</f>
        <v>74212.604183918418</v>
      </c>
      <c r="E7" s="100">
        <f>IF(SER_hh_fec_in!E7=0,0,1000000/0.086*SER_hh_fec_in!E7/SER_hh_num_in!E7)</f>
        <v>77558.795994055996</v>
      </c>
      <c r="F7" s="100">
        <f>IF(SER_hh_fec_in!F7=0,0,1000000/0.086*SER_hh_fec_in!F7/SER_hh_num_in!F7)</f>
        <v>0</v>
      </c>
      <c r="G7" s="100">
        <f>IF(SER_hh_fec_in!G7=0,0,1000000/0.086*SER_hh_fec_in!G7/SER_hh_num_in!G7)</f>
        <v>0</v>
      </c>
      <c r="H7" s="100">
        <f>IF(SER_hh_fec_in!H7=0,0,1000000/0.086*SER_hh_fec_in!H7/SER_hh_num_in!H7)</f>
        <v>0</v>
      </c>
      <c r="I7" s="100">
        <f>IF(SER_hh_fec_in!I7=0,0,1000000/0.086*SER_hh_fec_in!I7/SER_hh_num_in!I7)</f>
        <v>61837.316346073734</v>
      </c>
      <c r="J7" s="100">
        <f>IF(SER_hh_fec_in!J7=0,0,1000000/0.086*SER_hh_fec_in!J7/SER_hh_num_in!J7)</f>
        <v>56840.835463889343</v>
      </c>
      <c r="K7" s="100">
        <f>IF(SER_hh_fec_in!K7=0,0,1000000/0.086*SER_hh_fec_in!K7/SER_hh_num_in!K7)</f>
        <v>61819.855115824066</v>
      </c>
      <c r="L7" s="100">
        <f>IF(SER_hh_fec_in!L7=0,0,1000000/0.086*SER_hh_fec_in!L7/SER_hh_num_in!L7)</f>
        <v>68517.089206167948</v>
      </c>
      <c r="M7" s="100">
        <f>IF(SER_hh_fec_in!M7=0,0,1000000/0.086*SER_hh_fec_in!M7/SER_hh_num_in!M7)</f>
        <v>57440.910397843545</v>
      </c>
      <c r="N7" s="100">
        <f>IF(SER_hh_fec_in!N7=0,0,1000000/0.086*SER_hh_fec_in!N7/SER_hh_num_in!N7)</f>
        <v>0</v>
      </c>
      <c r="O7" s="100">
        <f>IF(SER_hh_fec_in!O7=0,0,1000000/0.086*SER_hh_fec_in!O7/SER_hh_num_in!O7)</f>
        <v>0</v>
      </c>
      <c r="P7" s="100">
        <f>IF(SER_hh_fec_in!P7=0,0,1000000/0.086*SER_hh_fec_in!P7/SER_hh_num_in!P7)</f>
        <v>0</v>
      </c>
      <c r="Q7" s="100">
        <f>IF(SER_hh_fec_in!Q7=0,0,1000000/0.086*SER_hh_fec_in!Q7/SER_hh_num_in!Q7)</f>
        <v>0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0</v>
      </c>
      <c r="D8" s="100">
        <f>IF(SER_hh_fec_in!D8=0,0,1000000/0.086*SER_hh_fec_in!D8/SER_hh_num_in!D8)</f>
        <v>0</v>
      </c>
      <c r="E8" s="100">
        <f>IF(SER_hh_fec_in!E8=0,0,1000000/0.086*SER_hh_fec_in!E8/SER_hh_num_in!E8)</f>
        <v>0</v>
      </c>
      <c r="F8" s="100">
        <f>IF(SER_hh_fec_in!F8=0,0,1000000/0.086*SER_hh_fec_in!F8/SER_hh_num_in!F8)</f>
        <v>0</v>
      </c>
      <c r="G8" s="100">
        <f>IF(SER_hh_fec_in!G8=0,0,1000000/0.086*SER_hh_fec_in!G8/SER_hh_num_in!G8)</f>
        <v>0</v>
      </c>
      <c r="H8" s="100">
        <f>IF(SER_hh_fec_in!H8=0,0,1000000/0.086*SER_hh_fec_in!H8/SER_hh_num_in!H8)</f>
        <v>0</v>
      </c>
      <c r="I8" s="100">
        <f>IF(SER_hh_fec_in!I8=0,0,1000000/0.086*SER_hh_fec_in!I8/SER_hh_num_in!I8)</f>
        <v>0</v>
      </c>
      <c r="J8" s="100">
        <f>IF(SER_hh_fec_in!J8=0,0,1000000/0.086*SER_hh_fec_in!J8/SER_hh_num_in!J8)</f>
        <v>0</v>
      </c>
      <c r="K8" s="100">
        <f>IF(SER_hh_fec_in!K8=0,0,1000000/0.086*SER_hh_fec_in!K8/SER_hh_num_in!K8)</f>
        <v>0</v>
      </c>
      <c r="L8" s="100">
        <f>IF(SER_hh_fec_in!L8=0,0,1000000/0.086*SER_hh_fec_in!L8/SER_hh_num_in!L8)</f>
        <v>0</v>
      </c>
      <c r="M8" s="100">
        <f>IF(SER_hh_fec_in!M8=0,0,1000000/0.086*SER_hh_fec_in!M8/SER_hh_num_in!M8)</f>
        <v>0</v>
      </c>
      <c r="N8" s="100">
        <f>IF(SER_hh_fec_in!N8=0,0,1000000/0.086*SER_hh_fec_in!N8/SER_hh_num_in!N8)</f>
        <v>0</v>
      </c>
      <c r="O8" s="100">
        <f>IF(SER_hh_fec_in!O8=0,0,1000000/0.086*SER_hh_fec_in!O8/SER_hh_num_in!O8)</f>
        <v>0</v>
      </c>
      <c r="P8" s="100">
        <f>IF(SER_hh_fec_in!P8=0,0,1000000/0.086*SER_hh_fec_in!P8/SER_hh_num_in!P8)</f>
        <v>0</v>
      </c>
      <c r="Q8" s="100">
        <f>IF(SER_hh_fec_in!Q8=0,0,1000000/0.086*SER_hh_fec_in!Q8/SER_hh_num_in!Q8)</f>
        <v>0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72531.491216665279</v>
      </c>
      <c r="D9" s="100">
        <f>IF(SER_hh_fec_in!D9=0,0,1000000/0.086*SER_hh_fec_in!D9/SER_hh_num_in!D9)</f>
        <v>75792.278315857417</v>
      </c>
      <c r="E9" s="100">
        <f>IF(SER_hh_fec_in!E9=0,0,1000000/0.086*SER_hh_fec_in!E9/SER_hh_num_in!E9)</f>
        <v>75944.688538164148</v>
      </c>
      <c r="F9" s="100">
        <f>IF(SER_hh_fec_in!F9=0,0,1000000/0.086*SER_hh_fec_in!F9/SER_hh_num_in!F9)</f>
        <v>69359.660028417798</v>
      </c>
      <c r="G9" s="100">
        <f>IF(SER_hh_fec_in!G9=0,0,1000000/0.086*SER_hh_fec_in!G9/SER_hh_num_in!G9)</f>
        <v>62339.346415369248</v>
      </c>
      <c r="H9" s="100">
        <f>IF(SER_hh_fec_in!H9=0,0,1000000/0.086*SER_hh_fec_in!H9/SER_hh_num_in!H9)</f>
        <v>56673.305288664349</v>
      </c>
      <c r="I9" s="100">
        <f>IF(SER_hh_fec_in!I9=0,0,1000000/0.086*SER_hh_fec_in!I9/SER_hh_num_in!I9)</f>
        <v>57615.257001756945</v>
      </c>
      <c r="J9" s="100">
        <f>IF(SER_hh_fec_in!J9=0,0,1000000/0.086*SER_hh_fec_in!J9/SER_hh_num_in!J9)</f>
        <v>0</v>
      </c>
      <c r="K9" s="100">
        <f>IF(SER_hh_fec_in!K9=0,0,1000000/0.086*SER_hh_fec_in!K9/SER_hh_num_in!K9)</f>
        <v>0</v>
      </c>
      <c r="L9" s="100">
        <f>IF(SER_hh_fec_in!L9=0,0,1000000/0.086*SER_hh_fec_in!L9/SER_hh_num_in!L9)</f>
        <v>64765.613186371491</v>
      </c>
      <c r="M9" s="100">
        <f>IF(SER_hh_fec_in!M9=0,0,1000000/0.086*SER_hh_fec_in!M9/SER_hh_num_in!M9)</f>
        <v>50641.49519179824</v>
      </c>
      <c r="N9" s="100">
        <f>IF(SER_hh_fec_in!N9=0,0,1000000/0.086*SER_hh_fec_in!N9/SER_hh_num_in!N9)</f>
        <v>57693.893431471173</v>
      </c>
      <c r="O9" s="100">
        <f>IF(SER_hh_fec_in!O9=0,0,1000000/0.086*SER_hh_fec_in!O9/SER_hh_num_in!O9)</f>
        <v>0</v>
      </c>
      <c r="P9" s="100">
        <f>IF(SER_hh_fec_in!P9=0,0,1000000/0.086*SER_hh_fec_in!P9/SER_hh_num_in!P9)</f>
        <v>0</v>
      </c>
      <c r="Q9" s="100">
        <f>IF(SER_hh_fec_in!Q9=0,0,1000000/0.086*SER_hh_fec_in!Q9/SER_hh_num_in!Q9)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126797.5407572432</v>
      </c>
      <c r="D10" s="100">
        <f>IF(SER_hh_fec_in!D10=0,0,1000000/0.086*SER_hh_fec_in!D10/SER_hh_num_in!D10)</f>
        <v>96584.727105831858</v>
      </c>
      <c r="E10" s="100">
        <f>IF(SER_hh_fec_in!E10=0,0,1000000/0.086*SER_hh_fec_in!E10/SER_hh_num_in!E10)</f>
        <v>89000.258592385042</v>
      </c>
      <c r="F10" s="100">
        <f>IF(SER_hh_fec_in!F10=0,0,1000000/0.086*SER_hh_fec_in!F10/SER_hh_num_in!F10)</f>
        <v>90772.97971527421</v>
      </c>
      <c r="G10" s="100">
        <f>IF(SER_hh_fec_in!G10=0,0,1000000/0.086*SER_hh_fec_in!G10/SER_hh_num_in!G10)</f>
        <v>92517.753481593129</v>
      </c>
      <c r="H10" s="100">
        <f>IF(SER_hh_fec_in!H10=0,0,1000000/0.086*SER_hh_fec_in!H10/SER_hh_num_in!H10)</f>
        <v>0</v>
      </c>
      <c r="I10" s="100">
        <f>IF(SER_hh_fec_in!I10=0,0,1000000/0.086*SER_hh_fec_in!I10/SER_hh_num_in!I10)</f>
        <v>75965.236858824734</v>
      </c>
      <c r="J10" s="100">
        <f>IF(SER_hh_fec_in!J10=0,0,1000000/0.086*SER_hh_fec_in!J10/SER_hh_num_in!J10)</f>
        <v>73466.165427652581</v>
      </c>
      <c r="K10" s="100">
        <f>IF(SER_hh_fec_in!K10=0,0,1000000/0.086*SER_hh_fec_in!K10/SER_hh_num_in!K10)</f>
        <v>0</v>
      </c>
      <c r="L10" s="100">
        <f>IF(SER_hh_fec_in!L10=0,0,1000000/0.086*SER_hh_fec_in!L10/SER_hh_num_in!L10)</f>
        <v>0</v>
      </c>
      <c r="M10" s="100">
        <f>IF(SER_hh_fec_in!M10=0,0,1000000/0.086*SER_hh_fec_in!M10/SER_hh_num_in!M10)</f>
        <v>65080.145076940898</v>
      </c>
      <c r="N10" s="100">
        <f>IF(SER_hh_fec_in!N10=0,0,1000000/0.086*SER_hh_fec_in!N10/SER_hh_num_in!N10)</f>
        <v>81556.819129719399</v>
      </c>
      <c r="O10" s="100">
        <f>IF(SER_hh_fec_in!O10=0,0,1000000/0.086*SER_hh_fec_in!O10/SER_hh_num_in!O10)</f>
        <v>0</v>
      </c>
      <c r="P10" s="100">
        <f>IF(SER_hh_fec_in!P10=0,0,1000000/0.086*SER_hh_fec_in!P10/SER_hh_num_in!P10)</f>
        <v>69058.588015862406</v>
      </c>
      <c r="Q10" s="100">
        <f>IF(SER_hh_fec_in!Q10=0,0,1000000/0.086*SER_hh_fec_in!Q10/SER_hh_num_in!Q10)</f>
        <v>63106.562438015913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0</v>
      </c>
      <c r="D11" s="100">
        <f>IF(SER_hh_fec_in!D11=0,0,1000000/0.086*SER_hh_fec_in!D11/SER_hh_num_in!D11)</f>
        <v>0</v>
      </c>
      <c r="E11" s="100">
        <f>IF(SER_hh_fec_in!E11=0,0,1000000/0.086*SER_hh_fec_in!E11/SER_hh_num_in!E11)</f>
        <v>0</v>
      </c>
      <c r="F11" s="100">
        <f>IF(SER_hh_fec_in!F11=0,0,1000000/0.086*SER_hh_fec_in!F11/SER_hh_num_in!F11)</f>
        <v>0</v>
      </c>
      <c r="G11" s="100">
        <f>IF(SER_hh_fec_in!G11=0,0,1000000/0.086*SER_hh_fec_in!G11/SER_hh_num_in!G11)</f>
        <v>0</v>
      </c>
      <c r="H11" s="100">
        <f>IF(SER_hh_fec_in!H11=0,0,1000000/0.086*SER_hh_fec_in!H11/SER_hh_num_in!H11)</f>
        <v>0</v>
      </c>
      <c r="I11" s="100">
        <f>IF(SER_hh_fec_in!I11=0,0,1000000/0.086*SER_hh_fec_in!I11/SER_hh_num_in!I11)</f>
        <v>0</v>
      </c>
      <c r="J11" s="100">
        <f>IF(SER_hh_fec_in!J11=0,0,1000000/0.086*SER_hh_fec_in!J11/SER_hh_num_in!J11)</f>
        <v>0</v>
      </c>
      <c r="K11" s="100">
        <f>IF(SER_hh_fec_in!K11=0,0,1000000/0.086*SER_hh_fec_in!K11/SER_hh_num_in!K11)</f>
        <v>0</v>
      </c>
      <c r="L11" s="100">
        <f>IF(SER_hh_fec_in!L11=0,0,1000000/0.086*SER_hh_fec_in!L11/SER_hh_num_in!L11)</f>
        <v>0</v>
      </c>
      <c r="M11" s="100">
        <f>IF(SER_hh_fec_in!M11=0,0,1000000/0.086*SER_hh_fec_in!M11/SER_hh_num_in!M11)</f>
        <v>0</v>
      </c>
      <c r="N11" s="100">
        <f>IF(SER_hh_fec_in!N11=0,0,1000000/0.086*SER_hh_fec_in!N11/SER_hh_num_in!N11)</f>
        <v>0</v>
      </c>
      <c r="O11" s="100">
        <f>IF(SER_hh_fec_in!O11=0,0,1000000/0.086*SER_hh_fec_in!O11/SER_hh_num_in!O11)</f>
        <v>0</v>
      </c>
      <c r="P11" s="100">
        <f>IF(SER_hh_fec_in!P11=0,0,1000000/0.086*SER_hh_fec_in!P11/SER_hh_num_in!P11)</f>
        <v>0</v>
      </c>
      <c r="Q11" s="100">
        <f>IF(SER_hh_fec_in!Q11=0,0,1000000/0.086*SER_hh_fec_in!Q11/SER_hh_num_in!Q11)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65858.433774117351</v>
      </c>
      <c r="D12" s="100">
        <f>IF(SER_hh_fec_in!D12=0,0,1000000/0.086*SER_hh_fec_in!D12/SER_hh_num_in!D12)</f>
        <v>65886.862733869144</v>
      </c>
      <c r="E12" s="100">
        <f>IF(SER_hh_fec_in!E12=0,0,1000000/0.086*SER_hh_fec_in!E12/SER_hh_num_in!E12)</f>
        <v>65076.808085077682</v>
      </c>
      <c r="F12" s="100">
        <f>IF(SER_hh_fec_in!F12=0,0,1000000/0.086*SER_hh_fec_in!F12/SER_hh_num_in!F12)</f>
        <v>57892.091337750571</v>
      </c>
      <c r="G12" s="100">
        <f>IF(SER_hh_fec_in!G12=0,0,1000000/0.086*SER_hh_fec_in!G12/SER_hh_num_in!G12)</f>
        <v>52981.753435098093</v>
      </c>
      <c r="H12" s="100">
        <f>IF(SER_hh_fec_in!H12=0,0,1000000/0.086*SER_hh_fec_in!H12/SER_hh_num_in!H12)</f>
        <v>48964.870595099572</v>
      </c>
      <c r="I12" s="100">
        <f>IF(SER_hh_fec_in!I12=0,0,1000000/0.086*SER_hh_fec_in!I12/SER_hh_num_in!I12)</f>
        <v>48285.111309194668</v>
      </c>
      <c r="J12" s="100">
        <f>IF(SER_hh_fec_in!J12=0,0,1000000/0.086*SER_hh_fec_in!J12/SER_hh_num_in!J12)</f>
        <v>47153.77595991276</v>
      </c>
      <c r="K12" s="100">
        <f>IF(SER_hh_fec_in!K12=0,0,1000000/0.086*SER_hh_fec_in!K12/SER_hh_num_in!K12)</f>
        <v>49191.190209501321</v>
      </c>
      <c r="L12" s="100">
        <f>IF(SER_hh_fec_in!L12=0,0,1000000/0.086*SER_hh_fec_in!L12/SER_hh_num_in!L12)</f>
        <v>54737.739265459139</v>
      </c>
      <c r="M12" s="100">
        <f>IF(SER_hh_fec_in!M12=0,0,1000000/0.086*SER_hh_fec_in!M12/SER_hh_num_in!M12)</f>
        <v>42814.339681298901</v>
      </c>
      <c r="N12" s="100">
        <f>IF(SER_hh_fec_in!N12=0,0,1000000/0.086*SER_hh_fec_in!N12/SER_hh_num_in!N12)</f>
        <v>44269.88357825065</v>
      </c>
      <c r="O12" s="100">
        <f>IF(SER_hh_fec_in!O12=0,0,1000000/0.086*SER_hh_fec_in!O12/SER_hh_num_in!O12)</f>
        <v>43424.910440586595</v>
      </c>
      <c r="P12" s="100">
        <f>IF(SER_hh_fec_in!P12=0,0,1000000/0.086*SER_hh_fec_in!P12/SER_hh_num_in!P12)</f>
        <v>0</v>
      </c>
      <c r="Q12" s="100">
        <f>IF(SER_hh_fec_in!Q12=0,0,1000000/0.086*SER_hh_fec_in!Q12/SER_hh_num_in!Q12)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42776.445244707196</v>
      </c>
      <c r="D13" s="100">
        <f>IF(SER_hh_fec_in!D13=0,0,1000000/0.086*SER_hh_fec_in!D13/SER_hh_num_in!D13)</f>
        <v>42417.153226049224</v>
      </c>
      <c r="E13" s="100">
        <f>IF(SER_hh_fec_in!E13=0,0,1000000/0.086*SER_hh_fec_in!E13/SER_hh_num_in!E13)</f>
        <v>42159.023579899775</v>
      </c>
      <c r="F13" s="100">
        <f>IF(SER_hh_fec_in!F13=0,0,1000000/0.086*SER_hh_fec_in!F13/SER_hh_num_in!F13)</f>
        <v>38708.321109986704</v>
      </c>
      <c r="G13" s="100">
        <f>IF(SER_hh_fec_in!G13=0,0,1000000/0.086*SER_hh_fec_in!G13/SER_hh_num_in!G13)</f>
        <v>34766.777311354883</v>
      </c>
      <c r="H13" s="100">
        <f>IF(SER_hh_fec_in!H13=0,0,1000000/0.086*SER_hh_fec_in!H13/SER_hh_num_in!H13)</f>
        <v>31721.435593089438</v>
      </c>
      <c r="I13" s="100">
        <f>IF(SER_hh_fec_in!I13=0,0,1000000/0.086*SER_hh_fec_in!I13/SER_hh_num_in!I13)</f>
        <v>32434.181145377072</v>
      </c>
      <c r="J13" s="100">
        <f>IF(SER_hh_fec_in!J13=0,0,1000000/0.086*SER_hh_fec_in!J13/SER_hh_num_in!J13)</f>
        <v>31426.071526510477</v>
      </c>
      <c r="K13" s="100">
        <f>IF(SER_hh_fec_in!K13=0,0,1000000/0.086*SER_hh_fec_in!K13/SER_hh_num_in!K13)</f>
        <v>32241.743216534182</v>
      </c>
      <c r="L13" s="100">
        <f>IF(SER_hh_fec_in!L13=0,0,1000000/0.086*SER_hh_fec_in!L13/SER_hh_num_in!L13)</f>
        <v>31809.647312167392</v>
      </c>
      <c r="M13" s="100">
        <f>IF(SER_hh_fec_in!M13=0,0,1000000/0.086*SER_hh_fec_in!M13/SER_hh_num_in!M13)</f>
        <v>22991.942131781376</v>
      </c>
      <c r="N13" s="100">
        <f>IF(SER_hh_fec_in!N13=0,0,1000000/0.086*SER_hh_fec_in!N13/SER_hh_num_in!N13)</f>
        <v>23954.109425664403</v>
      </c>
      <c r="O13" s="100">
        <f>IF(SER_hh_fec_in!O13=0,0,1000000/0.086*SER_hh_fec_in!O13/SER_hh_num_in!O13)</f>
        <v>22413.972072231969</v>
      </c>
      <c r="P13" s="100">
        <f>IF(SER_hh_fec_in!P13=0,0,1000000/0.086*SER_hh_fec_in!P13/SER_hh_num_in!P13)</f>
        <v>22902.519620844228</v>
      </c>
      <c r="Q13" s="100">
        <f>IF(SER_hh_fec_in!Q13=0,0,1000000/0.086*SER_hh_fec_in!Q13/SER_hh_num_in!Q13)</f>
        <v>22394.600687436679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69699.586175951103</v>
      </c>
      <c r="D14" s="22">
        <f>IF(SER_hh_fec_in!D14=0,0,1000000/0.086*SER_hh_fec_in!D14/SER_hh_num_in!D14)</f>
        <v>67078.899960443145</v>
      </c>
      <c r="E14" s="22">
        <f>IF(SER_hh_fec_in!E14=0,0,1000000/0.086*SER_hh_fec_in!E14/SER_hh_num_in!E14)</f>
        <v>62480.539416411899</v>
      </c>
      <c r="F14" s="22">
        <f>IF(SER_hh_fec_in!F14=0,0,1000000/0.086*SER_hh_fec_in!F14/SER_hh_num_in!F14)</f>
        <v>62580.317180134494</v>
      </c>
      <c r="G14" s="22">
        <f>IF(SER_hh_fec_in!G14=0,0,1000000/0.086*SER_hh_fec_in!G14/SER_hh_num_in!G14)</f>
        <v>0</v>
      </c>
      <c r="H14" s="22">
        <f>IF(SER_hh_fec_in!H14=0,0,1000000/0.086*SER_hh_fec_in!H14/SER_hh_num_in!H14)</f>
        <v>49306.202826674067</v>
      </c>
      <c r="I14" s="22">
        <f>IF(SER_hh_fec_in!I14=0,0,1000000/0.086*SER_hh_fec_in!I14/SER_hh_num_in!I14)</f>
        <v>50689.025545271201</v>
      </c>
      <c r="J14" s="22">
        <f>IF(SER_hh_fec_in!J14=0,0,1000000/0.086*SER_hh_fec_in!J14/SER_hh_num_in!J14)</f>
        <v>48982.060379258226</v>
      </c>
      <c r="K14" s="22">
        <f>IF(SER_hh_fec_in!K14=0,0,1000000/0.086*SER_hh_fec_in!K14/SER_hh_num_in!K14)</f>
        <v>0</v>
      </c>
      <c r="L14" s="22">
        <f>IF(SER_hh_fec_in!L14=0,0,1000000/0.086*SER_hh_fec_in!L14/SER_hh_num_in!L14)</f>
        <v>0</v>
      </c>
      <c r="M14" s="22">
        <f>IF(SER_hh_fec_in!M14=0,0,1000000/0.086*SER_hh_fec_in!M14/SER_hh_num_in!M14)</f>
        <v>0</v>
      </c>
      <c r="N14" s="22">
        <f>IF(SER_hh_fec_in!N14=0,0,1000000/0.086*SER_hh_fec_in!N14/SER_hh_num_in!N14)</f>
        <v>50520.705255378882</v>
      </c>
      <c r="O14" s="22">
        <f>IF(SER_hh_fec_in!O14=0,0,1000000/0.086*SER_hh_fec_in!O14/SER_hh_num_in!O14)</f>
        <v>0</v>
      </c>
      <c r="P14" s="22">
        <f>IF(SER_hh_fec_in!P14=0,0,1000000/0.086*SER_hh_fec_in!P14/SER_hh_num_in!P14)</f>
        <v>45459.864657952618</v>
      </c>
      <c r="Q14" s="22">
        <f>IF(SER_hh_fec_in!Q14=0,0,1000000/0.086*SER_hh_fec_in!Q14/SER_hh_num_in!Q14)</f>
        <v>45411.975835421123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315.85359992523615</v>
      </c>
      <c r="D15" s="104">
        <f>IF(SER_hh_fec_in!D15=0,0,1000000/0.086*SER_hh_fec_in!D15/SER_hh_num_in!D15)</f>
        <v>591.40024343535231</v>
      </c>
      <c r="E15" s="104">
        <f>IF(SER_hh_fec_in!E15=0,0,1000000/0.086*SER_hh_fec_in!E15/SER_hh_num_in!E15)</f>
        <v>540.06737466252969</v>
      </c>
      <c r="F15" s="104">
        <f>IF(SER_hh_fec_in!F15=0,0,1000000/0.086*SER_hh_fec_in!F15/SER_hh_num_in!F15)</f>
        <v>277.6999943653347</v>
      </c>
      <c r="G15" s="104">
        <f>IF(SER_hh_fec_in!G15=0,0,1000000/0.086*SER_hh_fec_in!G15/SER_hh_num_in!G15)</f>
        <v>246.72609952296304</v>
      </c>
      <c r="H15" s="104">
        <f>IF(SER_hh_fec_in!H15=0,0,1000000/0.086*SER_hh_fec_in!H15/SER_hh_num_in!H15)</f>
        <v>225.97037159465643</v>
      </c>
      <c r="I15" s="104">
        <f>IF(SER_hh_fec_in!I15=0,0,1000000/0.086*SER_hh_fec_in!I15/SER_hh_num_in!I15)</f>
        <v>734.68790717162994</v>
      </c>
      <c r="J15" s="104">
        <f>IF(SER_hh_fec_in!J15=0,0,1000000/0.086*SER_hh_fec_in!J15/SER_hh_num_in!J15)</f>
        <v>288.12512915906524</v>
      </c>
      <c r="K15" s="104">
        <f>IF(SER_hh_fec_in!K15=0,0,1000000/0.086*SER_hh_fec_in!K15/SER_hh_num_in!K15)</f>
        <v>649.69310167629794</v>
      </c>
      <c r="L15" s="104">
        <f>IF(SER_hh_fec_in!L15=0,0,1000000/0.086*SER_hh_fec_in!L15/SER_hh_num_in!L15)</f>
        <v>521.62021471217588</v>
      </c>
      <c r="M15" s="104">
        <f>IF(SER_hh_fec_in!M15=0,0,1000000/0.086*SER_hh_fec_in!M15/SER_hh_num_in!M15)</f>
        <v>314.5646128543483</v>
      </c>
      <c r="N15" s="104">
        <f>IF(SER_hh_fec_in!N15=0,0,1000000/0.086*SER_hh_fec_in!N15/SER_hh_num_in!N15)</f>
        <v>231.75383154758603</v>
      </c>
      <c r="O15" s="104">
        <f>IF(SER_hh_fec_in!O15=0,0,1000000/0.086*SER_hh_fec_in!O15/SER_hh_num_in!O15)</f>
        <v>166.01458654001578</v>
      </c>
      <c r="P15" s="104">
        <f>IF(SER_hh_fec_in!P15=0,0,1000000/0.086*SER_hh_fec_in!P15/SER_hh_num_in!P15)</f>
        <v>377.47689590312143</v>
      </c>
      <c r="Q15" s="104">
        <f>IF(SER_hh_fec_in!Q15=0,0,1000000/0.086*SER_hh_fec_in!Q15/SER_hh_num_in!Q15)</f>
        <v>350.26763974755897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6068.245319990403</v>
      </c>
      <c r="D16" s="101">
        <f>IF(SER_hh_fec_in!D16=0,0,1000000/0.086*SER_hh_fec_in!D16/SER_hh_num_in!D16)</f>
        <v>6006.0230854109677</v>
      </c>
      <c r="E16" s="101">
        <f>IF(SER_hh_fec_in!E16=0,0,1000000/0.086*SER_hh_fec_in!E16/SER_hh_num_in!E16)</f>
        <v>5955.6125629175458</v>
      </c>
      <c r="F16" s="101">
        <f>IF(SER_hh_fec_in!F16=0,0,1000000/0.086*SER_hh_fec_in!F16/SER_hh_num_in!F16)</f>
        <v>5911.3145479685236</v>
      </c>
      <c r="G16" s="101">
        <f>IF(SER_hh_fec_in!G16=0,0,1000000/0.086*SER_hh_fec_in!G16/SER_hh_num_in!G16)</f>
        <v>5867.2603256896855</v>
      </c>
      <c r="H16" s="101">
        <f>IF(SER_hh_fec_in!H16=0,0,1000000/0.086*SER_hh_fec_in!H16/SER_hh_num_in!H16)</f>
        <v>5827.1002247736333</v>
      </c>
      <c r="I16" s="101">
        <f>IF(SER_hh_fec_in!I16=0,0,1000000/0.086*SER_hh_fec_in!I16/SER_hh_num_in!I16)</f>
        <v>5804.3335409685942</v>
      </c>
      <c r="J16" s="101">
        <f>IF(SER_hh_fec_in!J16=0,0,1000000/0.086*SER_hh_fec_in!J16/SER_hh_num_in!J16)</f>
        <v>5818.7828988826541</v>
      </c>
      <c r="K16" s="101">
        <f>IF(SER_hh_fec_in!K16=0,0,1000000/0.086*SER_hh_fec_in!K16/SER_hh_num_in!K16)</f>
        <v>5662.8854928713872</v>
      </c>
      <c r="L16" s="101">
        <f>IF(SER_hh_fec_in!L16=0,0,1000000/0.086*SER_hh_fec_in!L16/SER_hh_num_in!L16)</f>
        <v>5664.5399528926582</v>
      </c>
      <c r="M16" s="101">
        <f>IF(SER_hh_fec_in!M16=0,0,1000000/0.086*SER_hh_fec_in!M16/SER_hh_num_in!M16)</f>
        <v>5629.2357627851052</v>
      </c>
      <c r="N16" s="101">
        <f>IF(SER_hh_fec_in!N16=0,0,1000000/0.086*SER_hh_fec_in!N16/SER_hh_num_in!N16)</f>
        <v>5610.0460842173716</v>
      </c>
      <c r="O16" s="101">
        <f>IF(SER_hh_fec_in!O16=0,0,1000000/0.086*SER_hh_fec_in!O16/SER_hh_num_in!O16)</f>
        <v>5595.4615119315049</v>
      </c>
      <c r="P16" s="101">
        <f>IF(SER_hh_fec_in!P16=0,0,1000000/0.086*SER_hh_fec_in!P16/SER_hh_num_in!P16)</f>
        <v>5513.665696472297</v>
      </c>
      <c r="Q16" s="101">
        <f>IF(SER_hh_fec_in!Q16=0,0,1000000/0.086*SER_hh_fec_in!Q16/SER_hh_num_in!Q16)</f>
        <v>5443.8524958547478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0</v>
      </c>
      <c r="D17" s="103">
        <f>IF(SER_hh_fec_in!D17=0,0,1000000/0.086*SER_hh_fec_in!D17/SER_hh_num_in!D17)</f>
        <v>0</v>
      </c>
      <c r="E17" s="103">
        <f>IF(SER_hh_fec_in!E17=0,0,1000000/0.086*SER_hh_fec_in!E17/SER_hh_num_in!E17)</f>
        <v>0</v>
      </c>
      <c r="F17" s="103">
        <f>IF(SER_hh_fec_in!F17=0,0,1000000/0.086*SER_hh_fec_in!F17/SER_hh_num_in!F17)</f>
        <v>0</v>
      </c>
      <c r="G17" s="103">
        <f>IF(SER_hh_fec_in!G17=0,0,1000000/0.086*SER_hh_fec_in!G17/SER_hh_num_in!G17)</f>
        <v>0</v>
      </c>
      <c r="H17" s="103">
        <f>IF(SER_hh_fec_in!H17=0,0,1000000/0.086*SER_hh_fec_in!H17/SER_hh_num_in!H17)</f>
        <v>0</v>
      </c>
      <c r="I17" s="103">
        <f>IF(SER_hh_fec_in!I17=0,0,1000000/0.086*SER_hh_fec_in!I17/SER_hh_num_in!I17)</f>
        <v>0</v>
      </c>
      <c r="J17" s="103">
        <f>IF(SER_hh_fec_in!J17=0,0,1000000/0.086*SER_hh_fec_in!J17/SER_hh_num_in!J17)</f>
        <v>0</v>
      </c>
      <c r="K17" s="103">
        <f>IF(SER_hh_fec_in!K17=0,0,1000000/0.086*SER_hh_fec_in!K17/SER_hh_num_in!K17)</f>
        <v>0</v>
      </c>
      <c r="L17" s="103">
        <f>IF(SER_hh_fec_in!L17=0,0,1000000/0.086*SER_hh_fec_in!L17/SER_hh_num_in!L17)</f>
        <v>0</v>
      </c>
      <c r="M17" s="103">
        <f>IF(SER_hh_fec_in!M17=0,0,1000000/0.086*SER_hh_fec_in!M17/SER_hh_num_in!M17)</f>
        <v>0</v>
      </c>
      <c r="N17" s="103">
        <f>IF(SER_hh_fec_in!N17=0,0,1000000/0.086*SER_hh_fec_in!N17/SER_hh_num_in!N17)</f>
        <v>0</v>
      </c>
      <c r="O17" s="103">
        <f>IF(SER_hh_fec_in!O17=0,0,1000000/0.086*SER_hh_fec_in!O17/SER_hh_num_in!O17)</f>
        <v>0</v>
      </c>
      <c r="P17" s="103">
        <f>IF(SER_hh_fec_in!P17=0,0,1000000/0.086*SER_hh_fec_in!P17/SER_hh_num_in!P17)</f>
        <v>0</v>
      </c>
      <c r="Q17" s="103">
        <f>IF(SER_hh_fec_in!Q17=0,0,1000000/0.086*SER_hh_fec_in!Q17/SER_hh_num_in!Q17)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6068.245319990403</v>
      </c>
      <c r="D18" s="103">
        <f>IF(SER_hh_fec_in!D18=0,0,1000000/0.086*SER_hh_fec_in!D18/SER_hh_num_in!D18)</f>
        <v>6006.0230854109677</v>
      </c>
      <c r="E18" s="103">
        <f>IF(SER_hh_fec_in!E18=0,0,1000000/0.086*SER_hh_fec_in!E18/SER_hh_num_in!E18)</f>
        <v>5955.6125629175458</v>
      </c>
      <c r="F18" s="103">
        <f>IF(SER_hh_fec_in!F18=0,0,1000000/0.086*SER_hh_fec_in!F18/SER_hh_num_in!F18)</f>
        <v>5911.3145479685236</v>
      </c>
      <c r="G18" s="103">
        <f>IF(SER_hh_fec_in!G18=0,0,1000000/0.086*SER_hh_fec_in!G18/SER_hh_num_in!G18)</f>
        <v>5867.2603256896855</v>
      </c>
      <c r="H18" s="103">
        <f>IF(SER_hh_fec_in!H18=0,0,1000000/0.086*SER_hh_fec_in!H18/SER_hh_num_in!H18)</f>
        <v>5827.1002247736333</v>
      </c>
      <c r="I18" s="103">
        <f>IF(SER_hh_fec_in!I18=0,0,1000000/0.086*SER_hh_fec_in!I18/SER_hh_num_in!I18)</f>
        <v>5804.3335409685942</v>
      </c>
      <c r="J18" s="103">
        <f>IF(SER_hh_fec_in!J18=0,0,1000000/0.086*SER_hh_fec_in!J18/SER_hh_num_in!J18)</f>
        <v>5818.7828988826541</v>
      </c>
      <c r="K18" s="103">
        <f>IF(SER_hh_fec_in!K18=0,0,1000000/0.086*SER_hh_fec_in!K18/SER_hh_num_in!K18)</f>
        <v>5662.8854928713872</v>
      </c>
      <c r="L18" s="103">
        <f>IF(SER_hh_fec_in!L18=0,0,1000000/0.086*SER_hh_fec_in!L18/SER_hh_num_in!L18)</f>
        <v>5664.5399528926582</v>
      </c>
      <c r="M18" s="103">
        <f>IF(SER_hh_fec_in!M18=0,0,1000000/0.086*SER_hh_fec_in!M18/SER_hh_num_in!M18)</f>
        <v>5629.2357627851052</v>
      </c>
      <c r="N18" s="103">
        <f>IF(SER_hh_fec_in!N18=0,0,1000000/0.086*SER_hh_fec_in!N18/SER_hh_num_in!N18)</f>
        <v>5610.0460842173716</v>
      </c>
      <c r="O18" s="103">
        <f>IF(SER_hh_fec_in!O18=0,0,1000000/0.086*SER_hh_fec_in!O18/SER_hh_num_in!O18)</f>
        <v>5595.4615119315049</v>
      </c>
      <c r="P18" s="103">
        <f>IF(SER_hh_fec_in!P18=0,0,1000000/0.086*SER_hh_fec_in!P18/SER_hh_num_in!P18)</f>
        <v>5513.665696472297</v>
      </c>
      <c r="Q18" s="103">
        <f>IF(SER_hh_fec_in!Q18=0,0,1000000/0.086*SER_hh_fec_in!Q18/SER_hh_num_in!Q18)</f>
        <v>5443.8524958547478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8733.157430420777</v>
      </c>
      <c r="D19" s="101">
        <f>IF(SER_hh_fec_in!D19=0,0,1000000/0.086*SER_hh_fec_in!D19/SER_hh_num_in!D19)</f>
        <v>8574.1455585220083</v>
      </c>
      <c r="E19" s="101">
        <f>IF(SER_hh_fec_in!E19=0,0,1000000/0.086*SER_hh_fec_in!E19/SER_hh_num_in!E19)</f>
        <v>8575.1083317742359</v>
      </c>
      <c r="F19" s="101">
        <f>IF(SER_hh_fec_in!F19=0,0,1000000/0.086*SER_hh_fec_in!F19/SER_hh_num_in!F19)</f>
        <v>8246.8594358048922</v>
      </c>
      <c r="G19" s="101">
        <f>IF(SER_hh_fec_in!G19=0,0,1000000/0.086*SER_hh_fec_in!G19/SER_hh_num_in!G19)</f>
        <v>8217.6777221078173</v>
      </c>
      <c r="H19" s="101">
        <f>IF(SER_hh_fec_in!H19=0,0,1000000/0.086*SER_hh_fec_in!H19/SER_hh_num_in!H19)</f>
        <v>8148.950102822595</v>
      </c>
      <c r="I19" s="101">
        <f>IF(SER_hh_fec_in!I19=0,0,1000000/0.086*SER_hh_fec_in!I19/SER_hh_num_in!I19)</f>
        <v>8297.9287394711846</v>
      </c>
      <c r="J19" s="101">
        <f>IF(SER_hh_fec_in!J19=0,0,1000000/0.086*SER_hh_fec_in!J19/SER_hh_num_in!J19)</f>
        <v>8016.1746830853481</v>
      </c>
      <c r="K19" s="101">
        <f>IF(SER_hh_fec_in!K19=0,0,1000000/0.086*SER_hh_fec_in!K19/SER_hh_num_in!K19)</f>
        <v>8117.0206515706923</v>
      </c>
      <c r="L19" s="101">
        <f>IF(SER_hh_fec_in!L19=0,0,1000000/0.086*SER_hh_fec_in!L19/SER_hh_num_in!L19)</f>
        <v>8154.9203287243763</v>
      </c>
      <c r="M19" s="101">
        <f>IF(SER_hh_fec_in!M19=0,0,1000000/0.086*SER_hh_fec_in!M19/SER_hh_num_in!M19)</f>
        <v>8118.6431544740472</v>
      </c>
      <c r="N19" s="101">
        <f>IF(SER_hh_fec_in!N19=0,0,1000000/0.086*SER_hh_fec_in!N19/SER_hh_num_in!N19)</f>
        <v>8051.643636490935</v>
      </c>
      <c r="O19" s="101">
        <f>IF(SER_hh_fec_in!O19=0,0,1000000/0.086*SER_hh_fec_in!O19/SER_hh_num_in!O19)</f>
        <v>8200.8475506054401</v>
      </c>
      <c r="P19" s="101">
        <f>IF(SER_hh_fec_in!P19=0,0,1000000/0.086*SER_hh_fec_in!P19/SER_hh_num_in!P19)</f>
        <v>8153.9907161528381</v>
      </c>
      <c r="Q19" s="101">
        <f>IF(SER_hh_fec_in!Q19=0,0,1000000/0.086*SER_hh_fec_in!Q19/SER_hh_num_in!Q19)</f>
        <v>8274.2533058958816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0</v>
      </c>
      <c r="D21" s="100">
        <f>IF(SER_hh_fec_in!D21=0,0,1000000/0.086*SER_hh_fec_in!D21/SER_hh_num_in!D21)</f>
        <v>0</v>
      </c>
      <c r="E21" s="100">
        <f>IF(SER_hh_fec_in!E21=0,0,1000000/0.086*SER_hh_fec_in!E21/SER_hh_num_in!E21)</f>
        <v>0</v>
      </c>
      <c r="F21" s="100">
        <f>IF(SER_hh_fec_in!F21=0,0,1000000/0.086*SER_hh_fec_in!F21/SER_hh_num_in!F21)</f>
        <v>0</v>
      </c>
      <c r="G21" s="100">
        <f>IF(SER_hh_fec_in!G21=0,0,1000000/0.086*SER_hh_fec_in!G21/SER_hh_num_in!G21)</f>
        <v>0</v>
      </c>
      <c r="H21" s="100">
        <f>IF(SER_hh_fec_in!H21=0,0,1000000/0.086*SER_hh_fec_in!H21/SER_hh_num_in!H21)</f>
        <v>0</v>
      </c>
      <c r="I21" s="100">
        <f>IF(SER_hh_fec_in!I21=0,0,1000000/0.086*SER_hh_fec_in!I21/SER_hh_num_in!I21)</f>
        <v>0</v>
      </c>
      <c r="J21" s="100">
        <f>IF(SER_hh_fec_in!J21=0,0,1000000/0.086*SER_hh_fec_in!J21/SER_hh_num_in!J21)</f>
        <v>0</v>
      </c>
      <c r="K21" s="100">
        <f>IF(SER_hh_fec_in!K21=0,0,1000000/0.086*SER_hh_fec_in!K21/SER_hh_num_in!K21)</f>
        <v>0</v>
      </c>
      <c r="L21" s="100">
        <f>IF(SER_hh_fec_in!L21=0,0,1000000/0.086*SER_hh_fec_in!L21/SER_hh_num_in!L21)</f>
        <v>0</v>
      </c>
      <c r="M21" s="100">
        <f>IF(SER_hh_fec_in!M21=0,0,1000000/0.086*SER_hh_fec_in!M21/SER_hh_num_in!M21)</f>
        <v>0</v>
      </c>
      <c r="N21" s="100">
        <f>IF(SER_hh_fec_in!N21=0,0,1000000/0.086*SER_hh_fec_in!N21/SER_hh_num_in!N21)</f>
        <v>0</v>
      </c>
      <c r="O21" s="100">
        <f>IF(SER_hh_fec_in!O21=0,0,1000000/0.086*SER_hh_fec_in!O21/SER_hh_num_in!O21)</f>
        <v>0</v>
      </c>
      <c r="P21" s="100">
        <f>IF(SER_hh_fec_in!P21=0,0,1000000/0.086*SER_hh_fec_in!P21/SER_hh_num_in!P21)</f>
        <v>0</v>
      </c>
      <c r="Q21" s="100">
        <f>IF(SER_hh_fec_in!Q21=0,0,1000000/0.086*SER_hh_fec_in!Q21/SER_hh_num_in!Q21)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10658.11364629009</v>
      </c>
      <c r="D22" s="100">
        <f>IF(SER_hh_fec_in!D22=0,0,1000000/0.086*SER_hh_fec_in!D22/SER_hh_num_in!D22)</f>
        <v>10520.650537710035</v>
      </c>
      <c r="E22" s="100">
        <f>IF(SER_hh_fec_in!E22=0,0,1000000/0.086*SER_hh_fec_in!E22/SER_hh_num_in!E22)</f>
        <v>10424.376747837023</v>
      </c>
      <c r="F22" s="100">
        <f>IF(SER_hh_fec_in!F22=0,0,1000000/0.086*SER_hh_fec_in!F22/SER_hh_num_in!F22)</f>
        <v>0</v>
      </c>
      <c r="G22" s="100">
        <f>IF(SER_hh_fec_in!G22=0,0,1000000/0.086*SER_hh_fec_in!G22/SER_hh_num_in!G22)</f>
        <v>0</v>
      </c>
      <c r="H22" s="100">
        <f>IF(SER_hh_fec_in!H22=0,0,1000000/0.086*SER_hh_fec_in!H22/SER_hh_num_in!H22)</f>
        <v>0</v>
      </c>
      <c r="I22" s="100">
        <f>IF(SER_hh_fec_in!I22=0,0,1000000/0.086*SER_hh_fec_in!I22/SER_hh_num_in!I22)</f>
        <v>10072.551953096416</v>
      </c>
      <c r="J22" s="100">
        <f>IF(SER_hh_fec_in!J22=0,0,1000000/0.086*SER_hh_fec_in!J22/SER_hh_num_in!J22)</f>
        <v>9987.2250409255066</v>
      </c>
      <c r="K22" s="100">
        <f>IF(SER_hh_fec_in!K22=0,0,1000000/0.086*SER_hh_fec_in!K22/SER_hh_num_in!K22)</f>
        <v>10006.885108678049</v>
      </c>
      <c r="L22" s="100">
        <f>IF(SER_hh_fec_in!L22=0,0,1000000/0.086*SER_hh_fec_in!L22/SER_hh_num_in!L22)</f>
        <v>10067.271794526374</v>
      </c>
      <c r="M22" s="100">
        <f>IF(SER_hh_fec_in!M22=0,0,1000000/0.086*SER_hh_fec_in!M22/SER_hh_num_in!M22)</f>
        <v>10161.916590895697</v>
      </c>
      <c r="N22" s="100">
        <f>IF(SER_hh_fec_in!N22=0,0,1000000/0.086*SER_hh_fec_in!N22/SER_hh_num_in!N22)</f>
        <v>10305.960704305764</v>
      </c>
      <c r="O22" s="100">
        <f>IF(SER_hh_fec_in!O22=0,0,1000000/0.086*SER_hh_fec_in!O22/SER_hh_num_in!O22)</f>
        <v>10549.730384505801</v>
      </c>
      <c r="P22" s="100">
        <f>IF(SER_hh_fec_in!P22=0,0,1000000/0.086*SER_hh_fec_in!P22/SER_hh_num_in!P22)</f>
        <v>10576.819694603304</v>
      </c>
      <c r="Q22" s="100">
        <f>IF(SER_hh_fec_in!Q22=0,0,1000000/0.086*SER_hh_fec_in!Q22/SER_hh_num_in!Q22)</f>
        <v>10592.212131512273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10208.768287306551</v>
      </c>
      <c r="D23" s="100">
        <f>IF(SER_hh_fec_in!D23=0,0,1000000/0.086*SER_hh_fec_in!D23/SER_hh_num_in!D23)</f>
        <v>10335.66300411305</v>
      </c>
      <c r="E23" s="100">
        <f>IF(SER_hh_fec_in!E23=0,0,1000000/0.086*SER_hh_fec_in!E23/SER_hh_num_in!E23)</f>
        <v>10371.894590714528</v>
      </c>
      <c r="F23" s="100">
        <f>IF(SER_hh_fec_in!F23=0,0,1000000/0.086*SER_hh_fec_in!F23/SER_hh_num_in!F23)</f>
        <v>10261.636913692393</v>
      </c>
      <c r="G23" s="100">
        <f>IF(SER_hh_fec_in!G23=0,0,1000000/0.086*SER_hh_fec_in!G23/SER_hh_num_in!G23)</f>
        <v>10241.166312328225</v>
      </c>
      <c r="H23" s="100">
        <f>IF(SER_hh_fec_in!H23=0,0,1000000/0.086*SER_hh_fec_in!H23/SER_hh_num_in!H23)</f>
        <v>10294.247329580965</v>
      </c>
      <c r="I23" s="100">
        <f>IF(SER_hh_fec_in!I23=0,0,1000000/0.086*SER_hh_fec_in!I23/SER_hh_num_in!I23)</f>
        <v>10144.581934681164</v>
      </c>
      <c r="J23" s="100">
        <f>IF(SER_hh_fec_in!J23=0,0,1000000/0.086*SER_hh_fec_in!J23/SER_hh_num_in!J23)</f>
        <v>10066.802819605582</v>
      </c>
      <c r="K23" s="100">
        <f>IF(SER_hh_fec_in!K23=0,0,1000000/0.086*SER_hh_fec_in!K23/SER_hh_num_in!K23)</f>
        <v>9951.5323346553778</v>
      </c>
      <c r="L23" s="100">
        <f>IF(SER_hh_fec_in!L23=0,0,1000000/0.086*SER_hh_fec_in!L23/SER_hh_num_in!L23)</f>
        <v>9850.2611318604522</v>
      </c>
      <c r="M23" s="100">
        <f>IF(SER_hh_fec_in!M23=0,0,1000000/0.086*SER_hh_fec_in!M23/SER_hh_num_in!M23)</f>
        <v>9738.3057794137749</v>
      </c>
      <c r="N23" s="100">
        <f>IF(SER_hh_fec_in!N23=0,0,1000000/0.086*SER_hh_fec_in!N23/SER_hh_num_in!N23)</f>
        <v>9681.1767528910641</v>
      </c>
      <c r="O23" s="100">
        <f>IF(SER_hh_fec_in!O23=0,0,1000000/0.086*SER_hh_fec_in!O23/SER_hh_num_in!O23)</f>
        <v>9678.4580029011267</v>
      </c>
      <c r="P23" s="100">
        <f>IF(SER_hh_fec_in!P23=0,0,1000000/0.086*SER_hh_fec_in!P23/SER_hh_num_in!P23)</f>
        <v>9659.4340594658297</v>
      </c>
      <c r="Q23" s="100">
        <f>IF(SER_hh_fec_in!Q23=0,0,1000000/0.086*SER_hh_fec_in!Q23/SER_hh_num_in!Q23)</f>
        <v>9642.580548837117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0</v>
      </c>
      <c r="D24" s="100">
        <f>IF(SER_hh_fec_in!D24=0,0,1000000/0.086*SER_hh_fec_in!D24/SER_hh_num_in!D24)</f>
        <v>0</v>
      </c>
      <c r="E24" s="100">
        <f>IF(SER_hh_fec_in!E24=0,0,1000000/0.086*SER_hh_fec_in!E24/SER_hh_num_in!E24)</f>
        <v>0</v>
      </c>
      <c r="F24" s="100">
        <f>IF(SER_hh_fec_in!F24=0,0,1000000/0.086*SER_hh_fec_in!F24/SER_hh_num_in!F24)</f>
        <v>0</v>
      </c>
      <c r="G24" s="100">
        <f>IF(SER_hh_fec_in!G24=0,0,1000000/0.086*SER_hh_fec_in!G24/SER_hh_num_in!G24)</f>
        <v>0</v>
      </c>
      <c r="H24" s="100">
        <f>IF(SER_hh_fec_in!H24=0,0,1000000/0.086*SER_hh_fec_in!H24/SER_hh_num_in!H24)</f>
        <v>0</v>
      </c>
      <c r="I24" s="100">
        <f>IF(SER_hh_fec_in!I24=0,0,1000000/0.086*SER_hh_fec_in!I24/SER_hh_num_in!I24)</f>
        <v>0</v>
      </c>
      <c r="J24" s="100">
        <f>IF(SER_hh_fec_in!J24=0,0,1000000/0.086*SER_hh_fec_in!J24/SER_hh_num_in!J24)</f>
        <v>0</v>
      </c>
      <c r="K24" s="100">
        <f>IF(SER_hh_fec_in!K24=0,0,1000000/0.086*SER_hh_fec_in!K24/SER_hh_num_in!K24)</f>
        <v>0</v>
      </c>
      <c r="L24" s="100">
        <f>IF(SER_hh_fec_in!L24=0,0,1000000/0.086*SER_hh_fec_in!L24/SER_hh_num_in!L24)</f>
        <v>0</v>
      </c>
      <c r="M24" s="100">
        <f>IF(SER_hh_fec_in!M24=0,0,1000000/0.086*SER_hh_fec_in!M24/SER_hh_num_in!M24)</f>
        <v>0</v>
      </c>
      <c r="N24" s="100">
        <f>IF(SER_hh_fec_in!N24=0,0,1000000/0.086*SER_hh_fec_in!N24/SER_hh_num_in!N24)</f>
        <v>0</v>
      </c>
      <c r="O24" s="100">
        <f>IF(SER_hh_fec_in!O24=0,0,1000000/0.086*SER_hh_fec_in!O24/SER_hh_num_in!O24)</f>
        <v>0</v>
      </c>
      <c r="P24" s="100">
        <f>IF(SER_hh_fec_in!P24=0,0,1000000/0.086*SER_hh_fec_in!P24/SER_hh_num_in!P24)</f>
        <v>0</v>
      </c>
      <c r="Q24" s="100">
        <f>IF(SER_hh_fec_in!Q24=0,0,1000000/0.086*SER_hh_fec_in!Q24/SER_hh_num_in!Q24)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8626.87015545127</v>
      </c>
      <c r="D25" s="100">
        <f>IF(SER_hh_fec_in!D25=0,0,1000000/0.086*SER_hh_fec_in!D25/SER_hh_num_in!D25)</f>
        <v>8501.2137670679931</v>
      </c>
      <c r="E25" s="100">
        <f>IF(SER_hh_fec_in!E25=0,0,1000000/0.086*SER_hh_fec_in!E25/SER_hh_num_in!E25)</f>
        <v>8400.4057900731568</v>
      </c>
      <c r="F25" s="100">
        <f>IF(SER_hh_fec_in!F25=0,0,1000000/0.086*SER_hh_fec_in!F25/SER_hh_num_in!F25)</f>
        <v>8306.912978346385</v>
      </c>
      <c r="G25" s="100">
        <f>IF(SER_hh_fec_in!G25=0,0,1000000/0.086*SER_hh_fec_in!G25/SER_hh_num_in!G25)</f>
        <v>8221.6282074602786</v>
      </c>
      <c r="H25" s="100">
        <f>IF(SER_hh_fec_in!H25=0,0,1000000/0.086*SER_hh_fec_in!H25/SER_hh_num_in!H25)</f>
        <v>8172.9185144856447</v>
      </c>
      <c r="I25" s="100">
        <f>IF(SER_hh_fec_in!I25=0,0,1000000/0.086*SER_hh_fec_in!I25/SER_hh_num_in!I25)</f>
        <v>8047.6681041162165</v>
      </c>
      <c r="J25" s="100">
        <f>IF(SER_hh_fec_in!J25=0,0,1000000/0.086*SER_hh_fec_in!J25/SER_hh_num_in!J25)</f>
        <v>7958.3776912845733</v>
      </c>
      <c r="K25" s="100">
        <f>IF(SER_hh_fec_in!K25=0,0,1000000/0.086*SER_hh_fec_in!K25/SER_hh_num_in!K25)</f>
        <v>7869.4655915969815</v>
      </c>
      <c r="L25" s="100">
        <f>IF(SER_hh_fec_in!L25=0,0,1000000/0.086*SER_hh_fec_in!L25/SER_hh_num_in!L25)</f>
        <v>7776.1905580554976</v>
      </c>
      <c r="M25" s="100">
        <f>IF(SER_hh_fec_in!M25=0,0,1000000/0.086*SER_hh_fec_in!M25/SER_hh_num_in!M25)</f>
        <v>7732.362152646444</v>
      </c>
      <c r="N25" s="100">
        <f>IF(SER_hh_fec_in!N25=0,0,1000000/0.086*SER_hh_fec_in!N25/SER_hh_num_in!N25)</f>
        <v>7733.1909880887515</v>
      </c>
      <c r="O25" s="100">
        <f>IF(SER_hh_fec_in!O25=0,0,1000000/0.086*SER_hh_fec_in!O25/SER_hh_num_in!O25)</f>
        <v>7770.6027859938931</v>
      </c>
      <c r="P25" s="100">
        <f>IF(SER_hh_fec_in!P25=0,0,1000000/0.086*SER_hh_fec_in!P25/SER_hh_num_in!P25)</f>
        <v>7805.2933124120837</v>
      </c>
      <c r="Q25" s="100">
        <f>IF(SER_hh_fec_in!Q25=0,0,1000000/0.086*SER_hh_fec_in!Q25/SER_hh_num_in!Q25)</f>
        <v>7843.2015458244341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8283.5012259678788</v>
      </c>
      <c r="D26" s="22">
        <f>IF(SER_hh_fec_in!D26=0,0,1000000/0.086*SER_hh_fec_in!D26/SER_hh_num_in!D26)</f>
        <v>8214.5331915177103</v>
      </c>
      <c r="E26" s="22">
        <f>IF(SER_hh_fec_in!E26=0,0,1000000/0.086*SER_hh_fec_in!E26/SER_hh_num_in!E26)</f>
        <v>8150.6707221317665</v>
      </c>
      <c r="F26" s="22">
        <f>IF(SER_hh_fec_in!F26=0,0,1000000/0.086*SER_hh_fec_in!F26/SER_hh_num_in!F26)</f>
        <v>8072.5556923450795</v>
      </c>
      <c r="G26" s="22">
        <f>IF(SER_hh_fec_in!G26=0,0,1000000/0.086*SER_hh_fec_in!G26/SER_hh_num_in!G26)</f>
        <v>7988.9313380232834</v>
      </c>
      <c r="H26" s="22">
        <f>IF(SER_hh_fec_in!H26=0,0,1000000/0.086*SER_hh_fec_in!H26/SER_hh_num_in!H26)</f>
        <v>8011.7366324199884</v>
      </c>
      <c r="I26" s="22">
        <f>IF(SER_hh_fec_in!I26=0,0,1000000/0.086*SER_hh_fec_in!I26/SER_hh_num_in!I26)</f>
        <v>7950.4107115421721</v>
      </c>
      <c r="J26" s="22">
        <f>IF(SER_hh_fec_in!J26=0,0,1000000/0.086*SER_hh_fec_in!J26/SER_hh_num_in!J26)</f>
        <v>7894.1650269649081</v>
      </c>
      <c r="K26" s="22">
        <f>IF(SER_hh_fec_in!K26=0,0,1000000/0.086*SER_hh_fec_in!K26/SER_hh_num_in!K26)</f>
        <v>7846.5816321093225</v>
      </c>
      <c r="L26" s="22">
        <f>IF(SER_hh_fec_in!L26=0,0,1000000/0.086*SER_hh_fec_in!L26/SER_hh_num_in!L26)</f>
        <v>7788.7231786508446</v>
      </c>
      <c r="M26" s="22">
        <f>IF(SER_hh_fec_in!M26=0,0,1000000/0.086*SER_hh_fec_in!M26/SER_hh_num_in!M26)</f>
        <v>7745.8552809263583</v>
      </c>
      <c r="N26" s="22">
        <f>IF(SER_hh_fec_in!N26=0,0,1000000/0.086*SER_hh_fec_in!N26/SER_hh_num_in!N26)</f>
        <v>7738.0826089209068</v>
      </c>
      <c r="O26" s="22">
        <f>IF(SER_hh_fec_in!O26=0,0,1000000/0.086*SER_hh_fec_in!O26/SER_hh_num_in!O26)</f>
        <v>7790.8303213686286</v>
      </c>
      <c r="P26" s="22">
        <f>IF(SER_hh_fec_in!P26=0,0,1000000/0.086*SER_hh_fec_in!P26/SER_hh_num_in!P26)</f>
        <v>7832.9568247887482</v>
      </c>
      <c r="Q26" s="22">
        <f>IF(SER_hh_fec_in!Q26=0,0,1000000/0.086*SER_hh_fec_in!Q26/SER_hh_num_in!Q26)</f>
        <v>7874.385218114794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0</v>
      </c>
      <c r="D27" s="116">
        <f>IF(SER_hh_fec_in!D27=0,0,1000000/0.086*SER_hh_fec_in!D27/SER_hh_num_in!D19)</f>
        <v>0</v>
      </c>
      <c r="E27" s="116">
        <f>IF(SER_hh_fec_in!E27=0,0,1000000/0.086*SER_hh_fec_in!E27/SER_hh_num_in!E19)</f>
        <v>0</v>
      </c>
      <c r="F27" s="116">
        <f>IF(SER_hh_fec_in!F27=0,0,1000000/0.086*SER_hh_fec_in!F27/SER_hh_num_in!F19)</f>
        <v>0</v>
      </c>
      <c r="G27" s="116">
        <f>IF(SER_hh_fec_in!G27=0,0,1000000/0.086*SER_hh_fec_in!G27/SER_hh_num_in!G19)</f>
        <v>0</v>
      </c>
      <c r="H27" s="116">
        <f>IF(SER_hh_fec_in!H27=0,0,1000000/0.086*SER_hh_fec_in!H27/SER_hh_num_in!H19)</f>
        <v>0</v>
      </c>
      <c r="I27" s="116">
        <f>IF(SER_hh_fec_in!I27=0,0,1000000/0.086*SER_hh_fec_in!I27/SER_hh_num_in!I19)</f>
        <v>0</v>
      </c>
      <c r="J27" s="116">
        <f>IF(SER_hh_fec_in!J27=0,0,1000000/0.086*SER_hh_fec_in!J27/SER_hh_num_in!J19)</f>
        <v>0</v>
      </c>
      <c r="K27" s="116">
        <f>IF(SER_hh_fec_in!K27=0,0,1000000/0.086*SER_hh_fec_in!K27/SER_hh_num_in!K19)</f>
        <v>0</v>
      </c>
      <c r="L27" s="116">
        <f>IF(SER_hh_fec_in!L27=0,0,1000000/0.086*SER_hh_fec_in!L27/SER_hh_num_in!L19)</f>
        <v>0</v>
      </c>
      <c r="M27" s="116">
        <f>IF(SER_hh_fec_in!M27=0,0,1000000/0.086*SER_hh_fec_in!M27/SER_hh_num_in!M19)</f>
        <v>0</v>
      </c>
      <c r="N27" s="116">
        <f>IF(SER_hh_fec_in!N27=0,0,1000000/0.086*SER_hh_fec_in!N27/SER_hh_num_in!N19)</f>
        <v>0</v>
      </c>
      <c r="O27" s="116">
        <f>IF(SER_hh_fec_in!O27=0,0,1000000/0.086*SER_hh_fec_in!O27/SER_hh_num_in!O19)</f>
        <v>0</v>
      </c>
      <c r="P27" s="116">
        <f>IF(SER_hh_fec_in!P27=0,0,1000000/0.086*SER_hh_fec_in!P27/SER_hh_num_in!P19)</f>
        <v>0</v>
      </c>
      <c r="Q27" s="116">
        <f>IF(SER_hh_fec_in!Q27=0,0,1000000/0.086*SER_hh_fec_in!Q27/SER_hh_num_in!Q19)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0</v>
      </c>
      <c r="D28" s="117">
        <f>IF(SER_hh_fec_in!D27=0,0,1000000/0.086*SER_hh_fec_in!D27/SER_hh_num_in!D27)</f>
        <v>0</v>
      </c>
      <c r="E28" s="117">
        <f>IF(SER_hh_fec_in!E27=0,0,1000000/0.086*SER_hh_fec_in!E27/SER_hh_num_in!E27)</f>
        <v>0</v>
      </c>
      <c r="F28" s="117">
        <f>IF(SER_hh_fec_in!F27=0,0,1000000/0.086*SER_hh_fec_in!F27/SER_hh_num_in!F27)</f>
        <v>0</v>
      </c>
      <c r="G28" s="117">
        <f>IF(SER_hh_fec_in!G27=0,0,1000000/0.086*SER_hh_fec_in!G27/SER_hh_num_in!G27)</f>
        <v>0</v>
      </c>
      <c r="H28" s="117">
        <f>IF(SER_hh_fec_in!H27=0,0,1000000/0.086*SER_hh_fec_in!H27/SER_hh_num_in!H27)</f>
        <v>0</v>
      </c>
      <c r="I28" s="117">
        <f>IF(SER_hh_fec_in!I27=0,0,1000000/0.086*SER_hh_fec_in!I27/SER_hh_num_in!I27)</f>
        <v>0</v>
      </c>
      <c r="J28" s="117">
        <f>IF(SER_hh_fec_in!J27=0,0,1000000/0.086*SER_hh_fec_in!J27/SER_hh_num_in!J27)</f>
        <v>0</v>
      </c>
      <c r="K28" s="117">
        <f>IF(SER_hh_fec_in!K27=0,0,1000000/0.086*SER_hh_fec_in!K27/SER_hh_num_in!K27)</f>
        <v>0</v>
      </c>
      <c r="L28" s="117">
        <f>IF(SER_hh_fec_in!L27=0,0,1000000/0.086*SER_hh_fec_in!L27/SER_hh_num_in!L27)</f>
        <v>0</v>
      </c>
      <c r="M28" s="117">
        <f>IF(SER_hh_fec_in!M27=0,0,1000000/0.086*SER_hh_fec_in!M27/SER_hh_num_in!M27)</f>
        <v>0</v>
      </c>
      <c r="N28" s="117">
        <f>IF(SER_hh_fec_in!N27=0,0,1000000/0.086*SER_hh_fec_in!N27/SER_hh_num_in!N27)</f>
        <v>0</v>
      </c>
      <c r="O28" s="117">
        <f>IF(SER_hh_fec_in!O27=0,0,1000000/0.086*SER_hh_fec_in!O27/SER_hh_num_in!O27)</f>
        <v>0</v>
      </c>
      <c r="P28" s="117">
        <f>IF(SER_hh_fec_in!P27=0,0,1000000/0.086*SER_hh_fec_in!P27/SER_hh_num_in!P27)</f>
        <v>0</v>
      </c>
      <c r="Q28" s="117">
        <f>IF(SER_hh_fec_in!Q27=0,0,1000000/0.086*SER_hh_fec_in!Q27/SER_hh_num_in!Q27)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8025.4618802818795</v>
      </c>
      <c r="D29" s="101">
        <f>IF(SER_hh_fec_in!D29=0,0,1000000/0.086*SER_hh_fec_in!D29/SER_hh_num_in!D29)</f>
        <v>8526.2407472429586</v>
      </c>
      <c r="E29" s="101">
        <f>IF(SER_hh_fec_in!E29=0,0,1000000/0.086*SER_hh_fec_in!E29/SER_hh_num_in!E29)</f>
        <v>8231.7968753428577</v>
      </c>
      <c r="F29" s="101">
        <f>IF(SER_hh_fec_in!F29=0,0,1000000/0.086*SER_hh_fec_in!F29/SER_hh_num_in!F29)</f>
        <v>8389.5851194000807</v>
      </c>
      <c r="G29" s="101">
        <f>IF(SER_hh_fec_in!G29=0,0,1000000/0.086*SER_hh_fec_in!G29/SER_hh_num_in!G29)</f>
        <v>8357.1939794325426</v>
      </c>
      <c r="H29" s="101">
        <f>IF(SER_hh_fec_in!H29=0,0,1000000/0.086*SER_hh_fec_in!H29/SER_hh_num_in!H29)</f>
        <v>8187.4850339619406</v>
      </c>
      <c r="I29" s="101">
        <f>IF(SER_hh_fec_in!I29=0,0,1000000/0.086*SER_hh_fec_in!I29/SER_hh_num_in!I29)</f>
        <v>8281.7088041594252</v>
      </c>
      <c r="J29" s="101">
        <f>IF(SER_hh_fec_in!J29=0,0,1000000/0.086*SER_hh_fec_in!J29/SER_hh_num_in!J29)</f>
        <v>8473.7710073796388</v>
      </c>
      <c r="K29" s="101">
        <f>IF(SER_hh_fec_in!K29=0,0,1000000/0.086*SER_hh_fec_in!K29/SER_hh_num_in!K29)</f>
        <v>8298.5916801435233</v>
      </c>
      <c r="L29" s="101">
        <f>IF(SER_hh_fec_in!L29=0,0,1000000/0.086*SER_hh_fec_in!L29/SER_hh_num_in!L29)</f>
        <v>8613.4057690392965</v>
      </c>
      <c r="M29" s="101">
        <f>IF(SER_hh_fec_in!M29=0,0,1000000/0.086*SER_hh_fec_in!M29/SER_hh_num_in!M29)</f>
        <v>8599.9105223783608</v>
      </c>
      <c r="N29" s="101">
        <f>IF(SER_hh_fec_in!N29=0,0,1000000/0.086*SER_hh_fec_in!N29/SER_hh_num_in!N29)</f>
        <v>8299.3735276744119</v>
      </c>
      <c r="O29" s="101">
        <f>IF(SER_hh_fec_in!O29=0,0,1000000/0.086*SER_hh_fec_in!O29/SER_hh_num_in!O29)</f>
        <v>8320.1715890100895</v>
      </c>
      <c r="P29" s="101">
        <f>IF(SER_hh_fec_in!P29=0,0,1000000/0.086*SER_hh_fec_in!P29/SER_hh_num_in!P29)</f>
        <v>8439.0271170695942</v>
      </c>
      <c r="Q29" s="101">
        <f>IF(SER_hh_fec_in!Q29=0,0,1000000/0.086*SER_hh_fec_in!Q29/SER_hh_num_in!Q29)</f>
        <v>8784.8508951677613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0</v>
      </c>
      <c r="D30" s="100">
        <f>IF(SER_hh_fec_in!D30=0,0,1000000/0.086*SER_hh_fec_in!D30/SER_hh_num_in!D30)</f>
        <v>11671.730934814919</v>
      </c>
      <c r="E30" s="100">
        <f>IF(SER_hh_fec_in!E30=0,0,1000000/0.086*SER_hh_fec_in!E30/SER_hh_num_in!E30)</f>
        <v>0</v>
      </c>
      <c r="F30" s="100">
        <f>IF(SER_hh_fec_in!F30=0,0,1000000/0.086*SER_hh_fec_in!F30/SER_hh_num_in!F30)</f>
        <v>10546.300491739668</v>
      </c>
      <c r="G30" s="100">
        <f>IF(SER_hh_fec_in!G30=0,0,1000000/0.086*SER_hh_fec_in!G30/SER_hh_num_in!G30)</f>
        <v>12794.096729213956</v>
      </c>
      <c r="H30" s="100">
        <f>IF(SER_hh_fec_in!H30=0,0,1000000/0.086*SER_hh_fec_in!H30/SER_hh_num_in!H30)</f>
        <v>0</v>
      </c>
      <c r="I30" s="100">
        <f>IF(SER_hh_fec_in!I30=0,0,1000000/0.086*SER_hh_fec_in!I30/SER_hh_num_in!I30)</f>
        <v>12185.240837684445</v>
      </c>
      <c r="J30" s="100">
        <f>IF(SER_hh_fec_in!J30=0,0,1000000/0.086*SER_hh_fec_in!J30/SER_hh_num_in!J30)</f>
        <v>10618.428952914814</v>
      </c>
      <c r="K30" s="100">
        <f>IF(SER_hh_fec_in!K30=0,0,1000000/0.086*SER_hh_fec_in!K30/SER_hh_num_in!K30)</f>
        <v>9573.2394841382957</v>
      </c>
      <c r="L30" s="100">
        <f>IF(SER_hh_fec_in!L30=0,0,1000000/0.086*SER_hh_fec_in!L30/SER_hh_num_in!L30)</f>
        <v>13845.461476799072</v>
      </c>
      <c r="M30" s="100">
        <f>IF(SER_hh_fec_in!M30=0,0,1000000/0.086*SER_hh_fec_in!M30/SER_hh_num_in!M30)</f>
        <v>12364.587038203079</v>
      </c>
      <c r="N30" s="100">
        <f>IF(SER_hh_fec_in!N30=0,0,1000000/0.086*SER_hh_fec_in!N30/SER_hh_num_in!N30)</f>
        <v>0</v>
      </c>
      <c r="O30" s="100">
        <f>IF(SER_hh_fec_in!O30=0,0,1000000/0.086*SER_hh_fec_in!O30/SER_hh_num_in!O30)</f>
        <v>0</v>
      </c>
      <c r="P30" s="100">
        <f>IF(SER_hh_fec_in!P30=0,0,1000000/0.086*SER_hh_fec_in!P30/SER_hh_num_in!P30)</f>
        <v>0</v>
      </c>
      <c r="Q30" s="100">
        <f>IF(SER_hh_fec_in!Q30=0,0,1000000/0.086*SER_hh_fec_in!Q30/SER_hh_num_in!Q30)</f>
        <v>12522.785172792577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10218.736919509263</v>
      </c>
      <c r="D31" s="100">
        <f>IF(SER_hh_fec_in!D31=0,0,1000000/0.086*SER_hh_fec_in!D31/SER_hh_num_in!D31)</f>
        <v>10817.131192715971</v>
      </c>
      <c r="E31" s="100">
        <f>IF(SER_hh_fec_in!E31=0,0,1000000/0.086*SER_hh_fec_in!E31/SER_hh_num_in!E31)</f>
        <v>10865.139349807276</v>
      </c>
      <c r="F31" s="100">
        <f>IF(SER_hh_fec_in!F31=0,0,1000000/0.086*SER_hh_fec_in!F31/SER_hh_num_in!F31)</f>
        <v>10883.05847718016</v>
      </c>
      <c r="G31" s="100">
        <f>IF(SER_hh_fec_in!G31=0,0,1000000/0.086*SER_hh_fec_in!G31/SER_hh_num_in!G31)</f>
        <v>10894.151497129515</v>
      </c>
      <c r="H31" s="100">
        <f>IF(SER_hh_fec_in!H31=0,0,1000000/0.086*SER_hh_fec_in!H31/SER_hh_num_in!H31)</f>
        <v>10933.01100836675</v>
      </c>
      <c r="I31" s="100">
        <f>IF(SER_hh_fec_in!I31=0,0,1000000/0.086*SER_hh_fec_in!I31/SER_hh_num_in!I31)</f>
        <v>10959.22165373918</v>
      </c>
      <c r="J31" s="100">
        <f>IF(SER_hh_fec_in!J31=0,0,1000000/0.086*SER_hh_fec_in!J31/SER_hh_num_in!J31)</f>
        <v>10998.491766382556</v>
      </c>
      <c r="K31" s="100">
        <f>IF(SER_hh_fec_in!K31=0,0,1000000/0.086*SER_hh_fec_in!K31/SER_hh_num_in!K31)</f>
        <v>0</v>
      </c>
      <c r="L31" s="100">
        <f>IF(SER_hh_fec_in!L31=0,0,1000000/0.086*SER_hh_fec_in!L31/SER_hh_num_in!L31)</f>
        <v>0</v>
      </c>
      <c r="M31" s="100">
        <f>IF(SER_hh_fec_in!M31=0,0,1000000/0.086*SER_hh_fec_in!M31/SER_hh_num_in!M31)</f>
        <v>11100.663157786357</v>
      </c>
      <c r="N31" s="100">
        <f>IF(SER_hh_fec_in!N31=0,0,1000000/0.086*SER_hh_fec_in!N31/SER_hh_num_in!N31)</f>
        <v>11191.608627190453</v>
      </c>
      <c r="O31" s="100">
        <f>IF(SER_hh_fec_in!O31=0,0,1000000/0.086*SER_hh_fec_in!O31/SER_hh_num_in!O31)</f>
        <v>0</v>
      </c>
      <c r="P31" s="100">
        <f>IF(SER_hh_fec_in!P31=0,0,1000000/0.086*SER_hh_fec_in!P31/SER_hh_num_in!P31)</f>
        <v>11320.030064511096</v>
      </c>
      <c r="Q31" s="100">
        <f>IF(SER_hh_fec_in!Q31=0,0,1000000/0.086*SER_hh_fec_in!Q31/SER_hh_num_in!Q31)</f>
        <v>11490.401353407598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0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0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0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7982.0385982788584</v>
      </c>
      <c r="D33" s="18">
        <f>IF(SER_hh_fec_in!D33=0,0,1000000/0.086*SER_hh_fec_in!D33/SER_hh_num_in!D33)</f>
        <v>8141.959153962749</v>
      </c>
      <c r="E33" s="18">
        <f>IF(SER_hh_fec_in!E33=0,0,1000000/0.086*SER_hh_fec_in!E33/SER_hh_num_in!E33)</f>
        <v>8126.7512212548436</v>
      </c>
      <c r="F33" s="18">
        <f>IF(SER_hh_fec_in!F33=0,0,1000000/0.086*SER_hh_fec_in!F33/SER_hh_num_in!F33)</f>
        <v>8185.4460458419735</v>
      </c>
      <c r="G33" s="18">
        <f>IF(SER_hh_fec_in!G33=0,0,1000000/0.086*SER_hh_fec_in!G33/SER_hh_num_in!G33)</f>
        <v>8063.4223133669439</v>
      </c>
      <c r="H33" s="18">
        <f>IF(SER_hh_fec_in!H33=0,0,1000000/0.086*SER_hh_fec_in!H33/SER_hh_num_in!H33)</f>
        <v>8150.2216237589591</v>
      </c>
      <c r="I33" s="18">
        <f>IF(SER_hh_fec_in!I33=0,0,1000000/0.086*SER_hh_fec_in!I33/SER_hh_num_in!I33)</f>
        <v>8163.6516070198386</v>
      </c>
      <c r="J33" s="18">
        <f>IF(SER_hh_fec_in!J33=0,0,1000000/0.086*SER_hh_fec_in!J33/SER_hh_num_in!J33)</f>
        <v>8196.9764240067871</v>
      </c>
      <c r="K33" s="18">
        <f>IF(SER_hh_fec_in!K33=0,0,1000000/0.086*SER_hh_fec_in!K33/SER_hh_num_in!K33)</f>
        <v>8185.3048647643909</v>
      </c>
      <c r="L33" s="18">
        <f>IF(SER_hh_fec_in!L33=0,0,1000000/0.086*SER_hh_fec_in!L33/SER_hh_num_in!L33)</f>
        <v>8125.0674076263967</v>
      </c>
      <c r="M33" s="18">
        <f>IF(SER_hh_fec_in!M33=0,0,1000000/0.086*SER_hh_fec_in!M33/SER_hh_num_in!M33)</f>
        <v>8185.0267494351401</v>
      </c>
      <c r="N33" s="18">
        <f>IF(SER_hh_fec_in!N33=0,0,1000000/0.086*SER_hh_fec_in!N33/SER_hh_num_in!N33)</f>
        <v>8277.2766503327184</v>
      </c>
      <c r="O33" s="18">
        <f>IF(SER_hh_fec_in!O33=0,0,1000000/0.086*SER_hh_fec_in!O33/SER_hh_num_in!O33)</f>
        <v>8320.1715890100895</v>
      </c>
      <c r="P33" s="18">
        <f>IF(SER_hh_fec_in!P33=0,0,1000000/0.086*SER_hh_fec_in!P33/SER_hh_num_in!P33)</f>
        <v>8357.4872997828079</v>
      </c>
      <c r="Q33" s="18">
        <f>IF(SER_hh_fec_in!Q33=0,0,1000000/0.086*SER_hh_fec_in!Q33/SER_hh_num_in!Q33)</f>
        <v>8344.8445042910444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64400.027455376614</v>
      </c>
      <c r="D3" s="106">
        <f>IF(SER_hh_tes_in!D3=0,0,1000000/0.086*SER_hh_tes_in!D3/SER_hh_num_in!D3)</f>
        <v>65556.851799966258</v>
      </c>
      <c r="E3" s="106">
        <f>IF(SER_hh_tes_in!E3=0,0,1000000/0.086*SER_hh_tes_in!E3/SER_hh_num_in!E3)</f>
        <v>64767.562558350008</v>
      </c>
      <c r="F3" s="106">
        <f>IF(SER_hh_tes_in!F3=0,0,1000000/0.086*SER_hh_tes_in!F3/SER_hh_num_in!F3)</f>
        <v>61563.953125646418</v>
      </c>
      <c r="G3" s="106">
        <f>IF(SER_hh_tes_in!G3=0,0,1000000/0.086*SER_hh_tes_in!G3/SER_hh_num_in!G3)</f>
        <v>58391.059787900725</v>
      </c>
      <c r="H3" s="106">
        <f>IF(SER_hh_tes_in!H3=0,0,1000000/0.086*SER_hh_tes_in!H3/SER_hh_num_in!H3)</f>
        <v>52654.947692178452</v>
      </c>
      <c r="I3" s="106">
        <f>IF(SER_hh_tes_in!I3=0,0,1000000/0.086*SER_hh_tes_in!I3/SER_hh_num_in!I3)</f>
        <v>55109.50985778102</v>
      </c>
      <c r="J3" s="106">
        <f>IF(SER_hh_tes_in!J3=0,0,1000000/0.086*SER_hh_tes_in!J3/SER_hh_num_in!J3)</f>
        <v>50744.77973352468</v>
      </c>
      <c r="K3" s="106">
        <f>IF(SER_hh_tes_in!K3=0,0,1000000/0.086*SER_hh_tes_in!K3/SER_hh_num_in!K3)</f>
        <v>56871.523126983542</v>
      </c>
      <c r="L3" s="106">
        <f>IF(SER_hh_tes_in!L3=0,0,1000000/0.086*SER_hh_tes_in!L3/SER_hh_num_in!L3)</f>
        <v>58707.844074707347</v>
      </c>
      <c r="M3" s="106">
        <f>IF(SER_hh_tes_in!M3=0,0,1000000/0.086*SER_hh_tes_in!M3/SER_hh_num_in!M3)</f>
        <v>49259.944249955726</v>
      </c>
      <c r="N3" s="106">
        <f>IF(SER_hh_tes_in!N3=0,0,1000000/0.086*SER_hh_tes_in!N3/SER_hh_num_in!N3)</f>
        <v>50124.794523370983</v>
      </c>
      <c r="O3" s="106">
        <f>IF(SER_hh_tes_in!O3=0,0,1000000/0.086*SER_hh_tes_in!O3/SER_hh_num_in!O3)</f>
        <v>49244.189968294952</v>
      </c>
      <c r="P3" s="106">
        <f>IF(SER_hh_tes_in!P3=0,0,1000000/0.086*SER_hh_tes_in!P3/SER_hh_num_in!P3)</f>
        <v>52982.229247651798</v>
      </c>
      <c r="Q3" s="106">
        <f>IF(SER_hh_tes_in!Q3=0,0,1000000/0.086*SER_hh_tes_in!Q3/SER_hh_num_in!Q3)</f>
        <v>51841.006292488979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52626.407604532942</v>
      </c>
      <c r="D4" s="101">
        <f>IF(SER_hh_tes_in!D4=0,0,1000000/0.086*SER_hh_tes_in!D4/SER_hh_num_in!D4)</f>
        <v>50931.334335071791</v>
      </c>
      <c r="E4" s="101">
        <f>IF(SER_hh_tes_in!E4=0,0,1000000/0.086*SER_hh_tes_in!E4/SER_hh_num_in!E4)</f>
        <v>51116.149528000678</v>
      </c>
      <c r="F4" s="101">
        <f>IF(SER_hh_tes_in!F4=0,0,1000000/0.086*SER_hh_tes_in!F4/SER_hh_num_in!F4)</f>
        <v>46081.935931795218</v>
      </c>
      <c r="G4" s="101">
        <f>IF(SER_hh_tes_in!G4=0,0,1000000/0.086*SER_hh_tes_in!G4/SER_hh_num_in!G4)</f>
        <v>41497.302884179502</v>
      </c>
      <c r="H4" s="101">
        <f>IF(SER_hh_tes_in!H4=0,0,1000000/0.086*SER_hh_tes_in!H4/SER_hh_num_in!H4)</f>
        <v>38504.48470696756</v>
      </c>
      <c r="I4" s="101">
        <f>IF(SER_hh_tes_in!I4=0,0,1000000/0.086*SER_hh_tes_in!I4/SER_hh_num_in!I4)</f>
        <v>40600.167738338168</v>
      </c>
      <c r="J4" s="101">
        <f>IF(SER_hh_tes_in!J4=0,0,1000000/0.086*SER_hh_tes_in!J4/SER_hh_num_in!J4)</f>
        <v>37787.580296731387</v>
      </c>
      <c r="K4" s="101">
        <f>IF(SER_hh_tes_in!K4=0,0,1000000/0.086*SER_hh_tes_in!K4/SER_hh_num_in!K4)</f>
        <v>42180.020693635168</v>
      </c>
      <c r="L4" s="101">
        <f>IF(SER_hh_tes_in!L4=0,0,1000000/0.086*SER_hh_tes_in!L4/SER_hh_num_in!L4)</f>
        <v>45736.940743703759</v>
      </c>
      <c r="M4" s="101">
        <f>IF(SER_hh_tes_in!M4=0,0,1000000/0.086*SER_hh_tes_in!M4/SER_hh_num_in!M4)</f>
        <v>35815.543061470024</v>
      </c>
      <c r="N4" s="101">
        <f>IF(SER_hh_tes_in!N4=0,0,1000000/0.086*SER_hh_tes_in!N4/SER_hh_num_in!N4)</f>
        <v>37041.671932055375</v>
      </c>
      <c r="O4" s="101">
        <f>IF(SER_hh_tes_in!O4=0,0,1000000/0.086*SER_hh_tes_in!O4/SER_hh_num_in!O4)</f>
        <v>35923.874833939539</v>
      </c>
      <c r="P4" s="101">
        <f>IF(SER_hh_tes_in!P4=0,0,1000000/0.086*SER_hh_tes_in!P4/SER_hh_num_in!P4)</f>
        <v>38114.512680646963</v>
      </c>
      <c r="Q4" s="101">
        <f>IF(SER_hh_tes_in!Q4=0,0,1000000/0.086*SER_hh_tes_in!Q4/SER_hh_num_in!Q4)</f>
        <v>37621.073486270107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0</v>
      </c>
      <c r="D5" s="100">
        <f>IF(SER_hh_tes_in!D5=0,0,1000000/0.086*SER_hh_tes_in!D5/SER_hh_num_in!D5)</f>
        <v>0</v>
      </c>
      <c r="E5" s="100">
        <f>IF(SER_hh_tes_in!E5=0,0,1000000/0.086*SER_hh_tes_in!E5/SER_hh_num_in!E5)</f>
        <v>0</v>
      </c>
      <c r="F5" s="100">
        <f>IF(SER_hh_tes_in!F5=0,0,1000000/0.086*SER_hh_tes_in!F5/SER_hh_num_in!F5)</f>
        <v>0</v>
      </c>
      <c r="G5" s="100">
        <f>IF(SER_hh_tes_in!G5=0,0,1000000/0.086*SER_hh_tes_in!G5/SER_hh_num_in!G5)</f>
        <v>0</v>
      </c>
      <c r="H5" s="100">
        <f>IF(SER_hh_tes_in!H5=0,0,1000000/0.086*SER_hh_tes_in!H5/SER_hh_num_in!H5)</f>
        <v>0</v>
      </c>
      <c r="I5" s="100">
        <f>IF(SER_hh_tes_in!I5=0,0,1000000/0.086*SER_hh_tes_in!I5/SER_hh_num_in!I5)</f>
        <v>0</v>
      </c>
      <c r="J5" s="100">
        <f>IF(SER_hh_tes_in!J5=0,0,1000000/0.086*SER_hh_tes_in!J5/SER_hh_num_in!J5)</f>
        <v>0</v>
      </c>
      <c r="K5" s="100">
        <f>IF(SER_hh_tes_in!K5=0,0,1000000/0.086*SER_hh_tes_in!K5/SER_hh_num_in!K5)</f>
        <v>0</v>
      </c>
      <c r="L5" s="100">
        <f>IF(SER_hh_tes_in!L5=0,0,1000000/0.086*SER_hh_tes_in!L5/SER_hh_num_in!L5)</f>
        <v>0</v>
      </c>
      <c r="M5" s="100">
        <f>IF(SER_hh_tes_in!M5=0,0,1000000/0.086*SER_hh_tes_in!M5/SER_hh_num_in!M5)</f>
        <v>0</v>
      </c>
      <c r="N5" s="100">
        <f>IF(SER_hh_tes_in!N5=0,0,1000000/0.086*SER_hh_tes_in!N5/SER_hh_num_in!N5)</f>
        <v>0</v>
      </c>
      <c r="O5" s="100">
        <f>IF(SER_hh_tes_in!O5=0,0,1000000/0.086*SER_hh_tes_in!O5/SER_hh_num_in!O5)</f>
        <v>0</v>
      </c>
      <c r="P5" s="100">
        <f>IF(SER_hh_tes_in!P5=0,0,1000000/0.086*SER_hh_tes_in!P5/SER_hh_num_in!P5)</f>
        <v>0</v>
      </c>
      <c r="Q5" s="100">
        <f>IF(SER_hh_tes_in!Q5=0,0,1000000/0.086*SER_hh_tes_in!Q5/SER_hh_num_in!Q5)</f>
        <v>0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0</v>
      </c>
      <c r="D7" s="100">
        <f>IF(SER_hh_tes_in!D7=0,0,1000000/0.086*SER_hh_tes_in!D7/SER_hh_num_in!D7)</f>
        <v>48677.020728197371</v>
      </c>
      <c r="E7" s="100">
        <f>IF(SER_hh_tes_in!E7=0,0,1000000/0.086*SER_hh_tes_in!E7/SER_hh_num_in!E7)</f>
        <v>51234.590808125839</v>
      </c>
      <c r="F7" s="100">
        <f>IF(SER_hh_tes_in!F7=0,0,1000000/0.086*SER_hh_tes_in!F7/SER_hh_num_in!F7)</f>
        <v>0</v>
      </c>
      <c r="G7" s="100">
        <f>IF(SER_hh_tes_in!G7=0,0,1000000/0.086*SER_hh_tes_in!G7/SER_hh_num_in!G7)</f>
        <v>0</v>
      </c>
      <c r="H7" s="100">
        <f>IF(SER_hh_tes_in!H7=0,0,1000000/0.086*SER_hh_tes_in!H7/SER_hh_num_in!H7)</f>
        <v>0</v>
      </c>
      <c r="I7" s="100">
        <f>IF(SER_hh_tes_in!I7=0,0,1000000/0.086*SER_hh_tes_in!I7/SER_hh_num_in!I7)</f>
        <v>42050.284549284203</v>
      </c>
      <c r="J7" s="100">
        <f>IF(SER_hh_tes_in!J7=0,0,1000000/0.086*SER_hh_tes_in!J7/SER_hh_num_in!J7)</f>
        <v>38924.78137861134</v>
      </c>
      <c r="K7" s="100">
        <f>IF(SER_hh_tes_in!K7=0,0,1000000/0.086*SER_hh_tes_in!K7/SER_hh_num_in!K7)</f>
        <v>42544.7996793126</v>
      </c>
      <c r="L7" s="100">
        <f>IF(SER_hh_tes_in!L7=0,0,1000000/0.086*SER_hh_tes_in!L7/SER_hh_num_in!L7)</f>
        <v>47406.472972033211</v>
      </c>
      <c r="M7" s="100">
        <f>IF(SER_hh_tes_in!M7=0,0,1000000/0.086*SER_hh_tes_in!M7/SER_hh_num_in!M7)</f>
        <v>39933.876533519586</v>
      </c>
      <c r="N7" s="100">
        <f>IF(SER_hh_tes_in!N7=0,0,1000000/0.086*SER_hh_tes_in!N7/SER_hh_num_in!N7)</f>
        <v>0</v>
      </c>
      <c r="O7" s="100">
        <f>IF(SER_hh_tes_in!O7=0,0,1000000/0.086*SER_hh_tes_in!O7/SER_hh_num_in!O7)</f>
        <v>0</v>
      </c>
      <c r="P7" s="100">
        <f>IF(SER_hh_tes_in!P7=0,0,1000000/0.086*SER_hh_tes_in!P7/SER_hh_num_in!P7)</f>
        <v>0</v>
      </c>
      <c r="Q7" s="100">
        <f>IF(SER_hh_tes_in!Q7=0,0,1000000/0.086*SER_hh_tes_in!Q7/SER_hh_num_in!Q7)</f>
        <v>0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0</v>
      </c>
      <c r="D8" s="100">
        <f>IF(SER_hh_tes_in!D8=0,0,1000000/0.086*SER_hh_tes_in!D8/SER_hh_num_in!D8)</f>
        <v>0</v>
      </c>
      <c r="E8" s="100">
        <f>IF(SER_hh_tes_in!E8=0,0,1000000/0.086*SER_hh_tes_in!E8/SER_hh_num_in!E8)</f>
        <v>0</v>
      </c>
      <c r="F8" s="100">
        <f>IF(SER_hh_tes_in!F8=0,0,1000000/0.086*SER_hh_tes_in!F8/SER_hh_num_in!F8)</f>
        <v>0</v>
      </c>
      <c r="G8" s="100">
        <f>IF(SER_hh_tes_in!G8=0,0,1000000/0.086*SER_hh_tes_in!G8/SER_hh_num_in!G8)</f>
        <v>0</v>
      </c>
      <c r="H8" s="100">
        <f>IF(SER_hh_tes_in!H8=0,0,1000000/0.086*SER_hh_tes_in!H8/SER_hh_num_in!H8)</f>
        <v>0</v>
      </c>
      <c r="I8" s="100">
        <f>IF(SER_hh_tes_in!I8=0,0,1000000/0.086*SER_hh_tes_in!I8/SER_hh_num_in!I8)</f>
        <v>0</v>
      </c>
      <c r="J8" s="100">
        <f>IF(SER_hh_tes_in!J8=0,0,1000000/0.086*SER_hh_tes_in!J8/SER_hh_num_in!J8)</f>
        <v>0</v>
      </c>
      <c r="K8" s="100">
        <f>IF(SER_hh_tes_in!K8=0,0,1000000/0.086*SER_hh_tes_in!K8/SER_hh_num_in!K8)</f>
        <v>0</v>
      </c>
      <c r="L8" s="100">
        <f>IF(SER_hh_tes_in!L8=0,0,1000000/0.086*SER_hh_tes_in!L8/SER_hh_num_in!L8)</f>
        <v>0</v>
      </c>
      <c r="M8" s="100">
        <f>IF(SER_hh_tes_in!M8=0,0,1000000/0.086*SER_hh_tes_in!M8/SER_hh_num_in!M8)</f>
        <v>0</v>
      </c>
      <c r="N8" s="100">
        <f>IF(SER_hh_tes_in!N8=0,0,1000000/0.086*SER_hh_tes_in!N8/SER_hh_num_in!N8)</f>
        <v>0</v>
      </c>
      <c r="O8" s="100">
        <f>IF(SER_hh_tes_in!O8=0,0,1000000/0.086*SER_hh_tes_in!O8/SER_hh_num_in!O8)</f>
        <v>0</v>
      </c>
      <c r="P8" s="100">
        <f>IF(SER_hh_tes_in!P8=0,0,1000000/0.086*SER_hh_tes_in!P8/SER_hh_num_in!P8)</f>
        <v>0</v>
      </c>
      <c r="Q8" s="100">
        <f>IF(SER_hh_tes_in!Q8=0,0,1000000/0.086*SER_hh_tes_in!Q8/SER_hh_num_in!Q8)</f>
        <v>0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50663.632746697047</v>
      </c>
      <c r="D9" s="100">
        <f>IF(SER_hh_tes_in!D9=0,0,1000000/0.086*SER_hh_tes_in!D9/SER_hh_num_in!D9)</f>
        <v>53549.323100537549</v>
      </c>
      <c r="E9" s="100">
        <f>IF(SER_hh_tes_in!E9=0,0,1000000/0.086*SER_hh_tes_in!E9/SER_hh_num_in!E9)</f>
        <v>53954.016876737543</v>
      </c>
      <c r="F9" s="100">
        <f>IF(SER_hh_tes_in!F9=0,0,1000000/0.086*SER_hh_tes_in!F9/SER_hh_num_in!F9)</f>
        <v>49557.608085565575</v>
      </c>
      <c r="G9" s="100">
        <f>IF(SER_hh_tes_in!G9=0,0,1000000/0.086*SER_hh_tes_in!G9/SER_hh_num_in!G9)</f>
        <v>44787.009823776527</v>
      </c>
      <c r="H9" s="100">
        <f>IF(SER_hh_tes_in!H9=0,0,1000000/0.086*SER_hh_tes_in!H9/SER_hh_num_in!H9)</f>
        <v>40959.37063394401</v>
      </c>
      <c r="I9" s="100">
        <f>IF(SER_hh_tes_in!I9=0,0,1000000/0.086*SER_hh_tes_in!I9/SER_hh_num_in!I9)</f>
        <v>41885.020067363555</v>
      </c>
      <c r="J9" s="100">
        <f>IF(SER_hh_tes_in!J9=0,0,1000000/0.086*SER_hh_tes_in!J9/SER_hh_num_in!J9)</f>
        <v>0</v>
      </c>
      <c r="K9" s="100">
        <f>IF(SER_hh_tes_in!K9=0,0,1000000/0.086*SER_hh_tes_in!K9/SER_hh_num_in!K9)</f>
        <v>0</v>
      </c>
      <c r="L9" s="100">
        <f>IF(SER_hh_tes_in!L9=0,0,1000000/0.086*SER_hh_tes_in!L9/SER_hh_num_in!L9)</f>
        <v>47827.830594851832</v>
      </c>
      <c r="M9" s="100">
        <f>IF(SER_hh_tes_in!M9=0,0,1000000/0.086*SER_hh_tes_in!M9/SER_hh_num_in!M9)</f>
        <v>37648.450687414566</v>
      </c>
      <c r="N9" s="100">
        <f>IF(SER_hh_tes_in!N9=0,0,1000000/0.086*SER_hh_tes_in!N9/SER_hh_num_in!N9)</f>
        <v>43186.350387398481</v>
      </c>
      <c r="O9" s="100">
        <f>IF(SER_hh_tes_in!O9=0,0,1000000/0.086*SER_hh_tes_in!O9/SER_hh_num_in!O9)</f>
        <v>0</v>
      </c>
      <c r="P9" s="100">
        <f>IF(SER_hh_tes_in!P9=0,0,1000000/0.086*SER_hh_tes_in!P9/SER_hh_num_in!P9)</f>
        <v>0</v>
      </c>
      <c r="Q9" s="100">
        <f>IF(SER_hh_tes_in!Q9=0,0,1000000/0.086*SER_hh_tes_in!Q9/SER_hh_num_in!Q9)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68935.206101504431</v>
      </c>
      <c r="D10" s="100">
        <f>IF(SER_hh_tes_in!D10=0,0,1000000/0.086*SER_hh_tes_in!D10/SER_hh_num_in!D10)</f>
        <v>52813.381123581014</v>
      </c>
      <c r="E10" s="100">
        <f>IF(SER_hh_tes_in!E10=0,0,1000000/0.086*SER_hh_tes_in!E10/SER_hh_num_in!E10)</f>
        <v>48941.526913862173</v>
      </c>
      <c r="F10" s="100">
        <f>IF(SER_hh_tes_in!F10=0,0,1000000/0.086*SER_hh_tes_in!F10/SER_hh_num_in!F10)</f>
        <v>50218.042697627876</v>
      </c>
      <c r="G10" s="100">
        <f>IF(SER_hh_tes_in!G10=0,0,1000000/0.086*SER_hh_tes_in!G10/SER_hh_num_in!G10)</f>
        <v>51460.851686074631</v>
      </c>
      <c r="H10" s="100">
        <f>IF(SER_hh_tes_in!H10=0,0,1000000/0.086*SER_hh_tes_in!H10/SER_hh_num_in!H10)</f>
        <v>0</v>
      </c>
      <c r="I10" s="100">
        <f>IF(SER_hh_tes_in!I10=0,0,1000000/0.086*SER_hh_tes_in!I10/SER_hh_num_in!I10)</f>
        <v>42707.38180842829</v>
      </c>
      <c r="J10" s="100">
        <f>IF(SER_hh_tes_in!J10=0,0,1000000/0.086*SER_hh_tes_in!J10/SER_hh_num_in!J10)</f>
        <v>41525.798555102185</v>
      </c>
      <c r="K10" s="100">
        <f>IF(SER_hh_tes_in!K10=0,0,1000000/0.086*SER_hh_tes_in!K10/SER_hh_num_in!K10)</f>
        <v>0</v>
      </c>
      <c r="L10" s="100">
        <f>IF(SER_hh_tes_in!L10=0,0,1000000/0.086*SER_hh_tes_in!L10/SER_hh_num_in!L10)</f>
        <v>0</v>
      </c>
      <c r="M10" s="100">
        <f>IF(SER_hh_tes_in!M10=0,0,1000000/0.086*SER_hh_tes_in!M10/SER_hh_num_in!M10)</f>
        <v>37376.491920070417</v>
      </c>
      <c r="N10" s="100">
        <f>IF(SER_hh_tes_in!N10=0,0,1000000/0.086*SER_hh_tes_in!N10/SER_hh_num_in!N10)</f>
        <v>47035.491974418408</v>
      </c>
      <c r="O10" s="100">
        <f>IF(SER_hh_tes_in!O10=0,0,1000000/0.086*SER_hh_tes_in!O10/SER_hh_num_in!O10)</f>
        <v>0</v>
      </c>
      <c r="P10" s="100">
        <f>IF(SER_hh_tes_in!P10=0,0,1000000/0.086*SER_hh_tes_in!P10/SER_hh_num_in!P10)</f>
        <v>40066.094960890783</v>
      </c>
      <c r="Q10" s="100">
        <f>IF(SER_hh_tes_in!Q10=0,0,1000000/0.086*SER_hh_tes_in!Q10/SER_hh_num_in!Q10)</f>
        <v>36697.621020702041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0</v>
      </c>
      <c r="D11" s="100">
        <f>IF(SER_hh_tes_in!D11=0,0,1000000/0.086*SER_hh_tes_in!D11/SER_hh_num_in!D11)</f>
        <v>0</v>
      </c>
      <c r="E11" s="100">
        <f>IF(SER_hh_tes_in!E11=0,0,1000000/0.086*SER_hh_tes_in!E11/SER_hh_num_in!E11)</f>
        <v>0</v>
      </c>
      <c r="F11" s="100">
        <f>IF(SER_hh_tes_in!F11=0,0,1000000/0.086*SER_hh_tes_in!F11/SER_hh_num_in!F11)</f>
        <v>0</v>
      </c>
      <c r="G11" s="100">
        <f>IF(SER_hh_tes_in!G11=0,0,1000000/0.086*SER_hh_tes_in!G11/SER_hh_num_in!G11)</f>
        <v>0</v>
      </c>
      <c r="H11" s="100">
        <f>IF(SER_hh_tes_in!H11=0,0,1000000/0.086*SER_hh_tes_in!H11/SER_hh_num_in!H11)</f>
        <v>0</v>
      </c>
      <c r="I11" s="100">
        <f>IF(SER_hh_tes_in!I11=0,0,1000000/0.086*SER_hh_tes_in!I11/SER_hh_num_in!I11)</f>
        <v>0</v>
      </c>
      <c r="J11" s="100">
        <f>IF(SER_hh_tes_in!J11=0,0,1000000/0.086*SER_hh_tes_in!J11/SER_hh_num_in!J11)</f>
        <v>0</v>
      </c>
      <c r="K11" s="100">
        <f>IF(SER_hh_tes_in!K11=0,0,1000000/0.086*SER_hh_tes_in!K11/SER_hh_num_in!K11)</f>
        <v>0</v>
      </c>
      <c r="L11" s="100">
        <f>IF(SER_hh_tes_in!L11=0,0,1000000/0.086*SER_hh_tes_in!L11/SER_hh_num_in!L11)</f>
        <v>0</v>
      </c>
      <c r="M11" s="100">
        <f>IF(SER_hh_tes_in!M11=0,0,1000000/0.086*SER_hh_tes_in!M11/SER_hh_num_in!M11)</f>
        <v>0</v>
      </c>
      <c r="N11" s="100">
        <f>IF(SER_hh_tes_in!N11=0,0,1000000/0.086*SER_hh_tes_in!N11/SER_hh_num_in!N11)</f>
        <v>0</v>
      </c>
      <c r="O11" s="100">
        <f>IF(SER_hh_tes_in!O11=0,0,1000000/0.086*SER_hh_tes_in!O11/SER_hh_num_in!O11)</f>
        <v>0</v>
      </c>
      <c r="P11" s="100">
        <f>IF(SER_hh_tes_in!P11=0,0,1000000/0.086*SER_hh_tes_in!P11/SER_hh_num_in!P11)</f>
        <v>0</v>
      </c>
      <c r="Q11" s="100">
        <f>IF(SER_hh_tes_in!Q11=0,0,1000000/0.086*SER_hh_tes_in!Q11/SER_hh_num_in!Q11)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49565.454531341682</v>
      </c>
      <c r="D12" s="100">
        <f>IF(SER_hh_tes_in!D12=0,0,1000000/0.086*SER_hh_tes_in!D12/SER_hh_num_in!D12)</f>
        <v>49874.001194469187</v>
      </c>
      <c r="E12" s="100">
        <f>IF(SER_hh_tes_in!E12=0,0,1000000/0.086*SER_hh_tes_in!E12/SER_hh_num_in!E12)</f>
        <v>49539.653113860215</v>
      </c>
      <c r="F12" s="100">
        <f>IF(SER_hh_tes_in!F12=0,0,1000000/0.086*SER_hh_tes_in!F12/SER_hh_num_in!F12)</f>
        <v>44338.841576637031</v>
      </c>
      <c r="G12" s="100">
        <f>IF(SER_hh_tes_in!G12=0,0,1000000/0.086*SER_hh_tes_in!G12/SER_hh_num_in!G12)</f>
        <v>40817.6463491498</v>
      </c>
      <c r="H12" s="100">
        <f>IF(SER_hh_tes_in!H12=0,0,1000000/0.086*SER_hh_tes_in!H12/SER_hh_num_in!H12)</f>
        <v>37958.207890590114</v>
      </c>
      <c r="I12" s="100">
        <f>IF(SER_hh_tes_in!I12=0,0,1000000/0.086*SER_hh_tes_in!I12/SER_hh_num_in!I12)</f>
        <v>37655.673814212947</v>
      </c>
      <c r="J12" s="100">
        <f>IF(SER_hh_tes_in!J12=0,0,1000000/0.086*SER_hh_tes_in!J12/SER_hh_num_in!J12)</f>
        <v>36985.838352100996</v>
      </c>
      <c r="K12" s="100">
        <f>IF(SER_hh_tes_in!K12=0,0,1000000/0.086*SER_hh_tes_in!K12/SER_hh_num_in!K12)</f>
        <v>38760.641916739529</v>
      </c>
      <c r="L12" s="100">
        <f>IF(SER_hh_tes_in!L12=0,0,1000000/0.086*SER_hh_tes_in!L12/SER_hh_num_in!L12)</f>
        <v>43417.199128813656</v>
      </c>
      <c r="M12" s="100">
        <f>IF(SER_hh_tes_in!M12=0,0,1000000/0.086*SER_hh_tes_in!M12/SER_hh_num_in!M12)</f>
        <v>34141.576423060069</v>
      </c>
      <c r="N12" s="100">
        <f>IF(SER_hh_tes_in!N12=0,0,1000000/0.086*SER_hh_tes_in!N12/SER_hh_num_in!N12)</f>
        <v>35452.258486801613</v>
      </c>
      <c r="O12" s="100">
        <f>IF(SER_hh_tes_in!O12=0,0,1000000/0.086*SER_hh_tes_in!O12/SER_hh_num_in!O12)</f>
        <v>34891.542392953692</v>
      </c>
      <c r="P12" s="100">
        <f>IF(SER_hh_tes_in!P12=0,0,1000000/0.086*SER_hh_tes_in!P12/SER_hh_num_in!P12)</f>
        <v>0</v>
      </c>
      <c r="Q12" s="100">
        <f>IF(SER_hh_tes_in!Q12=0,0,1000000/0.086*SER_hh_tes_in!Q12/SER_hh_num_in!Q12)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51758.121712995402</v>
      </c>
      <c r="D13" s="100">
        <f>IF(SER_hh_tes_in!D13=0,0,1000000/0.086*SER_hh_tes_in!D13/SER_hh_num_in!D13)</f>
        <v>51321.910764371933</v>
      </c>
      <c r="E13" s="100">
        <f>IF(SER_hh_tes_in!E13=0,0,1000000/0.086*SER_hh_tes_in!E13/SER_hh_num_in!E13)</f>
        <v>51006.26846283811</v>
      </c>
      <c r="F13" s="100">
        <f>IF(SER_hh_tes_in!F13=0,0,1000000/0.086*SER_hh_tes_in!F13/SER_hh_num_in!F13)</f>
        <v>46825.668701674462</v>
      </c>
      <c r="G13" s="100">
        <f>IF(SER_hh_tes_in!G13=0,0,1000000/0.086*SER_hh_tes_in!G13/SER_hh_num_in!G13)</f>
        <v>42055.351390742959</v>
      </c>
      <c r="H13" s="100">
        <f>IF(SER_hh_tes_in!H13=0,0,1000000/0.086*SER_hh_tes_in!H13/SER_hh_num_in!H13)</f>
        <v>38367.951184996782</v>
      </c>
      <c r="I13" s="100">
        <f>IF(SER_hh_tes_in!I13=0,0,1000000/0.086*SER_hh_tes_in!I13/SER_hh_num_in!I13)</f>
        <v>39227.675801568286</v>
      </c>
      <c r="J13" s="100">
        <f>IF(SER_hh_tes_in!J13=0,0,1000000/0.086*SER_hh_tes_in!J13/SER_hh_num_in!J13)</f>
        <v>38007.440374559832</v>
      </c>
      <c r="K13" s="100">
        <f>IF(SER_hh_tes_in!K13=0,0,1000000/0.086*SER_hh_tes_in!K13/SER_hh_num_in!K13)</f>
        <v>38993.019880438987</v>
      </c>
      <c r="L13" s="100">
        <f>IF(SER_hh_tes_in!L13=0,0,1000000/0.086*SER_hh_tes_in!L13/SER_hh_num_in!L13)</f>
        <v>44009.287624065655</v>
      </c>
      <c r="M13" s="100">
        <f>IF(SER_hh_tes_in!M13=0,0,1000000/0.086*SER_hh_tes_in!M13/SER_hh_num_in!M13)</f>
        <v>34560.719133554936</v>
      </c>
      <c r="N13" s="100">
        <f>IF(SER_hh_tes_in!N13=0,0,1000000/0.086*SER_hh_tes_in!N13/SER_hh_num_in!N13)</f>
        <v>38200.116838516034</v>
      </c>
      <c r="O13" s="100">
        <f>IF(SER_hh_tes_in!O13=0,0,1000000/0.086*SER_hh_tes_in!O13/SER_hh_num_in!O13)</f>
        <v>36924.083016714896</v>
      </c>
      <c r="P13" s="100">
        <f>IF(SER_hh_tes_in!P13=0,0,1000000/0.086*SER_hh_tes_in!P13/SER_hh_num_in!P13)</f>
        <v>38400.825480509826</v>
      </c>
      <c r="Q13" s="100">
        <f>IF(SER_hh_tes_in!Q13=0,0,1000000/0.086*SER_hh_tes_in!Q13/SER_hh_num_in!Q13)</f>
        <v>37898.676425958722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53046.718265583171</v>
      </c>
      <c r="D14" s="22">
        <f>IF(SER_hh_tes_in!D14=0,0,1000000/0.086*SER_hh_tes_in!D14/SER_hh_num_in!D14)</f>
        <v>51352.288011978453</v>
      </c>
      <c r="E14" s="22">
        <f>IF(SER_hh_tes_in!E14=0,0,1000000/0.086*SER_hh_tes_in!E14/SER_hh_num_in!E14)</f>
        <v>48095.321307157363</v>
      </c>
      <c r="F14" s="22">
        <f>IF(SER_hh_tes_in!F14=0,0,1000000/0.086*SER_hh_tes_in!F14/SER_hh_num_in!F14)</f>
        <v>48468.125459381903</v>
      </c>
      <c r="G14" s="22">
        <f>IF(SER_hh_tes_in!G14=0,0,1000000/0.086*SER_hh_tes_in!G14/SER_hh_num_in!G14)</f>
        <v>0</v>
      </c>
      <c r="H14" s="22">
        <f>IF(SER_hh_tes_in!H14=0,0,1000000/0.086*SER_hh_tes_in!H14/SER_hh_num_in!H14)</f>
        <v>38666.359214985932</v>
      </c>
      <c r="I14" s="22">
        <f>IF(SER_hh_tes_in!I14=0,0,1000000/0.086*SER_hh_tes_in!I14/SER_hh_num_in!I14)</f>
        <v>39997.21746931917</v>
      </c>
      <c r="J14" s="22">
        <f>IF(SER_hh_tes_in!J14=0,0,1000000/0.086*SER_hh_tes_in!J14/SER_hh_num_in!J14)</f>
        <v>38864.297631641304</v>
      </c>
      <c r="K14" s="22">
        <f>IF(SER_hh_tes_in!K14=0,0,1000000/0.086*SER_hh_tes_in!K14/SER_hh_num_in!K14)</f>
        <v>0</v>
      </c>
      <c r="L14" s="22">
        <f>IF(SER_hh_tes_in!L14=0,0,1000000/0.086*SER_hh_tes_in!L14/SER_hh_num_in!L14)</f>
        <v>0</v>
      </c>
      <c r="M14" s="22">
        <f>IF(SER_hh_tes_in!M14=0,0,1000000/0.086*SER_hh_tes_in!M14/SER_hh_num_in!M14)</f>
        <v>0</v>
      </c>
      <c r="N14" s="22">
        <f>IF(SER_hh_tes_in!N14=0,0,1000000/0.086*SER_hh_tes_in!N14/SER_hh_num_in!N14)</f>
        <v>40901.958993332599</v>
      </c>
      <c r="O14" s="22">
        <f>IF(SER_hh_tes_in!O14=0,0,1000000/0.086*SER_hh_tes_in!O14/SER_hh_num_in!O14)</f>
        <v>0</v>
      </c>
      <c r="P14" s="22">
        <f>IF(SER_hh_tes_in!P14=0,0,1000000/0.086*SER_hh_tes_in!P14/SER_hh_num_in!P14)</f>
        <v>37211.575407308825</v>
      </c>
      <c r="Q14" s="22">
        <f>IF(SER_hh_tes_in!Q14=0,0,1000000/0.086*SER_hh_tes_in!Q14/SER_hh_num_in!Q14)</f>
        <v>37374.572008728093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330.4427931233804</v>
      </c>
      <c r="D15" s="104">
        <f>IF(SER_hh_tes_in!D15=0,0,1000000/0.086*SER_hh_tes_in!D15/SER_hh_num_in!D15)</f>
        <v>639.77499254841678</v>
      </c>
      <c r="E15" s="104">
        <f>IF(SER_hh_tes_in!E15=0,0,1000000/0.086*SER_hh_tes_in!E15/SER_hh_num_in!E15)</f>
        <v>582.82201526606627</v>
      </c>
      <c r="F15" s="104">
        <f>IF(SER_hh_tes_in!F15=0,0,1000000/0.086*SER_hh_tes_in!F15/SER_hh_num_in!F15)</f>
        <v>286.86690397597908</v>
      </c>
      <c r="G15" s="104">
        <f>IF(SER_hh_tes_in!G15=0,0,1000000/0.086*SER_hh_tes_in!G15/SER_hh_num_in!G15)</f>
        <v>254.66168253383904</v>
      </c>
      <c r="H15" s="104">
        <f>IF(SER_hh_tes_in!H15=0,0,1000000/0.086*SER_hh_tes_in!H15/SER_hh_num_in!H15)</f>
        <v>233.52298518404808</v>
      </c>
      <c r="I15" s="104">
        <f>IF(SER_hh_tes_in!I15=0,0,1000000/0.086*SER_hh_tes_in!I15/SER_hh_num_in!I15)</f>
        <v>808.049391068923</v>
      </c>
      <c r="J15" s="104">
        <f>IF(SER_hh_tes_in!J15=0,0,1000000/0.086*SER_hh_tes_in!J15/SER_hh_num_in!J15)</f>
        <v>305.99594319940212</v>
      </c>
      <c r="K15" s="104">
        <f>IF(SER_hh_tes_in!K15=0,0,1000000/0.086*SER_hh_tes_in!K15/SER_hh_num_in!K15)</f>
        <v>674.07244080491239</v>
      </c>
      <c r="L15" s="104">
        <f>IF(SER_hh_tes_in!L15=0,0,1000000/0.086*SER_hh_tes_in!L15/SER_hh_num_in!L15)</f>
        <v>536.5754444073375</v>
      </c>
      <c r="M15" s="104">
        <f>IF(SER_hh_tes_in!M15=0,0,1000000/0.086*SER_hh_tes_in!M15/SER_hh_num_in!M15)</f>
        <v>323.29874872429133</v>
      </c>
      <c r="N15" s="104">
        <f>IF(SER_hh_tes_in!N15=0,0,1000000/0.086*SER_hh_tes_in!N15/SER_hh_num_in!N15)</f>
        <v>239.9675341034451</v>
      </c>
      <c r="O15" s="104">
        <f>IF(SER_hh_tes_in!O15=0,0,1000000/0.086*SER_hh_tes_in!O15/SER_hh_num_in!O15)</f>
        <v>172.16925921394949</v>
      </c>
      <c r="P15" s="104">
        <f>IF(SER_hh_tes_in!P15=0,0,1000000/0.086*SER_hh_tes_in!P15/SER_hh_num_in!P15)</f>
        <v>394.3646133257584</v>
      </c>
      <c r="Q15" s="104">
        <f>IF(SER_hh_tes_in!Q15=0,0,1000000/0.086*SER_hh_tes_in!Q15/SER_hh_num_in!Q15)</f>
        <v>365.08786197825265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10423.243715952482</v>
      </c>
      <c r="D16" s="101">
        <f>IF(SER_hh_tes_in!D16=0,0,1000000/0.086*SER_hh_tes_in!D16/SER_hh_num_in!D16)</f>
        <v>10462.968811332072</v>
      </c>
      <c r="E16" s="101">
        <f>IF(SER_hh_tes_in!E16=0,0,1000000/0.086*SER_hh_tes_in!E16/SER_hh_num_in!E16)</f>
        <v>10507.600109806432</v>
      </c>
      <c r="F16" s="101">
        <f>IF(SER_hh_tes_in!F16=0,0,1000000/0.086*SER_hh_tes_in!F16/SER_hh_num_in!F16)</f>
        <v>10587.684247241337</v>
      </c>
      <c r="G16" s="101">
        <f>IF(SER_hh_tes_in!G16=0,0,1000000/0.086*SER_hh_tes_in!G16/SER_hh_num_in!G16)</f>
        <v>10677.707783178728</v>
      </c>
      <c r="H16" s="101">
        <f>IF(SER_hh_tes_in!H16=0,0,1000000/0.086*SER_hh_tes_in!H16/SER_hh_num_in!H16)</f>
        <v>10746.633353975312</v>
      </c>
      <c r="I16" s="101">
        <f>IF(SER_hh_tes_in!I16=0,0,1000000/0.086*SER_hh_tes_in!I16/SER_hh_num_in!I16)</f>
        <v>10856.613758425214</v>
      </c>
      <c r="J16" s="101">
        <f>IF(SER_hh_tes_in!J16=0,0,1000000/0.086*SER_hh_tes_in!J16/SER_hh_num_in!J16)</f>
        <v>11024.8858506328</v>
      </c>
      <c r="K16" s="101">
        <f>IF(SER_hh_tes_in!K16=0,0,1000000/0.086*SER_hh_tes_in!K16/SER_hh_num_in!K16)</f>
        <v>10899.094454557175</v>
      </c>
      <c r="L16" s="101">
        <f>IF(SER_hh_tes_in!L16=0,0,1000000/0.086*SER_hh_tes_in!L16/SER_hh_num_in!L16)</f>
        <v>11066.417371274334</v>
      </c>
      <c r="M16" s="101">
        <f>IF(SER_hh_tes_in!M16=0,0,1000000/0.086*SER_hh_tes_in!M16/SER_hh_num_in!M16)</f>
        <v>11092.408504699381</v>
      </c>
      <c r="N16" s="101">
        <f>IF(SER_hh_tes_in!N16=0,0,1000000/0.086*SER_hh_tes_in!N16/SER_hh_num_in!N16)</f>
        <v>11301.90140014522</v>
      </c>
      <c r="O16" s="101">
        <f>IF(SER_hh_tes_in!O16=0,0,1000000/0.086*SER_hh_tes_in!O16/SER_hh_num_in!O16)</f>
        <v>11452.025810835847</v>
      </c>
      <c r="P16" s="101">
        <f>IF(SER_hh_tes_in!P16=0,0,1000000/0.086*SER_hh_tes_in!P16/SER_hh_num_in!P16)</f>
        <v>11737.581172787271</v>
      </c>
      <c r="Q16" s="101">
        <f>IF(SER_hh_tes_in!Q16=0,0,1000000/0.086*SER_hh_tes_in!Q16/SER_hh_num_in!Q16)</f>
        <v>12195.916782624823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0</v>
      </c>
      <c r="D17" s="103">
        <f>IF(SER_hh_tes_in!D17=0,0,1000000/0.086*SER_hh_tes_in!D17/SER_hh_num_in!D17)</f>
        <v>0</v>
      </c>
      <c r="E17" s="103">
        <f>IF(SER_hh_tes_in!E17=0,0,1000000/0.086*SER_hh_tes_in!E17/SER_hh_num_in!E17)</f>
        <v>0</v>
      </c>
      <c r="F17" s="103">
        <f>IF(SER_hh_tes_in!F17=0,0,1000000/0.086*SER_hh_tes_in!F17/SER_hh_num_in!F17)</f>
        <v>0</v>
      </c>
      <c r="G17" s="103">
        <f>IF(SER_hh_tes_in!G17=0,0,1000000/0.086*SER_hh_tes_in!G17/SER_hh_num_in!G17)</f>
        <v>0</v>
      </c>
      <c r="H17" s="103">
        <f>IF(SER_hh_tes_in!H17=0,0,1000000/0.086*SER_hh_tes_in!H17/SER_hh_num_in!H17)</f>
        <v>0</v>
      </c>
      <c r="I17" s="103">
        <f>IF(SER_hh_tes_in!I17=0,0,1000000/0.086*SER_hh_tes_in!I17/SER_hh_num_in!I17)</f>
        <v>0</v>
      </c>
      <c r="J17" s="103">
        <f>IF(SER_hh_tes_in!J17=0,0,1000000/0.086*SER_hh_tes_in!J17/SER_hh_num_in!J17)</f>
        <v>0</v>
      </c>
      <c r="K17" s="103">
        <f>IF(SER_hh_tes_in!K17=0,0,1000000/0.086*SER_hh_tes_in!K17/SER_hh_num_in!K17)</f>
        <v>0</v>
      </c>
      <c r="L17" s="103">
        <f>IF(SER_hh_tes_in!L17=0,0,1000000/0.086*SER_hh_tes_in!L17/SER_hh_num_in!L17)</f>
        <v>0</v>
      </c>
      <c r="M17" s="103">
        <f>IF(SER_hh_tes_in!M17=0,0,1000000/0.086*SER_hh_tes_in!M17/SER_hh_num_in!M17)</f>
        <v>0</v>
      </c>
      <c r="N17" s="103">
        <f>IF(SER_hh_tes_in!N17=0,0,1000000/0.086*SER_hh_tes_in!N17/SER_hh_num_in!N17)</f>
        <v>0</v>
      </c>
      <c r="O17" s="103">
        <f>IF(SER_hh_tes_in!O17=0,0,1000000/0.086*SER_hh_tes_in!O17/SER_hh_num_in!O17)</f>
        <v>0</v>
      </c>
      <c r="P17" s="103">
        <f>IF(SER_hh_tes_in!P17=0,0,1000000/0.086*SER_hh_tes_in!P17/SER_hh_num_in!P17)</f>
        <v>0</v>
      </c>
      <c r="Q17" s="103">
        <f>IF(SER_hh_tes_in!Q17=0,0,1000000/0.086*SER_hh_tes_in!Q17/SER_hh_num_in!Q17)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10423.243715952482</v>
      </c>
      <c r="D18" s="103">
        <f>IF(SER_hh_tes_in!D18=0,0,1000000/0.086*SER_hh_tes_in!D18/SER_hh_num_in!D18)</f>
        <v>10462.968811332072</v>
      </c>
      <c r="E18" s="103">
        <f>IF(SER_hh_tes_in!E18=0,0,1000000/0.086*SER_hh_tes_in!E18/SER_hh_num_in!E18)</f>
        <v>10507.600109806432</v>
      </c>
      <c r="F18" s="103">
        <f>IF(SER_hh_tes_in!F18=0,0,1000000/0.086*SER_hh_tes_in!F18/SER_hh_num_in!F18)</f>
        <v>10587.684247241337</v>
      </c>
      <c r="G18" s="103">
        <f>IF(SER_hh_tes_in!G18=0,0,1000000/0.086*SER_hh_tes_in!G18/SER_hh_num_in!G18)</f>
        <v>10677.707783178728</v>
      </c>
      <c r="H18" s="103">
        <f>IF(SER_hh_tes_in!H18=0,0,1000000/0.086*SER_hh_tes_in!H18/SER_hh_num_in!H18)</f>
        <v>10746.633353975312</v>
      </c>
      <c r="I18" s="103">
        <f>IF(SER_hh_tes_in!I18=0,0,1000000/0.086*SER_hh_tes_in!I18/SER_hh_num_in!I18)</f>
        <v>10856.613758425214</v>
      </c>
      <c r="J18" s="103">
        <f>IF(SER_hh_tes_in!J18=0,0,1000000/0.086*SER_hh_tes_in!J18/SER_hh_num_in!J18)</f>
        <v>11024.8858506328</v>
      </c>
      <c r="K18" s="103">
        <f>IF(SER_hh_tes_in!K18=0,0,1000000/0.086*SER_hh_tes_in!K18/SER_hh_num_in!K18)</f>
        <v>10899.094454557175</v>
      </c>
      <c r="L18" s="103">
        <f>IF(SER_hh_tes_in!L18=0,0,1000000/0.086*SER_hh_tes_in!L18/SER_hh_num_in!L18)</f>
        <v>11066.417371274334</v>
      </c>
      <c r="M18" s="103">
        <f>IF(SER_hh_tes_in!M18=0,0,1000000/0.086*SER_hh_tes_in!M18/SER_hh_num_in!M18)</f>
        <v>11092.408504699381</v>
      </c>
      <c r="N18" s="103">
        <f>IF(SER_hh_tes_in!N18=0,0,1000000/0.086*SER_hh_tes_in!N18/SER_hh_num_in!N18)</f>
        <v>11301.90140014522</v>
      </c>
      <c r="O18" s="103">
        <f>IF(SER_hh_tes_in!O18=0,0,1000000/0.086*SER_hh_tes_in!O18/SER_hh_num_in!O18)</f>
        <v>11452.025810835847</v>
      </c>
      <c r="P18" s="103">
        <f>IF(SER_hh_tes_in!P18=0,0,1000000/0.086*SER_hh_tes_in!P18/SER_hh_num_in!P18)</f>
        <v>11737.581172787271</v>
      </c>
      <c r="Q18" s="103">
        <f>IF(SER_hh_tes_in!Q18=0,0,1000000/0.086*SER_hh_tes_in!Q18/SER_hh_num_in!Q18)</f>
        <v>12195.916782624823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6172.7472083340608</v>
      </c>
      <c r="D19" s="101">
        <f>IF(SER_hh_tes_in!D19=0,0,1000000/0.086*SER_hh_tes_in!D19/SER_hh_num_in!D19)</f>
        <v>6139.5077050735035</v>
      </c>
      <c r="E19" s="101">
        <f>IF(SER_hh_tes_in!E19=0,0,1000000/0.086*SER_hh_tes_in!E19/SER_hh_num_in!E19)</f>
        <v>6108.1583063227554</v>
      </c>
      <c r="F19" s="101">
        <f>IF(SER_hh_tes_in!F19=0,0,1000000/0.086*SER_hh_tes_in!F19/SER_hh_num_in!F19)</f>
        <v>6055.559164031074</v>
      </c>
      <c r="G19" s="101">
        <f>IF(SER_hh_tes_in!G19=0,0,1000000/0.086*SER_hh_tes_in!G19/SER_hh_num_in!G19)</f>
        <v>6019.9519315498483</v>
      </c>
      <c r="H19" s="101">
        <f>IF(SER_hh_tes_in!H19=0,0,1000000/0.086*SER_hh_tes_in!H19/SER_hh_num_in!H19)</f>
        <v>6094.7772225020426</v>
      </c>
      <c r="I19" s="101">
        <f>IF(SER_hh_tes_in!I19=0,0,1000000/0.086*SER_hh_tes_in!I19/SER_hh_num_in!I19)</f>
        <v>6080.0734672707204</v>
      </c>
      <c r="J19" s="101">
        <f>IF(SER_hh_tes_in!J19=0,0,1000000/0.086*SER_hh_tes_in!J19/SER_hh_num_in!J19)</f>
        <v>6014.1921094727122</v>
      </c>
      <c r="K19" s="101">
        <f>IF(SER_hh_tes_in!K19=0,0,1000000/0.086*SER_hh_tes_in!K19/SER_hh_num_in!K19)</f>
        <v>6012.9483532529784</v>
      </c>
      <c r="L19" s="101">
        <f>IF(SER_hh_tes_in!L19=0,0,1000000/0.086*SER_hh_tes_in!L19/SER_hh_num_in!L19)</f>
        <v>6000.661836348926</v>
      </c>
      <c r="M19" s="101">
        <f>IF(SER_hh_tes_in!M19=0,0,1000000/0.086*SER_hh_tes_in!M19/SER_hh_num_in!M19)</f>
        <v>5964.5149412801638</v>
      </c>
      <c r="N19" s="101">
        <f>IF(SER_hh_tes_in!N19=0,0,1000000/0.086*SER_hh_tes_in!N19/SER_hh_num_in!N19)</f>
        <v>5970.3778059015785</v>
      </c>
      <c r="O19" s="101">
        <f>IF(SER_hh_tes_in!O19=0,0,1000000/0.086*SER_hh_tes_in!O19/SER_hh_num_in!O19)</f>
        <v>6110.8208322453611</v>
      </c>
      <c r="P19" s="101">
        <f>IF(SER_hh_tes_in!P19=0,0,1000000/0.086*SER_hh_tes_in!P19/SER_hh_num_in!P19)</f>
        <v>6116.1067265242136</v>
      </c>
      <c r="Q19" s="101">
        <f>IF(SER_hh_tes_in!Q19=0,0,1000000/0.086*SER_hh_tes_in!Q19/SER_hh_num_in!Q19)</f>
        <v>6165.6086721229367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0</v>
      </c>
      <c r="D21" s="100">
        <f>IF(SER_hh_tes_in!D21=0,0,1000000/0.086*SER_hh_tes_in!D21/SER_hh_num_in!D21)</f>
        <v>0</v>
      </c>
      <c r="E21" s="100">
        <f>IF(SER_hh_tes_in!E21=0,0,1000000/0.086*SER_hh_tes_in!E21/SER_hh_num_in!E21)</f>
        <v>0</v>
      </c>
      <c r="F21" s="100">
        <f>IF(SER_hh_tes_in!F21=0,0,1000000/0.086*SER_hh_tes_in!F21/SER_hh_num_in!F21)</f>
        <v>0</v>
      </c>
      <c r="G21" s="100">
        <f>IF(SER_hh_tes_in!G21=0,0,1000000/0.086*SER_hh_tes_in!G21/SER_hh_num_in!G21)</f>
        <v>0</v>
      </c>
      <c r="H21" s="100">
        <f>IF(SER_hh_tes_in!H21=0,0,1000000/0.086*SER_hh_tes_in!H21/SER_hh_num_in!H21)</f>
        <v>0</v>
      </c>
      <c r="I21" s="100">
        <f>IF(SER_hh_tes_in!I21=0,0,1000000/0.086*SER_hh_tes_in!I21/SER_hh_num_in!I21)</f>
        <v>0</v>
      </c>
      <c r="J21" s="100">
        <f>IF(SER_hh_tes_in!J21=0,0,1000000/0.086*SER_hh_tes_in!J21/SER_hh_num_in!J21)</f>
        <v>0</v>
      </c>
      <c r="K21" s="100">
        <f>IF(SER_hh_tes_in!K21=0,0,1000000/0.086*SER_hh_tes_in!K21/SER_hh_num_in!K21)</f>
        <v>0</v>
      </c>
      <c r="L21" s="100">
        <f>IF(SER_hh_tes_in!L21=0,0,1000000/0.086*SER_hh_tes_in!L21/SER_hh_num_in!L21)</f>
        <v>0</v>
      </c>
      <c r="M21" s="100">
        <f>IF(SER_hh_tes_in!M21=0,0,1000000/0.086*SER_hh_tes_in!M21/SER_hh_num_in!M21)</f>
        <v>0</v>
      </c>
      <c r="N21" s="100">
        <f>IF(SER_hh_tes_in!N21=0,0,1000000/0.086*SER_hh_tes_in!N21/SER_hh_num_in!N21)</f>
        <v>0</v>
      </c>
      <c r="O21" s="100">
        <f>IF(SER_hh_tes_in!O21=0,0,1000000/0.086*SER_hh_tes_in!O21/SER_hh_num_in!O21)</f>
        <v>0</v>
      </c>
      <c r="P21" s="100">
        <f>IF(SER_hh_tes_in!P21=0,0,1000000/0.086*SER_hh_tes_in!P21/SER_hh_num_in!P21)</f>
        <v>0</v>
      </c>
      <c r="Q21" s="100">
        <f>IF(SER_hh_tes_in!Q21=0,0,1000000/0.086*SER_hh_tes_in!Q21/SER_hh_num_in!Q21)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6172.9125884144414</v>
      </c>
      <c r="D22" s="100">
        <f>IF(SER_hh_tes_in!D22=0,0,1000000/0.086*SER_hh_tes_in!D22/SER_hh_num_in!D22)</f>
        <v>6130.9952191587736</v>
      </c>
      <c r="E22" s="100">
        <f>IF(SER_hh_tes_in!E22=0,0,1000000/0.086*SER_hh_tes_in!E22/SER_hh_num_in!E22)</f>
        <v>6112.3807974777128</v>
      </c>
      <c r="F22" s="100">
        <f>IF(SER_hh_tes_in!F22=0,0,1000000/0.086*SER_hh_tes_in!F22/SER_hh_num_in!F22)</f>
        <v>0</v>
      </c>
      <c r="G22" s="100">
        <f>IF(SER_hh_tes_in!G22=0,0,1000000/0.086*SER_hh_tes_in!G22/SER_hh_num_in!G22)</f>
        <v>0</v>
      </c>
      <c r="H22" s="100">
        <f>IF(SER_hh_tes_in!H22=0,0,1000000/0.086*SER_hh_tes_in!H22/SER_hh_num_in!H22)</f>
        <v>0</v>
      </c>
      <c r="I22" s="100">
        <f>IF(SER_hh_tes_in!I22=0,0,1000000/0.086*SER_hh_tes_in!I22/SER_hh_num_in!I22)</f>
        <v>6060.958313485733</v>
      </c>
      <c r="J22" s="100">
        <f>IF(SER_hh_tes_in!J22=0,0,1000000/0.086*SER_hh_tes_in!J22/SER_hh_num_in!J22)</f>
        <v>6045.5640842787197</v>
      </c>
      <c r="K22" s="100">
        <f>IF(SER_hh_tes_in!K22=0,0,1000000/0.086*SER_hh_tes_in!K22/SER_hh_num_in!K22)</f>
        <v>6089.3299369414963</v>
      </c>
      <c r="L22" s="100">
        <f>IF(SER_hh_tes_in!L22=0,0,1000000/0.086*SER_hh_tes_in!L22/SER_hh_num_in!L22)</f>
        <v>6167.7615053859445</v>
      </c>
      <c r="M22" s="100">
        <f>IF(SER_hh_tes_in!M22=0,0,1000000/0.086*SER_hh_tes_in!M22/SER_hh_num_in!M22)</f>
        <v>6241.562944281899</v>
      </c>
      <c r="N22" s="100">
        <f>IF(SER_hh_tes_in!N22=0,0,1000000/0.086*SER_hh_tes_in!N22/SER_hh_num_in!N22)</f>
        <v>6328.9182124504441</v>
      </c>
      <c r="O22" s="100">
        <f>IF(SER_hh_tes_in!O22=0,0,1000000/0.086*SER_hh_tes_in!O22/SER_hh_num_in!O22)</f>
        <v>6463.270659437896</v>
      </c>
      <c r="P22" s="100">
        <f>IF(SER_hh_tes_in!P22=0,0,1000000/0.086*SER_hh_tes_in!P22/SER_hh_num_in!P22)</f>
        <v>6480.7964727493681</v>
      </c>
      <c r="Q22" s="100">
        <f>IF(SER_hh_tes_in!Q22=0,0,1000000/0.086*SER_hh_tes_in!Q22/SER_hh_num_in!Q22)</f>
        <v>6490.2102710901127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6134.1402536629412</v>
      </c>
      <c r="D23" s="100">
        <f>IF(SER_hh_tes_in!D23=0,0,1000000/0.086*SER_hh_tes_in!D23/SER_hh_num_in!D23)</f>
        <v>6259.3012832860986</v>
      </c>
      <c r="E23" s="100">
        <f>IF(SER_hh_tes_in!E23=0,0,1000000/0.086*SER_hh_tes_in!E23/SER_hh_num_in!E23)</f>
        <v>6318.9907226091937</v>
      </c>
      <c r="F23" s="100">
        <f>IF(SER_hh_tes_in!F23=0,0,1000000/0.086*SER_hh_tes_in!F23/SER_hh_num_in!F23)</f>
        <v>6288.3274212290526</v>
      </c>
      <c r="G23" s="100">
        <f>IF(SER_hh_tes_in!G23=0,0,1000000/0.086*SER_hh_tes_in!G23/SER_hh_num_in!G23)</f>
        <v>6311.1223936692622</v>
      </c>
      <c r="H23" s="100">
        <f>IF(SER_hh_tes_in!H23=0,0,1000000/0.086*SER_hh_tes_in!H23/SER_hh_num_in!H23)</f>
        <v>6380.734661496962</v>
      </c>
      <c r="I23" s="100">
        <f>IF(SER_hh_tes_in!I23=0,0,1000000/0.086*SER_hh_tes_in!I23/SER_hh_num_in!I23)</f>
        <v>6324.4356092553753</v>
      </c>
      <c r="J23" s="100">
        <f>IF(SER_hh_tes_in!J23=0,0,1000000/0.086*SER_hh_tes_in!J23/SER_hh_num_in!J23)</f>
        <v>6309.6283884217019</v>
      </c>
      <c r="K23" s="100">
        <f>IF(SER_hh_tes_in!K23=0,0,1000000/0.086*SER_hh_tes_in!K23/SER_hh_num_in!K23)</f>
        <v>6263.9985934865354</v>
      </c>
      <c r="L23" s="100">
        <f>IF(SER_hh_tes_in!L23=0,0,1000000/0.086*SER_hh_tes_in!L23/SER_hh_num_in!L23)</f>
        <v>6239.2647358775585</v>
      </c>
      <c r="M23" s="100">
        <f>IF(SER_hh_tes_in!M23=0,0,1000000/0.086*SER_hh_tes_in!M23/SER_hh_num_in!M23)</f>
        <v>6186.9552812067741</v>
      </c>
      <c r="N23" s="100">
        <f>IF(SER_hh_tes_in!N23=0,0,1000000/0.086*SER_hh_tes_in!N23/SER_hh_num_in!N23)</f>
        <v>6159.0910183468768</v>
      </c>
      <c r="O23" s="100">
        <f>IF(SER_hh_tes_in!O23=0,0,1000000/0.086*SER_hh_tes_in!O23/SER_hh_num_in!O23)</f>
        <v>6160.6805290867387</v>
      </c>
      <c r="P23" s="100">
        <f>IF(SER_hh_tes_in!P23=0,0,1000000/0.086*SER_hh_tes_in!P23/SER_hh_num_in!P23)</f>
        <v>6149.2857203534786</v>
      </c>
      <c r="Q23" s="100">
        <f>IF(SER_hh_tes_in!Q23=0,0,1000000/0.086*SER_hh_tes_in!Q23/SER_hh_num_in!Q23)</f>
        <v>6137.9418955441251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0</v>
      </c>
      <c r="D24" s="100">
        <f>IF(SER_hh_tes_in!D24=0,0,1000000/0.086*SER_hh_tes_in!D24/SER_hh_num_in!D24)</f>
        <v>0</v>
      </c>
      <c r="E24" s="100">
        <f>IF(SER_hh_tes_in!E24=0,0,1000000/0.086*SER_hh_tes_in!E24/SER_hh_num_in!E24)</f>
        <v>0</v>
      </c>
      <c r="F24" s="100">
        <f>IF(SER_hh_tes_in!F24=0,0,1000000/0.086*SER_hh_tes_in!F24/SER_hh_num_in!F24)</f>
        <v>0</v>
      </c>
      <c r="G24" s="100">
        <f>IF(SER_hh_tes_in!G24=0,0,1000000/0.086*SER_hh_tes_in!G24/SER_hh_num_in!G24)</f>
        <v>0</v>
      </c>
      <c r="H24" s="100">
        <f>IF(SER_hh_tes_in!H24=0,0,1000000/0.086*SER_hh_tes_in!H24/SER_hh_num_in!H24)</f>
        <v>0</v>
      </c>
      <c r="I24" s="100">
        <f>IF(SER_hh_tes_in!I24=0,0,1000000/0.086*SER_hh_tes_in!I24/SER_hh_num_in!I24)</f>
        <v>0</v>
      </c>
      <c r="J24" s="100">
        <f>IF(SER_hh_tes_in!J24=0,0,1000000/0.086*SER_hh_tes_in!J24/SER_hh_num_in!J24)</f>
        <v>0</v>
      </c>
      <c r="K24" s="100">
        <f>IF(SER_hh_tes_in!K24=0,0,1000000/0.086*SER_hh_tes_in!K24/SER_hh_num_in!K24)</f>
        <v>0</v>
      </c>
      <c r="L24" s="100">
        <f>IF(SER_hh_tes_in!L24=0,0,1000000/0.086*SER_hh_tes_in!L24/SER_hh_num_in!L24)</f>
        <v>0</v>
      </c>
      <c r="M24" s="100">
        <f>IF(SER_hh_tes_in!M24=0,0,1000000/0.086*SER_hh_tes_in!M24/SER_hh_num_in!M24)</f>
        <v>0</v>
      </c>
      <c r="N24" s="100">
        <f>IF(SER_hh_tes_in!N24=0,0,1000000/0.086*SER_hh_tes_in!N24/SER_hh_num_in!N24)</f>
        <v>0</v>
      </c>
      <c r="O24" s="100">
        <f>IF(SER_hh_tes_in!O24=0,0,1000000/0.086*SER_hh_tes_in!O24/SER_hh_num_in!O24)</f>
        <v>0</v>
      </c>
      <c r="P24" s="100">
        <f>IF(SER_hh_tes_in!P24=0,0,1000000/0.086*SER_hh_tes_in!P24/SER_hh_num_in!P24)</f>
        <v>0</v>
      </c>
      <c r="Q24" s="100">
        <f>IF(SER_hh_tes_in!Q24=0,0,1000000/0.086*SER_hh_tes_in!Q24/SER_hh_num_in!Q24)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6137.2498539344779</v>
      </c>
      <c r="D25" s="100">
        <f>IF(SER_hh_tes_in!D25=0,0,1000000/0.086*SER_hh_tes_in!D25/SER_hh_num_in!D25)</f>
        <v>6082.4084910260217</v>
      </c>
      <c r="E25" s="100">
        <f>IF(SER_hh_tes_in!E25=0,0,1000000/0.086*SER_hh_tes_in!E25/SER_hh_num_in!E25)</f>
        <v>6043.5760579241296</v>
      </c>
      <c r="F25" s="100">
        <f>IF(SER_hh_tes_in!F25=0,0,1000000/0.086*SER_hh_tes_in!F25/SER_hh_num_in!F25)</f>
        <v>6011.7299647908239</v>
      </c>
      <c r="G25" s="100">
        <f>IF(SER_hh_tes_in!G25=0,0,1000000/0.086*SER_hh_tes_in!G25/SER_hh_num_in!G25)</f>
        <v>5984.0709941742143</v>
      </c>
      <c r="H25" s="100">
        <f>IF(SER_hh_tes_in!H25=0,0,1000000/0.086*SER_hh_tes_in!H25/SER_hh_num_in!H25)</f>
        <v>5985.1540054611451</v>
      </c>
      <c r="I25" s="100">
        <f>IF(SER_hh_tes_in!I25=0,0,1000000/0.086*SER_hh_tes_in!I25/SER_hh_num_in!I25)</f>
        <v>5928.8080578179924</v>
      </c>
      <c r="J25" s="100">
        <f>IF(SER_hh_tes_in!J25=0,0,1000000/0.086*SER_hh_tes_in!J25/SER_hh_num_in!J25)</f>
        <v>5896.2043635608688</v>
      </c>
      <c r="K25" s="100">
        <f>IF(SER_hh_tes_in!K25=0,0,1000000/0.086*SER_hh_tes_in!K25/SER_hh_num_in!K25)</f>
        <v>5856.6038353333015</v>
      </c>
      <c r="L25" s="100">
        <f>IF(SER_hh_tes_in!L25=0,0,1000000/0.086*SER_hh_tes_in!L25/SER_hh_num_in!L25)</f>
        <v>5825.0616775271828</v>
      </c>
      <c r="M25" s="100">
        <f>IF(SER_hh_tes_in!M25=0,0,1000000/0.086*SER_hh_tes_in!M25/SER_hh_num_in!M25)</f>
        <v>5811.1541968143038</v>
      </c>
      <c r="N25" s="100">
        <f>IF(SER_hh_tes_in!N25=0,0,1000000/0.086*SER_hh_tes_in!N25/SER_hh_num_in!N25)</f>
        <v>5821.0846277745168</v>
      </c>
      <c r="O25" s="100">
        <f>IF(SER_hh_tes_in!O25=0,0,1000000/0.086*SER_hh_tes_in!O25/SER_hh_num_in!O25)</f>
        <v>5853.5913782670796</v>
      </c>
      <c r="P25" s="100">
        <f>IF(SER_hh_tes_in!P25=0,0,1000000/0.086*SER_hh_tes_in!P25/SER_hh_num_in!P25)</f>
        <v>5881.5544781604231</v>
      </c>
      <c r="Q25" s="100">
        <f>IF(SER_hh_tes_in!Q25=0,0,1000000/0.086*SER_hh_tes_in!Q25/SER_hh_num_in!Q25)</f>
        <v>5910.5977307241801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6193.2261401574924</v>
      </c>
      <c r="D26" s="22">
        <f>IF(SER_hh_tes_in!D26=0,0,1000000/0.086*SER_hh_tes_in!D26/SER_hh_num_in!D26)</f>
        <v>6181.4198539158651</v>
      </c>
      <c r="E26" s="22">
        <f>IF(SER_hh_tes_in!E26=0,0,1000000/0.086*SER_hh_tes_in!E26/SER_hh_num_in!E26)</f>
        <v>6170.4395625247207</v>
      </c>
      <c r="F26" s="22">
        <f>IF(SER_hh_tes_in!F26=0,0,1000000/0.086*SER_hh_tes_in!F26/SER_hh_num_in!F26)</f>
        <v>6149.6133736264646</v>
      </c>
      <c r="G26" s="22">
        <f>IF(SER_hh_tes_in!G26=0,0,1000000/0.086*SER_hh_tes_in!G26/SER_hh_num_in!G26)</f>
        <v>6122.0486072383965</v>
      </c>
      <c r="H26" s="22">
        <f>IF(SER_hh_tes_in!H26=0,0,1000000/0.086*SER_hh_tes_in!H26/SER_hh_num_in!H26)</f>
        <v>6180.9739058052301</v>
      </c>
      <c r="I26" s="22">
        <f>IF(SER_hh_tes_in!I26=0,0,1000000/0.086*SER_hh_tes_in!I26/SER_hh_num_in!I26)</f>
        <v>6172.2850273762251</v>
      </c>
      <c r="J26" s="22">
        <f>IF(SER_hh_tes_in!J26=0,0,1000000/0.086*SER_hh_tes_in!J26/SER_hh_num_in!J26)</f>
        <v>6163.6078434485889</v>
      </c>
      <c r="K26" s="22">
        <f>IF(SER_hh_tes_in!K26=0,0,1000000/0.086*SER_hh_tes_in!K26/SER_hh_num_in!K26)</f>
        <v>6153.874022269013</v>
      </c>
      <c r="L26" s="22">
        <f>IF(SER_hh_tes_in!L26=0,0,1000000/0.086*SER_hh_tes_in!L26/SER_hh_num_in!L26)</f>
        <v>6147.5411109700008</v>
      </c>
      <c r="M26" s="22">
        <f>IF(SER_hh_tes_in!M26=0,0,1000000/0.086*SER_hh_tes_in!M26/SER_hh_num_in!M26)</f>
        <v>6131.9735563920685</v>
      </c>
      <c r="N26" s="22">
        <f>IF(SER_hh_tes_in!N26=0,0,1000000/0.086*SER_hh_tes_in!N26/SER_hh_num_in!N26)</f>
        <v>6133.3183340731357</v>
      </c>
      <c r="O26" s="22">
        <f>IF(SER_hh_tes_in!O26=0,0,1000000/0.086*SER_hh_tes_in!O26/SER_hh_num_in!O26)</f>
        <v>6176.5251019703865</v>
      </c>
      <c r="P26" s="22">
        <f>IF(SER_hh_tes_in!P26=0,0,1000000/0.086*SER_hh_tes_in!P26/SER_hh_num_in!P26)</f>
        <v>6207.6908647329801</v>
      </c>
      <c r="Q26" s="22">
        <f>IF(SER_hh_tes_in!Q26=0,0,1000000/0.086*SER_hh_tes_in!Q26/SER_hh_num_in!Q26)</f>
        <v>6236.0009680019766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0</v>
      </c>
      <c r="D27" s="116">
        <f>IF(SER_hh_tes_in!D27=0,0,1000000/0.086*SER_hh_tes_in!D27/SER_hh_num_in!D19)</f>
        <v>0</v>
      </c>
      <c r="E27" s="116">
        <f>IF(SER_hh_tes_in!E27=0,0,1000000/0.086*SER_hh_tes_in!E27/SER_hh_num_in!E19)</f>
        <v>0</v>
      </c>
      <c r="F27" s="116">
        <f>IF(SER_hh_tes_in!F27=0,0,1000000/0.086*SER_hh_tes_in!F27/SER_hh_num_in!F19)</f>
        <v>0</v>
      </c>
      <c r="G27" s="116">
        <f>IF(SER_hh_tes_in!G27=0,0,1000000/0.086*SER_hh_tes_in!G27/SER_hh_num_in!G19)</f>
        <v>0</v>
      </c>
      <c r="H27" s="116">
        <f>IF(SER_hh_tes_in!H27=0,0,1000000/0.086*SER_hh_tes_in!H27/SER_hh_num_in!H19)</f>
        <v>0</v>
      </c>
      <c r="I27" s="116">
        <f>IF(SER_hh_tes_in!I27=0,0,1000000/0.086*SER_hh_tes_in!I27/SER_hh_num_in!I19)</f>
        <v>0</v>
      </c>
      <c r="J27" s="116">
        <f>IF(SER_hh_tes_in!J27=0,0,1000000/0.086*SER_hh_tes_in!J27/SER_hh_num_in!J19)</f>
        <v>0</v>
      </c>
      <c r="K27" s="116">
        <f>IF(SER_hh_tes_in!K27=0,0,1000000/0.086*SER_hh_tes_in!K27/SER_hh_num_in!K19)</f>
        <v>0</v>
      </c>
      <c r="L27" s="116">
        <f>IF(SER_hh_tes_in!L27=0,0,1000000/0.086*SER_hh_tes_in!L27/SER_hh_num_in!L19)</f>
        <v>0</v>
      </c>
      <c r="M27" s="116">
        <f>IF(SER_hh_tes_in!M27=0,0,1000000/0.086*SER_hh_tes_in!M27/SER_hh_num_in!M19)</f>
        <v>0</v>
      </c>
      <c r="N27" s="116">
        <f>IF(SER_hh_tes_in!N27=0,0,1000000/0.086*SER_hh_tes_in!N27/SER_hh_num_in!N19)</f>
        <v>0</v>
      </c>
      <c r="O27" s="116">
        <f>IF(SER_hh_tes_in!O27=0,0,1000000/0.086*SER_hh_tes_in!O27/SER_hh_num_in!O19)</f>
        <v>0</v>
      </c>
      <c r="P27" s="116">
        <f>IF(SER_hh_tes_in!P27=0,0,1000000/0.086*SER_hh_tes_in!P27/SER_hh_num_in!P19)</f>
        <v>0</v>
      </c>
      <c r="Q27" s="116">
        <f>IF(SER_hh_tes_in!Q27=0,0,1000000/0.086*SER_hh_tes_in!Q27/SER_hh_num_in!Q19)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0</v>
      </c>
      <c r="D28" s="117">
        <f>IF(SER_hh_tes_in!D27=0,0,1000000/0.086*SER_hh_tes_in!D27/SER_hh_num_in!D27)</f>
        <v>0</v>
      </c>
      <c r="E28" s="117">
        <f>IF(SER_hh_tes_in!E27=0,0,1000000/0.086*SER_hh_tes_in!E27/SER_hh_num_in!E27)</f>
        <v>0</v>
      </c>
      <c r="F28" s="117">
        <f>IF(SER_hh_tes_in!F27=0,0,1000000/0.086*SER_hh_tes_in!F27/SER_hh_num_in!F27)</f>
        <v>0</v>
      </c>
      <c r="G28" s="117">
        <f>IF(SER_hh_tes_in!G27=0,0,1000000/0.086*SER_hh_tes_in!G27/SER_hh_num_in!G27)</f>
        <v>0</v>
      </c>
      <c r="H28" s="117">
        <f>IF(SER_hh_tes_in!H27=0,0,1000000/0.086*SER_hh_tes_in!H27/SER_hh_num_in!H27)</f>
        <v>0</v>
      </c>
      <c r="I28" s="117">
        <f>IF(SER_hh_tes_in!I27=0,0,1000000/0.086*SER_hh_tes_in!I27/SER_hh_num_in!I27)</f>
        <v>0</v>
      </c>
      <c r="J28" s="117">
        <f>IF(SER_hh_tes_in!J27=0,0,1000000/0.086*SER_hh_tes_in!J27/SER_hh_num_in!J27)</f>
        <v>0</v>
      </c>
      <c r="K28" s="117">
        <f>IF(SER_hh_tes_in!K27=0,0,1000000/0.086*SER_hh_tes_in!K27/SER_hh_num_in!K27)</f>
        <v>0</v>
      </c>
      <c r="L28" s="117">
        <f>IF(SER_hh_tes_in!L27=0,0,1000000/0.086*SER_hh_tes_in!L27/SER_hh_num_in!L27)</f>
        <v>0</v>
      </c>
      <c r="M28" s="117">
        <f>IF(SER_hh_tes_in!M27=0,0,1000000/0.086*SER_hh_tes_in!M27/SER_hh_num_in!M27)</f>
        <v>0</v>
      </c>
      <c r="N28" s="117">
        <f>IF(SER_hh_tes_in!N27=0,0,1000000/0.086*SER_hh_tes_in!N27/SER_hh_num_in!N27)</f>
        <v>0</v>
      </c>
      <c r="O28" s="117">
        <f>IF(SER_hh_tes_in!O27=0,0,1000000/0.086*SER_hh_tes_in!O27/SER_hh_num_in!O27)</f>
        <v>0</v>
      </c>
      <c r="P28" s="117">
        <f>IF(SER_hh_tes_in!P27=0,0,1000000/0.086*SER_hh_tes_in!P27/SER_hh_num_in!P27)</f>
        <v>0</v>
      </c>
      <c r="Q28" s="117">
        <f>IF(SER_hh_tes_in!Q27=0,0,1000000/0.086*SER_hh_tes_in!Q27/SER_hh_num_in!Q27)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5459.4933472438533</v>
      </c>
      <c r="D29" s="101">
        <f>IF(SER_hh_tes_in!D29=0,0,1000000/0.086*SER_hh_tes_in!D29/SER_hh_num_in!D29)</f>
        <v>5604.9806689613079</v>
      </c>
      <c r="E29" s="101">
        <f>IF(SER_hh_tes_in!E29=0,0,1000000/0.086*SER_hh_tes_in!E29/SER_hh_num_in!E29)</f>
        <v>5627.7041622990891</v>
      </c>
      <c r="F29" s="101">
        <f>IF(SER_hh_tes_in!F29=0,0,1000000/0.086*SER_hh_tes_in!F29/SER_hh_num_in!F29)</f>
        <v>5662.3067612926916</v>
      </c>
      <c r="G29" s="101">
        <f>IF(SER_hh_tes_in!G29=0,0,1000000/0.086*SER_hh_tes_in!G29/SER_hh_num_in!G29)</f>
        <v>5677.8213560581289</v>
      </c>
      <c r="H29" s="101">
        <f>IF(SER_hh_tes_in!H29=0,0,1000000/0.086*SER_hh_tes_in!H29/SER_hh_num_in!H29)</f>
        <v>5742.6171678133614</v>
      </c>
      <c r="I29" s="101">
        <f>IF(SER_hh_tes_in!I29=0,0,1000000/0.086*SER_hh_tes_in!I29/SER_hh_num_in!I29)</f>
        <v>5791.2500858639642</v>
      </c>
      <c r="J29" s="101">
        <f>IF(SER_hh_tes_in!J29=0,0,1000000/0.086*SER_hh_tes_in!J29/SER_hh_num_in!J29)</f>
        <v>5788.9518203502666</v>
      </c>
      <c r="K29" s="101">
        <f>IF(SER_hh_tes_in!K29=0,0,1000000/0.086*SER_hh_tes_in!K29/SER_hh_num_in!K29)</f>
        <v>5770.420429461079</v>
      </c>
      <c r="L29" s="101">
        <f>IF(SER_hh_tes_in!L29=0,0,1000000/0.086*SER_hh_tes_in!L29/SER_hh_num_in!L29)</f>
        <v>5946.9838155410152</v>
      </c>
      <c r="M29" s="101">
        <f>IF(SER_hh_tes_in!M29=0,0,1000000/0.086*SER_hh_tes_in!M29/SER_hh_num_in!M29)</f>
        <v>5945.4017598141154</v>
      </c>
      <c r="N29" s="101">
        <f>IF(SER_hh_tes_in!N29=0,0,1000000/0.086*SER_hh_tes_in!N29/SER_hh_num_in!N29)</f>
        <v>5991.9288591616041</v>
      </c>
      <c r="O29" s="101">
        <f>IF(SER_hh_tes_in!O29=0,0,1000000/0.086*SER_hh_tes_in!O29/SER_hh_num_in!O29)</f>
        <v>6026.3722322080921</v>
      </c>
      <c r="P29" s="101">
        <f>IF(SER_hh_tes_in!P29=0,0,1000000/0.086*SER_hh_tes_in!P29/SER_hh_num_in!P29)</f>
        <v>6060.2091657931451</v>
      </c>
      <c r="Q29" s="101">
        <f>IF(SER_hh_tes_in!Q29=0,0,1000000/0.086*SER_hh_tes_in!Q29/SER_hh_num_in!Q29)</f>
        <v>6078.7372372205054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0</v>
      </c>
      <c r="D30" s="100">
        <f>IF(SER_hh_tes_in!D30=0,0,1000000/0.086*SER_hh_tes_in!D30/SER_hh_num_in!D30)</f>
        <v>5599.3553118892942</v>
      </c>
      <c r="E30" s="100">
        <f>IF(SER_hh_tes_in!E30=0,0,1000000/0.086*SER_hh_tes_in!E30/SER_hh_num_in!E30)</f>
        <v>0</v>
      </c>
      <c r="F30" s="100">
        <f>IF(SER_hh_tes_in!F30=0,0,1000000/0.086*SER_hh_tes_in!F30/SER_hh_num_in!F30)</f>
        <v>5118.2286154898802</v>
      </c>
      <c r="G30" s="100">
        <f>IF(SER_hh_tes_in!G30=0,0,1000000/0.086*SER_hh_tes_in!G30/SER_hh_num_in!G30)</f>
        <v>6245.4095150935282</v>
      </c>
      <c r="H30" s="100">
        <f>IF(SER_hh_tes_in!H30=0,0,1000000/0.086*SER_hh_tes_in!H30/SER_hh_num_in!H30)</f>
        <v>0</v>
      </c>
      <c r="I30" s="100">
        <f>IF(SER_hh_tes_in!I30=0,0,1000000/0.086*SER_hh_tes_in!I30/SER_hh_num_in!I30)</f>
        <v>6015.0958969586172</v>
      </c>
      <c r="J30" s="100">
        <f>IF(SER_hh_tes_in!J30=0,0,1000000/0.086*SER_hh_tes_in!J30/SER_hh_num_in!J30)</f>
        <v>5270.9633123997992</v>
      </c>
      <c r="K30" s="100">
        <f>IF(SER_hh_tes_in!K30=0,0,1000000/0.086*SER_hh_tes_in!K30/SER_hh_num_in!K30)</f>
        <v>4773.0217121804126</v>
      </c>
      <c r="L30" s="100">
        <f>IF(SER_hh_tes_in!L30=0,0,1000000/0.086*SER_hh_tes_in!L30/SER_hh_num_in!L30)</f>
        <v>6948.0170893482291</v>
      </c>
      <c r="M30" s="100">
        <f>IF(SER_hh_tes_in!M30=0,0,1000000/0.086*SER_hh_tes_in!M30/SER_hh_num_in!M30)</f>
        <v>6224.9804242982782</v>
      </c>
      <c r="N30" s="100">
        <f>IF(SER_hh_tes_in!N30=0,0,1000000/0.086*SER_hh_tes_in!N30/SER_hh_num_in!N30)</f>
        <v>0</v>
      </c>
      <c r="O30" s="100">
        <f>IF(SER_hh_tes_in!O30=0,0,1000000/0.086*SER_hh_tes_in!O30/SER_hh_num_in!O30)</f>
        <v>0</v>
      </c>
      <c r="P30" s="100">
        <f>IF(SER_hh_tes_in!P30=0,0,1000000/0.086*SER_hh_tes_in!P30/SER_hh_num_in!P30)</f>
        <v>0</v>
      </c>
      <c r="Q30" s="100">
        <f>IF(SER_hh_tes_in!Q30=0,0,1000000/0.086*SER_hh_tes_in!Q30/SER_hh_num_in!Q30)</f>
        <v>6323.806179271367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5308.5352566239244</v>
      </c>
      <c r="D31" s="100">
        <f>IF(SER_hh_tes_in!D31=0,0,1000000/0.086*SER_hh_tes_in!D31/SER_hh_num_in!D31)</f>
        <v>5653.438419789527</v>
      </c>
      <c r="E31" s="100">
        <f>IF(SER_hh_tes_in!E31=0,0,1000000/0.086*SER_hh_tes_in!E31/SER_hh_num_in!E31)</f>
        <v>5711.6046963064546</v>
      </c>
      <c r="F31" s="100">
        <f>IF(SER_hh_tes_in!F31=0,0,1000000/0.086*SER_hh_tes_in!F31/SER_hh_num_in!F31)</f>
        <v>5754.9213867958288</v>
      </c>
      <c r="G31" s="100">
        <f>IF(SER_hh_tes_in!G31=0,0,1000000/0.086*SER_hh_tes_in!G31/SER_hh_num_in!G31)</f>
        <v>5793.736640178593</v>
      </c>
      <c r="H31" s="100">
        <f>IF(SER_hh_tes_in!H31=0,0,1000000/0.086*SER_hh_tes_in!H31/SER_hh_num_in!H31)</f>
        <v>5850.0029273708296</v>
      </c>
      <c r="I31" s="100">
        <f>IF(SER_hh_tes_in!I31=0,0,1000000/0.086*SER_hh_tes_in!I31/SER_hh_num_in!I31)</f>
        <v>5899.0585142713162</v>
      </c>
      <c r="J31" s="100">
        <f>IF(SER_hh_tes_in!J31=0,0,1000000/0.086*SER_hh_tes_in!J31/SER_hh_num_in!J31)</f>
        <v>5953.0603553551136</v>
      </c>
      <c r="K31" s="100">
        <f>IF(SER_hh_tes_in!K31=0,0,1000000/0.086*SER_hh_tes_in!K31/SER_hh_num_in!K31)</f>
        <v>0</v>
      </c>
      <c r="L31" s="100">
        <f>IF(SER_hh_tes_in!L31=0,0,1000000/0.086*SER_hh_tes_in!L31/SER_hh_num_in!L31)</f>
        <v>0</v>
      </c>
      <c r="M31" s="100">
        <f>IF(SER_hh_tes_in!M31=0,0,1000000/0.086*SER_hh_tes_in!M31/SER_hh_num_in!M31)</f>
        <v>6086.8949148381298</v>
      </c>
      <c r="N31" s="100">
        <f>IF(SER_hh_tes_in!N31=0,0,1000000/0.086*SER_hh_tes_in!N31/SER_hh_num_in!N31)</f>
        <v>6146.8117555376875</v>
      </c>
      <c r="O31" s="100">
        <f>IF(SER_hh_tes_in!O31=0,0,1000000/0.086*SER_hh_tes_in!O31/SER_hh_num_in!O31)</f>
        <v>0</v>
      </c>
      <c r="P31" s="100">
        <f>IF(SER_hh_tes_in!P31=0,0,1000000/0.086*SER_hh_tes_in!P31/SER_hh_num_in!P31)</f>
        <v>6225.2238027650455</v>
      </c>
      <c r="Q31" s="100">
        <f>IF(SER_hh_tes_in!Q31=0,0,1000000/0.086*SER_hh_tes_in!Q31/SER_hh_num_in!Q31)</f>
        <v>6319.150122737502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0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0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0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5462.4820721517599</v>
      </c>
      <c r="D33" s="18">
        <f>IF(SER_hh_tes_in!D33=0,0,1000000/0.086*SER_hh_tes_in!D33/SER_hh_num_in!D33)</f>
        <v>5603.7957977142651</v>
      </c>
      <c r="E33" s="18">
        <f>IF(SER_hh_tes_in!E33=0,0,1000000/0.086*SER_hh_tes_in!E33/SER_hh_num_in!E33)</f>
        <v>5624.3573182943301</v>
      </c>
      <c r="F33" s="18">
        <f>IF(SER_hh_tes_in!F33=0,0,1000000/0.086*SER_hh_tes_in!F33/SER_hh_num_in!F33)</f>
        <v>5698.2513524466458</v>
      </c>
      <c r="G33" s="18">
        <f>IF(SER_hh_tes_in!G33=0,0,1000000/0.086*SER_hh_tes_in!G33/SER_hh_num_in!G33)</f>
        <v>5645.2245514527767</v>
      </c>
      <c r="H33" s="18">
        <f>IF(SER_hh_tes_in!H33=0,0,1000000/0.086*SER_hh_tes_in!H33/SER_hh_num_in!H33)</f>
        <v>5741.1596840213097</v>
      </c>
      <c r="I33" s="18">
        <f>IF(SER_hh_tes_in!I33=0,0,1000000/0.086*SER_hh_tes_in!I33/SER_hh_num_in!I33)</f>
        <v>5785.1947768410855</v>
      </c>
      <c r="J33" s="18">
        <f>IF(SER_hh_tes_in!J33=0,0,1000000/0.086*SER_hh_tes_in!J33/SER_hh_num_in!J33)</f>
        <v>5841.3938058362874</v>
      </c>
      <c r="K33" s="18">
        <f>IF(SER_hh_tes_in!K33=0,0,1000000/0.086*SER_hh_tes_in!K33/SER_hh_num_in!K33)</f>
        <v>5859.0661902664096</v>
      </c>
      <c r="L33" s="18">
        <f>IF(SER_hh_tes_in!L33=0,0,1000000/0.086*SER_hh_tes_in!L33/SER_hh_num_in!L33)</f>
        <v>5853.5515250694525</v>
      </c>
      <c r="M33" s="18">
        <f>IF(SER_hh_tes_in!M33=0,0,1000000/0.086*SER_hh_tes_in!M33/SER_hh_num_in!M33)</f>
        <v>5915.3178456265978</v>
      </c>
      <c r="N33" s="18">
        <f>IF(SER_hh_tes_in!N33=0,0,1000000/0.086*SER_hh_tes_in!N33/SER_hh_num_in!N33)</f>
        <v>5990.7455430597693</v>
      </c>
      <c r="O33" s="18">
        <f>IF(SER_hh_tes_in!O33=0,0,1000000/0.086*SER_hh_tes_in!O33/SER_hh_num_in!O33)</f>
        <v>6026.3722322080921</v>
      </c>
      <c r="P33" s="18">
        <f>IF(SER_hh_tes_in!P33=0,0,1000000/0.086*SER_hh_tes_in!P33/SER_hh_num_in!P33)</f>
        <v>6055.5388257782952</v>
      </c>
      <c r="Q33" s="18">
        <f>IF(SER_hh_tes_in!Q33=0,0,1000000/0.086*SER_hh_tes_in!Q33/SER_hh_num_in!Q33)</f>
        <v>6047.1435939568473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629.9730773816475</v>
      </c>
      <c r="D3" s="106">
        <f>IF(SER_hh_emi_in!D3=0,0,1000000*SER_hh_emi_in!D3/SER_hh_num_in!D3)</f>
        <v>7633.3448362153922</v>
      </c>
      <c r="E3" s="106">
        <f>IF(SER_hh_emi_in!E3=0,0,1000000*SER_hh_emi_in!E3/SER_hh_num_in!E3)</f>
        <v>7898.4029678353027</v>
      </c>
      <c r="F3" s="106">
        <f>IF(SER_hh_emi_in!F3=0,0,1000000*SER_hh_emi_in!F3/SER_hh_num_in!F3)</f>
        <v>599.95346276913506</v>
      </c>
      <c r="G3" s="106">
        <f>IF(SER_hh_emi_in!G3=0,0,1000000*SER_hh_emi_in!G3/SER_hh_num_in!G3)</f>
        <v>953.58598550990598</v>
      </c>
      <c r="H3" s="106">
        <f>IF(SER_hh_emi_in!H3=0,0,1000000*SER_hh_emi_in!H3/SER_hh_num_in!H3)</f>
        <v>431.16374384031201</v>
      </c>
      <c r="I3" s="106">
        <f>IF(SER_hh_emi_in!I3=0,0,1000000*SER_hh_emi_in!I3/SER_hh_num_in!I3)</f>
        <v>4606.2388002781927</v>
      </c>
      <c r="J3" s="106">
        <f>IF(SER_hh_emi_in!J3=0,0,1000000*SER_hh_emi_in!J3/SER_hh_num_in!J3)</f>
        <v>3096.9806985013824</v>
      </c>
      <c r="K3" s="106">
        <f>IF(SER_hh_emi_in!K3=0,0,1000000*SER_hh_emi_in!K3/SER_hh_num_in!K3)</f>
        <v>12635.213030636698</v>
      </c>
      <c r="L3" s="106">
        <f>IF(SER_hh_emi_in!L3=0,0,1000000*SER_hh_emi_in!L3/SER_hh_num_in!L3)</f>
        <v>7933.9259935180526</v>
      </c>
      <c r="M3" s="106">
        <f>IF(SER_hh_emi_in!M3=0,0,1000000*SER_hh_emi_in!M3/SER_hh_num_in!M3)</f>
        <v>4251.4679066635681</v>
      </c>
      <c r="N3" s="106">
        <f>IF(SER_hh_emi_in!N3=0,0,1000000*SER_hh_emi_in!N3/SER_hh_num_in!N3)</f>
        <v>1157.7044464197154</v>
      </c>
      <c r="O3" s="106">
        <f>IF(SER_hh_emi_in!O3=0,0,1000000*SER_hh_emi_in!O3/SER_hh_num_in!O3)</f>
        <v>426.3284128428121</v>
      </c>
      <c r="P3" s="106">
        <f>IF(SER_hh_emi_in!P3=0,0,1000000*SER_hh_emi_in!P3/SER_hh_num_in!P3)</f>
        <v>404.57301254363892</v>
      </c>
      <c r="Q3" s="106">
        <f>IF(SER_hh_emi_in!Q3=0,0,1000000*SER_hh_emi_in!Q3/SER_hh_num_in!Q3)</f>
        <v>734.83552369612278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180.98523262377168</v>
      </c>
      <c r="D4" s="101">
        <f>IF(SER_hh_emi_in!D4=0,0,1000000*SER_hh_emi_in!D4/SER_hh_num_in!D4)</f>
        <v>7054.3841384028547</v>
      </c>
      <c r="E4" s="101">
        <f>IF(SER_hh_emi_in!E4=0,0,1000000*SER_hh_emi_in!E4/SER_hh_num_in!E4)</f>
        <v>7453.0488278665925</v>
      </c>
      <c r="F4" s="101">
        <f>IF(SER_hh_emi_in!F4=0,0,1000000*SER_hh_emi_in!F4/SER_hh_num_in!F4)</f>
        <v>391.59446510904752</v>
      </c>
      <c r="G4" s="101">
        <f>IF(SER_hh_emi_in!G4=0,0,1000000*SER_hh_emi_in!G4/SER_hh_num_in!G4)</f>
        <v>718.89775876846295</v>
      </c>
      <c r="H4" s="101">
        <f>IF(SER_hh_emi_in!H4=0,0,1000000*SER_hh_emi_in!H4/SER_hh_num_in!H4)</f>
        <v>346.6731387511947</v>
      </c>
      <c r="I4" s="101">
        <f>IF(SER_hh_emi_in!I4=0,0,1000000*SER_hh_emi_in!I4/SER_hh_num_in!I4)</f>
        <v>4123.0358199323127</v>
      </c>
      <c r="J4" s="101">
        <f>IF(SER_hh_emi_in!J4=0,0,1000000*SER_hh_emi_in!J4/SER_hh_num_in!J4)</f>
        <v>2737.7627942725135</v>
      </c>
      <c r="K4" s="101">
        <f>IF(SER_hh_emi_in!K4=0,0,1000000*SER_hh_emi_in!K4/SER_hh_num_in!K4)</f>
        <v>12137.013388111394</v>
      </c>
      <c r="L4" s="101">
        <f>IF(SER_hh_emi_in!L4=0,0,1000000*SER_hh_emi_in!L4/SER_hh_num_in!L4)</f>
        <v>7231.8284264230397</v>
      </c>
      <c r="M4" s="101">
        <f>IF(SER_hh_emi_in!M4=0,0,1000000*SER_hh_emi_in!M4/SER_hh_num_in!M4)</f>
        <v>3541.4690587964969</v>
      </c>
      <c r="N4" s="101">
        <f>IF(SER_hh_emi_in!N4=0,0,1000000*SER_hh_emi_in!N4/SER_hh_num_in!N4)</f>
        <v>801.32143555570804</v>
      </c>
      <c r="O4" s="101">
        <f>IF(SER_hh_emi_in!O4=0,0,1000000*SER_hh_emi_in!O4/SER_hh_num_in!O4)</f>
        <v>0</v>
      </c>
      <c r="P4" s="101">
        <f>IF(SER_hh_emi_in!P4=0,0,1000000*SER_hh_emi_in!P4/SER_hh_num_in!P4)</f>
        <v>0</v>
      </c>
      <c r="Q4" s="101">
        <f>IF(SER_hh_emi_in!Q4=0,0,1000000*SER_hh_emi_in!Q4/SER_hh_num_in!Q4)</f>
        <v>0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0</v>
      </c>
      <c r="D5" s="100">
        <f>IF(SER_hh_emi_in!D5=0,0,1000000*SER_hh_emi_in!D5/SER_hh_num_in!D5)</f>
        <v>0</v>
      </c>
      <c r="E5" s="100">
        <f>IF(SER_hh_emi_in!E5=0,0,1000000*SER_hh_emi_in!E5/SER_hh_num_in!E5)</f>
        <v>0</v>
      </c>
      <c r="F5" s="100">
        <f>IF(SER_hh_emi_in!F5=0,0,1000000*SER_hh_emi_in!F5/SER_hh_num_in!F5)</f>
        <v>0</v>
      </c>
      <c r="G5" s="100">
        <f>IF(SER_hh_emi_in!G5=0,0,1000000*SER_hh_emi_in!G5/SER_hh_num_in!G5)</f>
        <v>0</v>
      </c>
      <c r="H5" s="100">
        <f>IF(SER_hh_emi_in!H5=0,0,1000000*SER_hh_emi_in!H5/SER_hh_num_in!H5)</f>
        <v>0</v>
      </c>
      <c r="I5" s="100">
        <f>IF(SER_hh_emi_in!I5=0,0,1000000*SER_hh_emi_in!I5/SER_hh_num_in!I5)</f>
        <v>0</v>
      </c>
      <c r="J5" s="100">
        <f>IF(SER_hh_emi_in!J5=0,0,1000000*SER_hh_emi_in!J5/SER_hh_num_in!J5)</f>
        <v>0</v>
      </c>
      <c r="K5" s="100">
        <f>IF(SER_hh_emi_in!K5=0,0,1000000*SER_hh_emi_in!K5/SER_hh_num_in!K5)</f>
        <v>0</v>
      </c>
      <c r="L5" s="100">
        <f>IF(SER_hh_emi_in!L5=0,0,1000000*SER_hh_emi_in!L5/SER_hh_num_in!L5)</f>
        <v>0</v>
      </c>
      <c r="M5" s="100">
        <f>IF(SER_hh_emi_in!M5=0,0,1000000*SER_hh_emi_in!M5/SER_hh_num_in!M5)</f>
        <v>0</v>
      </c>
      <c r="N5" s="100">
        <f>IF(SER_hh_emi_in!N5=0,0,1000000*SER_hh_emi_in!N5/SER_hh_num_in!N5)</f>
        <v>0</v>
      </c>
      <c r="O5" s="100">
        <f>IF(SER_hh_emi_in!O5=0,0,1000000*SER_hh_emi_in!O5/SER_hh_num_in!O5)</f>
        <v>0</v>
      </c>
      <c r="P5" s="100">
        <f>IF(SER_hh_emi_in!P5=0,0,1000000*SER_hh_emi_in!P5/SER_hh_num_in!P5)</f>
        <v>0</v>
      </c>
      <c r="Q5" s="100">
        <f>IF(SER_hh_emi_in!Q5=0,0,1000000*SER_hh_emi_in!Q5/SER_hh_num_in!Q5)</f>
        <v>0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0</v>
      </c>
      <c r="D7" s="100">
        <f>IF(SER_hh_emi_in!D7=0,0,1000000*SER_hh_emi_in!D7/SER_hh_num_in!D7)</f>
        <v>19831.857994669666</v>
      </c>
      <c r="E7" s="100">
        <f>IF(SER_hh_emi_in!E7=0,0,1000000*SER_hh_emi_in!E7/SER_hh_num_in!E7)</f>
        <v>20748.059372147705</v>
      </c>
      <c r="F7" s="100">
        <f>IF(SER_hh_emi_in!F7=0,0,1000000*SER_hh_emi_in!F7/SER_hh_num_in!F7)</f>
        <v>0</v>
      </c>
      <c r="G7" s="100">
        <f>IF(SER_hh_emi_in!G7=0,0,1000000*SER_hh_emi_in!G7/SER_hh_num_in!G7)</f>
        <v>0</v>
      </c>
      <c r="H7" s="100">
        <f>IF(SER_hh_emi_in!H7=0,0,1000000*SER_hh_emi_in!H7/SER_hh_num_in!H7)</f>
        <v>0</v>
      </c>
      <c r="I7" s="100">
        <f>IF(SER_hh_emi_in!I7=0,0,1000000*SER_hh_emi_in!I7/SER_hh_num_in!I7)</f>
        <v>16529.634992282103</v>
      </c>
      <c r="J7" s="100">
        <f>IF(SER_hh_emi_in!J7=0,0,1000000*SER_hh_emi_in!J7/SER_hh_num_in!J7)</f>
        <v>15316.83467464617</v>
      </c>
      <c r="K7" s="100">
        <f>IF(SER_hh_emi_in!K7=0,0,1000000*SER_hh_emi_in!K7/SER_hh_num_in!K7)</f>
        <v>16655.637073171019</v>
      </c>
      <c r="L7" s="100">
        <f>IF(SER_hh_emi_in!L7=0,0,1000000*SER_hh_emi_in!L7/SER_hh_num_in!L7)</f>
        <v>18370.236402828501</v>
      </c>
      <c r="M7" s="100">
        <f>IF(SER_hh_emi_in!M7=0,0,1000000*SER_hh_emi_in!M7/SER_hh_num_in!M7)</f>
        <v>15436.14344540317</v>
      </c>
      <c r="N7" s="100">
        <f>IF(SER_hh_emi_in!N7=0,0,1000000*SER_hh_emi_in!N7/SER_hh_num_in!N7)</f>
        <v>0</v>
      </c>
      <c r="O7" s="100">
        <f>IF(SER_hh_emi_in!O7=0,0,1000000*SER_hh_emi_in!O7/SER_hh_num_in!O7)</f>
        <v>0</v>
      </c>
      <c r="P7" s="100">
        <f>IF(SER_hh_emi_in!P7=0,0,1000000*SER_hh_emi_in!P7/SER_hh_num_in!P7)</f>
        <v>0</v>
      </c>
      <c r="Q7" s="100">
        <f>IF(SER_hh_emi_in!Q7=0,0,1000000*SER_hh_emi_in!Q7/SER_hh_num_in!Q7)</f>
        <v>0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0</v>
      </c>
      <c r="D8" s="100">
        <f>IF(SER_hh_emi_in!D8=0,0,1000000*SER_hh_emi_in!D8/SER_hh_num_in!D8)</f>
        <v>0</v>
      </c>
      <c r="E8" s="100">
        <f>IF(SER_hh_emi_in!E8=0,0,1000000*SER_hh_emi_in!E8/SER_hh_num_in!E8)</f>
        <v>0</v>
      </c>
      <c r="F8" s="100">
        <f>IF(SER_hh_emi_in!F8=0,0,1000000*SER_hh_emi_in!F8/SER_hh_num_in!F8)</f>
        <v>0</v>
      </c>
      <c r="G8" s="100">
        <f>IF(SER_hh_emi_in!G8=0,0,1000000*SER_hh_emi_in!G8/SER_hh_num_in!G8)</f>
        <v>0</v>
      </c>
      <c r="H8" s="100">
        <f>IF(SER_hh_emi_in!H8=0,0,1000000*SER_hh_emi_in!H8/SER_hh_num_in!H8)</f>
        <v>0</v>
      </c>
      <c r="I8" s="100">
        <f>IF(SER_hh_emi_in!I8=0,0,1000000*SER_hh_emi_in!I8/SER_hh_num_in!I8)</f>
        <v>0</v>
      </c>
      <c r="J8" s="100">
        <f>IF(SER_hh_emi_in!J8=0,0,1000000*SER_hh_emi_in!J8/SER_hh_num_in!J8)</f>
        <v>0</v>
      </c>
      <c r="K8" s="100">
        <f>IF(SER_hh_emi_in!K8=0,0,1000000*SER_hh_emi_in!K8/SER_hh_num_in!K8)</f>
        <v>0</v>
      </c>
      <c r="L8" s="100">
        <f>IF(SER_hh_emi_in!L8=0,0,1000000*SER_hh_emi_in!L8/SER_hh_num_in!L8)</f>
        <v>0</v>
      </c>
      <c r="M8" s="100">
        <f>IF(SER_hh_emi_in!M8=0,0,1000000*SER_hh_emi_in!M8/SER_hh_num_in!M8)</f>
        <v>0</v>
      </c>
      <c r="N8" s="100">
        <f>IF(SER_hh_emi_in!N8=0,0,1000000*SER_hh_emi_in!N8/SER_hh_num_in!N8)</f>
        <v>0</v>
      </c>
      <c r="O8" s="100">
        <f>IF(SER_hh_emi_in!O8=0,0,1000000*SER_hh_emi_in!O8/SER_hh_num_in!O8)</f>
        <v>0</v>
      </c>
      <c r="P8" s="100">
        <f>IF(SER_hh_emi_in!P8=0,0,1000000*SER_hh_emi_in!P8/SER_hh_num_in!P8)</f>
        <v>0</v>
      </c>
      <c r="Q8" s="100">
        <f>IF(SER_hh_emi_in!Q8=0,0,1000000*SER_hh_emi_in!Q8/SER_hh_num_in!Q8)</f>
        <v>0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14343.736089549844</v>
      </c>
      <c r="D9" s="100">
        <f>IF(SER_hh_emi_in!D9=0,0,1000000*SER_hh_emi_in!D9/SER_hh_num_in!D9)</f>
        <v>15159.479647217093</v>
      </c>
      <c r="E9" s="100">
        <f>IF(SER_hh_emi_in!E9=0,0,1000000*SER_hh_emi_in!E9/SER_hh_num_in!E9)</f>
        <v>15218.823314506262</v>
      </c>
      <c r="F9" s="100">
        <f>IF(SER_hh_emi_in!F9=0,0,1000000*SER_hh_emi_in!F9/SER_hh_num_in!F9)</f>
        <v>13880.111936051164</v>
      </c>
      <c r="G9" s="100">
        <f>IF(SER_hh_emi_in!G9=0,0,1000000*SER_hh_emi_in!G9/SER_hh_num_in!G9)</f>
        <v>12383.017067654975</v>
      </c>
      <c r="H9" s="100">
        <f>IF(SER_hh_emi_in!H9=0,0,1000000*SER_hh_emi_in!H9/SER_hh_num_in!H9)</f>
        <v>11262.174528988282</v>
      </c>
      <c r="I9" s="100">
        <f>IF(SER_hh_emi_in!I9=0,0,1000000*SER_hh_emi_in!I9/SER_hh_num_in!I9)</f>
        <v>11529.774299366547</v>
      </c>
      <c r="J9" s="100">
        <f>IF(SER_hh_emi_in!J9=0,0,1000000*SER_hh_emi_in!J9/SER_hh_num_in!J9)</f>
        <v>0</v>
      </c>
      <c r="K9" s="100">
        <f>IF(SER_hh_emi_in!K9=0,0,1000000*SER_hh_emi_in!K9/SER_hh_num_in!K9)</f>
        <v>0</v>
      </c>
      <c r="L9" s="100">
        <f>IF(SER_hh_emi_in!L9=0,0,1000000*SER_hh_emi_in!L9/SER_hh_num_in!L9)</f>
        <v>12969.604349893998</v>
      </c>
      <c r="M9" s="100">
        <f>IF(SER_hh_emi_in!M9=0,0,1000000*SER_hh_emi_in!M9/SER_hh_num_in!M9)</f>
        <v>10181.807740268569</v>
      </c>
      <c r="N9" s="100">
        <f>IF(SER_hh_emi_in!N9=0,0,1000000*SER_hh_emi_in!N9/SER_hh_num_in!N9)</f>
        <v>11611.273325810769</v>
      </c>
      <c r="O9" s="100">
        <f>IF(SER_hh_emi_in!O9=0,0,1000000*SER_hh_emi_in!O9/SER_hh_num_in!O9)</f>
        <v>0</v>
      </c>
      <c r="P9" s="100">
        <f>IF(SER_hh_emi_in!P9=0,0,1000000*SER_hh_emi_in!P9/SER_hh_num_in!P9)</f>
        <v>0</v>
      </c>
      <c r="Q9" s="100">
        <f>IF(SER_hh_emi_in!Q9=0,0,1000000*SER_hh_emi_in!Q9/SER_hh_num_in!Q9)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0</v>
      </c>
      <c r="D10" s="100">
        <f>IF(SER_hh_emi_in!D10=0,0,1000000*SER_hh_emi_in!D10/SER_hh_num_in!D10)</f>
        <v>0</v>
      </c>
      <c r="E10" s="100">
        <f>IF(SER_hh_emi_in!E10=0,0,1000000*SER_hh_emi_in!E10/SER_hh_num_in!E10)</f>
        <v>0</v>
      </c>
      <c r="F10" s="100">
        <f>IF(SER_hh_emi_in!F10=0,0,1000000*SER_hh_emi_in!F10/SER_hh_num_in!F10)</f>
        <v>0</v>
      </c>
      <c r="G10" s="100">
        <f>IF(SER_hh_emi_in!G10=0,0,1000000*SER_hh_emi_in!G10/SER_hh_num_in!G10)</f>
        <v>0</v>
      </c>
      <c r="H10" s="100">
        <f>IF(SER_hh_emi_in!H10=0,0,1000000*SER_hh_emi_in!H10/SER_hh_num_in!H10)</f>
        <v>0</v>
      </c>
      <c r="I10" s="100">
        <f>IF(SER_hh_emi_in!I10=0,0,1000000*SER_hh_emi_in!I10/SER_hh_num_in!I10)</f>
        <v>0</v>
      </c>
      <c r="J10" s="100">
        <f>IF(SER_hh_emi_in!J10=0,0,1000000*SER_hh_emi_in!J10/SER_hh_num_in!J10)</f>
        <v>0</v>
      </c>
      <c r="K10" s="100">
        <f>IF(SER_hh_emi_in!K10=0,0,1000000*SER_hh_emi_in!K10/SER_hh_num_in!K10)</f>
        <v>0</v>
      </c>
      <c r="L10" s="100">
        <f>IF(SER_hh_emi_in!L10=0,0,1000000*SER_hh_emi_in!L10/SER_hh_num_in!L10)</f>
        <v>0</v>
      </c>
      <c r="M10" s="100">
        <f>IF(SER_hh_emi_in!M10=0,0,1000000*SER_hh_emi_in!M10/SER_hh_num_in!M10)</f>
        <v>0</v>
      </c>
      <c r="N10" s="100">
        <f>IF(SER_hh_emi_in!N10=0,0,1000000*SER_hh_emi_in!N10/SER_hh_num_in!N10)</f>
        <v>0</v>
      </c>
      <c r="O10" s="100">
        <f>IF(SER_hh_emi_in!O10=0,0,1000000*SER_hh_emi_in!O10/SER_hh_num_in!O10)</f>
        <v>0</v>
      </c>
      <c r="P10" s="100">
        <f>IF(SER_hh_emi_in!P10=0,0,1000000*SER_hh_emi_in!P10/SER_hh_num_in!P10)</f>
        <v>0</v>
      </c>
      <c r="Q10" s="100">
        <f>IF(SER_hh_emi_in!Q10=0,0,1000000*SER_hh_emi_in!Q10/SER_hh_num_in!Q10)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0</v>
      </c>
      <c r="D16" s="101">
        <f>IF(SER_hh_emi_in!D16=0,0,1000000*SER_hh_emi_in!D16/SER_hh_num_in!D16)</f>
        <v>0</v>
      </c>
      <c r="E16" s="101">
        <f>IF(SER_hh_emi_in!E16=0,0,1000000*SER_hh_emi_in!E16/SER_hh_num_in!E16)</f>
        <v>0</v>
      </c>
      <c r="F16" s="101">
        <f>IF(SER_hh_emi_in!F16=0,0,1000000*SER_hh_emi_in!F16/SER_hh_num_in!F16)</f>
        <v>0</v>
      </c>
      <c r="G16" s="101">
        <f>IF(SER_hh_emi_in!G16=0,0,1000000*SER_hh_emi_in!G16/SER_hh_num_in!G16)</f>
        <v>0</v>
      </c>
      <c r="H16" s="101">
        <f>IF(SER_hh_emi_in!H16=0,0,1000000*SER_hh_emi_in!H16/SER_hh_num_in!H16)</f>
        <v>0</v>
      </c>
      <c r="I16" s="101">
        <f>IF(SER_hh_emi_in!I16=0,0,1000000*SER_hh_emi_in!I16/SER_hh_num_in!I16)</f>
        <v>0</v>
      </c>
      <c r="J16" s="101">
        <f>IF(SER_hh_emi_in!J16=0,0,1000000*SER_hh_emi_in!J16/SER_hh_num_in!J16)</f>
        <v>0</v>
      </c>
      <c r="K16" s="101">
        <f>IF(SER_hh_emi_in!K16=0,0,1000000*SER_hh_emi_in!K16/SER_hh_num_in!K16)</f>
        <v>0</v>
      </c>
      <c r="L16" s="101">
        <f>IF(SER_hh_emi_in!L16=0,0,1000000*SER_hh_emi_in!L16/SER_hh_num_in!L16)</f>
        <v>0</v>
      </c>
      <c r="M16" s="101">
        <f>IF(SER_hh_emi_in!M16=0,0,1000000*SER_hh_emi_in!M16/SER_hh_num_in!M16)</f>
        <v>0</v>
      </c>
      <c r="N16" s="101">
        <f>IF(SER_hh_emi_in!N16=0,0,1000000*SER_hh_emi_in!N16/SER_hh_num_in!N16)</f>
        <v>0</v>
      </c>
      <c r="O16" s="101">
        <f>IF(SER_hh_emi_in!O16=0,0,1000000*SER_hh_emi_in!O16/SER_hh_num_in!O16)</f>
        <v>0</v>
      </c>
      <c r="P16" s="101">
        <f>IF(SER_hh_emi_in!P16=0,0,1000000*SER_hh_emi_in!P16/SER_hh_num_in!P16)</f>
        <v>0</v>
      </c>
      <c r="Q16" s="101">
        <f>IF(SER_hh_emi_in!Q16=0,0,1000000*SER_hh_emi_in!Q16/SER_hh_num_in!Q16)</f>
        <v>0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0</v>
      </c>
      <c r="D17" s="103">
        <f>IF(SER_hh_emi_in!D17=0,0,1000000*SER_hh_emi_in!D17/SER_hh_num_in!D17)</f>
        <v>0</v>
      </c>
      <c r="E17" s="103">
        <f>IF(SER_hh_emi_in!E17=0,0,1000000*SER_hh_emi_in!E17/SER_hh_num_in!E17)</f>
        <v>0</v>
      </c>
      <c r="F17" s="103">
        <f>IF(SER_hh_emi_in!F17=0,0,1000000*SER_hh_emi_in!F17/SER_hh_num_in!F17)</f>
        <v>0</v>
      </c>
      <c r="G17" s="103">
        <f>IF(SER_hh_emi_in!G17=0,0,1000000*SER_hh_emi_in!G17/SER_hh_num_in!G17)</f>
        <v>0</v>
      </c>
      <c r="H17" s="103">
        <f>IF(SER_hh_emi_in!H17=0,0,1000000*SER_hh_emi_in!H17/SER_hh_num_in!H17)</f>
        <v>0</v>
      </c>
      <c r="I17" s="103">
        <f>IF(SER_hh_emi_in!I17=0,0,1000000*SER_hh_emi_in!I17/SER_hh_num_in!I17)</f>
        <v>0</v>
      </c>
      <c r="J17" s="103">
        <f>IF(SER_hh_emi_in!J17=0,0,1000000*SER_hh_emi_in!J17/SER_hh_num_in!J17)</f>
        <v>0</v>
      </c>
      <c r="K17" s="103">
        <f>IF(SER_hh_emi_in!K17=0,0,1000000*SER_hh_emi_in!K17/SER_hh_num_in!K17)</f>
        <v>0</v>
      </c>
      <c r="L17" s="103">
        <f>IF(SER_hh_emi_in!L17=0,0,1000000*SER_hh_emi_in!L17/SER_hh_num_in!L17)</f>
        <v>0</v>
      </c>
      <c r="M17" s="103">
        <f>IF(SER_hh_emi_in!M17=0,0,1000000*SER_hh_emi_in!M17/SER_hh_num_in!M17)</f>
        <v>0</v>
      </c>
      <c r="N17" s="103">
        <f>IF(SER_hh_emi_in!N17=0,0,1000000*SER_hh_emi_in!N17/SER_hh_num_in!N17)</f>
        <v>0</v>
      </c>
      <c r="O17" s="103">
        <f>IF(SER_hh_emi_in!O17=0,0,1000000*SER_hh_emi_in!O17/SER_hh_num_in!O17)</f>
        <v>0</v>
      </c>
      <c r="P17" s="103">
        <f>IF(SER_hh_emi_in!P17=0,0,1000000*SER_hh_emi_in!P17/SER_hh_num_in!P17)</f>
        <v>0</v>
      </c>
      <c r="Q17" s="103">
        <f>IF(SER_hh_emi_in!Q17=0,0,1000000*SER_hh_emi_in!Q17/SER_hh_num_in!Q17)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409.75515072925384</v>
      </c>
      <c r="D19" s="101">
        <f>IF(SER_hh_emi_in!D19=0,0,1000000*SER_hh_emi_in!D19/SER_hh_num_in!D19)</f>
        <v>285.41974580558275</v>
      </c>
      <c r="E19" s="101">
        <f>IF(SER_hh_emi_in!E19=0,0,1000000*SER_hh_emi_in!E19/SER_hh_num_in!E19)</f>
        <v>361.83191469648148</v>
      </c>
      <c r="F19" s="101">
        <f>IF(SER_hh_emi_in!F19=0,0,1000000*SER_hh_emi_in!F19/SER_hh_num_in!F19)</f>
        <v>12.230479880329952</v>
      </c>
      <c r="G19" s="101">
        <f>IF(SER_hh_emi_in!G19=0,0,1000000*SER_hh_emi_in!G19/SER_hh_num_in!G19)</f>
        <v>44.752716216451397</v>
      </c>
      <c r="H19" s="101">
        <f>IF(SER_hh_emi_in!H19=0,0,1000000*SER_hh_emi_in!H19/SER_hh_num_in!H19)</f>
        <v>55.397789386812178</v>
      </c>
      <c r="I19" s="101">
        <f>IF(SER_hh_emi_in!I19=0,0,1000000*SER_hh_emi_in!I19/SER_hh_num_in!I19)</f>
        <v>397.87629458681749</v>
      </c>
      <c r="J19" s="101">
        <f>IF(SER_hh_emi_in!J19=0,0,1000000*SER_hh_emi_in!J19/SER_hh_num_in!J19)</f>
        <v>93.278323976166561</v>
      </c>
      <c r="K19" s="101">
        <f>IF(SER_hh_emi_in!K19=0,0,1000000*SER_hh_emi_in!K19/SER_hh_num_in!K19)</f>
        <v>320.66655369764584</v>
      </c>
      <c r="L19" s="101">
        <f>IF(SER_hh_emi_in!L19=0,0,1000000*SER_hh_emi_in!L19/SER_hh_num_in!L19)</f>
        <v>433.5554827284451</v>
      </c>
      <c r="M19" s="101">
        <f>IF(SER_hh_emi_in!M19=0,0,1000000*SER_hh_emi_in!M19/SER_hh_num_in!M19)</f>
        <v>427.12997859324042</v>
      </c>
      <c r="N19" s="101">
        <f>IF(SER_hh_emi_in!N19=0,0,1000000*SER_hh_emi_in!N19/SER_hh_num_in!N19)</f>
        <v>339.30511354056773</v>
      </c>
      <c r="O19" s="101">
        <f>IF(SER_hh_emi_in!O19=0,0,1000000*SER_hh_emi_in!O19/SER_hh_num_in!O19)</f>
        <v>426.3284128428121</v>
      </c>
      <c r="P19" s="101">
        <f>IF(SER_hh_emi_in!P19=0,0,1000000*SER_hh_emi_in!P19/SER_hh_num_in!P19)</f>
        <v>341.94133577580874</v>
      </c>
      <c r="Q19" s="101">
        <f>IF(SER_hh_emi_in!Q19=0,0,1000000*SER_hh_emi_in!Q19/SER_hh_num_in!Q19)</f>
        <v>428.72345426377467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0</v>
      </c>
      <c r="D21" s="100">
        <f>IF(SER_hh_emi_in!D21=0,0,1000000*SER_hh_emi_in!D21/SER_hh_num_in!D21)</f>
        <v>0</v>
      </c>
      <c r="E21" s="100">
        <f>IF(SER_hh_emi_in!E21=0,0,1000000*SER_hh_emi_in!E21/SER_hh_num_in!E21)</f>
        <v>0</v>
      </c>
      <c r="F21" s="100">
        <f>IF(SER_hh_emi_in!F21=0,0,1000000*SER_hh_emi_in!F21/SER_hh_num_in!F21)</f>
        <v>0</v>
      </c>
      <c r="G21" s="100">
        <f>IF(SER_hh_emi_in!G21=0,0,1000000*SER_hh_emi_in!G21/SER_hh_num_in!G21)</f>
        <v>0</v>
      </c>
      <c r="H21" s="100">
        <f>IF(SER_hh_emi_in!H21=0,0,1000000*SER_hh_emi_in!H21/SER_hh_num_in!H21)</f>
        <v>0</v>
      </c>
      <c r="I21" s="100">
        <f>IF(SER_hh_emi_in!I21=0,0,1000000*SER_hh_emi_in!I21/SER_hh_num_in!I21)</f>
        <v>0</v>
      </c>
      <c r="J21" s="100">
        <f>IF(SER_hh_emi_in!J21=0,0,1000000*SER_hh_emi_in!J21/SER_hh_num_in!J21)</f>
        <v>0</v>
      </c>
      <c r="K21" s="100">
        <f>IF(SER_hh_emi_in!K21=0,0,1000000*SER_hh_emi_in!K21/SER_hh_num_in!K21)</f>
        <v>0</v>
      </c>
      <c r="L21" s="100">
        <f>IF(SER_hh_emi_in!L21=0,0,1000000*SER_hh_emi_in!L21/SER_hh_num_in!L21)</f>
        <v>0</v>
      </c>
      <c r="M21" s="100">
        <f>IF(SER_hh_emi_in!M21=0,0,1000000*SER_hh_emi_in!M21/SER_hh_num_in!M21)</f>
        <v>0</v>
      </c>
      <c r="N21" s="100">
        <f>IF(SER_hh_emi_in!N21=0,0,1000000*SER_hh_emi_in!N21/SER_hh_num_in!N21)</f>
        <v>0</v>
      </c>
      <c r="O21" s="100">
        <f>IF(SER_hh_emi_in!O21=0,0,1000000*SER_hh_emi_in!O21/SER_hh_num_in!O21)</f>
        <v>0</v>
      </c>
      <c r="P21" s="100">
        <f>IF(SER_hh_emi_in!P21=0,0,1000000*SER_hh_emi_in!P21/SER_hh_num_in!P21)</f>
        <v>0</v>
      </c>
      <c r="Q21" s="100">
        <f>IF(SER_hh_emi_in!Q21=0,0,1000000*SER_hh_emi_in!Q21/SER_hh_num_in!Q21)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2844.971689416062</v>
      </c>
      <c r="D22" s="100">
        <f>IF(SER_hh_emi_in!D22=0,0,1000000*SER_hh_emi_in!D22/SER_hh_num_in!D22)</f>
        <v>2811.4368141338291</v>
      </c>
      <c r="E22" s="100">
        <f>IF(SER_hh_emi_in!E22=0,0,1000000*SER_hh_emi_in!E22/SER_hh_num_in!E22)</f>
        <v>2788.6661327018851</v>
      </c>
      <c r="F22" s="100">
        <f>IF(SER_hh_emi_in!F22=0,0,1000000*SER_hh_emi_in!F22/SER_hh_num_in!F22)</f>
        <v>0</v>
      </c>
      <c r="G22" s="100">
        <f>IF(SER_hh_emi_in!G22=0,0,1000000*SER_hh_emi_in!G22/SER_hh_num_in!G22)</f>
        <v>0</v>
      </c>
      <c r="H22" s="100">
        <f>IF(SER_hh_emi_in!H22=0,0,1000000*SER_hh_emi_in!H22/SER_hh_num_in!H22)</f>
        <v>0</v>
      </c>
      <c r="I22" s="100">
        <f>IF(SER_hh_emi_in!I22=0,0,1000000*SER_hh_emi_in!I22/SER_hh_num_in!I22)</f>
        <v>2692.4778930199054</v>
      </c>
      <c r="J22" s="100">
        <f>IF(SER_hh_emi_in!J22=0,0,1000000*SER_hh_emi_in!J22/SER_hh_num_in!J22)</f>
        <v>2691.2460656480848</v>
      </c>
      <c r="K22" s="100">
        <f>IF(SER_hh_emi_in!K22=0,0,1000000*SER_hh_emi_in!K22/SER_hh_num_in!K22)</f>
        <v>2696.0763057563081</v>
      </c>
      <c r="L22" s="100">
        <f>IF(SER_hh_emi_in!L22=0,0,1000000*SER_hh_emi_in!L22/SER_hh_num_in!L22)</f>
        <v>2699.1538160720461</v>
      </c>
      <c r="M22" s="100">
        <f>IF(SER_hh_emi_in!M22=0,0,1000000*SER_hh_emi_in!M22/SER_hh_num_in!M22)</f>
        <v>2730.8202653970679</v>
      </c>
      <c r="N22" s="100">
        <f>IF(SER_hh_emi_in!N22=0,0,1000000*SER_hh_emi_in!N22/SER_hh_num_in!N22)</f>
        <v>2764.664002941915</v>
      </c>
      <c r="O22" s="100">
        <f>IF(SER_hh_emi_in!O22=0,0,1000000*SER_hh_emi_in!O22/SER_hh_num_in!O22)</f>
        <v>2821.4816784719219</v>
      </c>
      <c r="P22" s="100">
        <f>IF(SER_hh_emi_in!P22=0,0,1000000*SER_hh_emi_in!P22/SER_hh_num_in!P22)</f>
        <v>2826.0186997030028</v>
      </c>
      <c r="Q22" s="100">
        <f>IF(SER_hh_emi_in!Q22=0,0,1000000*SER_hh_emi_in!Q22/SER_hh_num_in!Q22)</f>
        <v>2835.1226775052332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2018.8731219529352</v>
      </c>
      <c r="D23" s="100">
        <f>IF(SER_hh_emi_in!D23=0,0,1000000*SER_hh_emi_in!D23/SER_hh_num_in!D23)</f>
        <v>2067.2722397706953</v>
      </c>
      <c r="E23" s="100">
        <f>IF(SER_hh_emi_in!E23=0,0,1000000*SER_hh_emi_in!E23/SER_hh_num_in!E23)</f>
        <v>2078.4604460316536</v>
      </c>
      <c r="F23" s="100">
        <f>IF(SER_hh_emi_in!F23=0,0,1000000*SER_hh_emi_in!F23/SER_hh_num_in!F23)</f>
        <v>2053.5375887195528</v>
      </c>
      <c r="G23" s="100">
        <f>IF(SER_hh_emi_in!G23=0,0,1000000*SER_hh_emi_in!G23/SER_hh_num_in!G23)</f>
        <v>2034.2936609131336</v>
      </c>
      <c r="H23" s="100">
        <f>IF(SER_hh_emi_in!H23=0,0,1000000*SER_hh_emi_in!H23/SER_hh_num_in!H23)</f>
        <v>2045.6828744996722</v>
      </c>
      <c r="I23" s="100">
        <f>IF(SER_hh_emi_in!I23=0,0,1000000*SER_hh_emi_in!I23/SER_hh_num_in!I23)</f>
        <v>2030.1001185282962</v>
      </c>
      <c r="J23" s="100">
        <f>IF(SER_hh_emi_in!J23=0,0,1000000*SER_hh_emi_in!J23/SER_hh_num_in!J23)</f>
        <v>2010.6002898329748</v>
      </c>
      <c r="K23" s="100">
        <f>IF(SER_hh_emi_in!K23=0,0,1000000*SER_hh_emi_in!K23/SER_hh_num_in!K23)</f>
        <v>1970.8495154462057</v>
      </c>
      <c r="L23" s="100">
        <f>IF(SER_hh_emi_in!L23=0,0,1000000*SER_hh_emi_in!L23/SER_hh_num_in!L23)</f>
        <v>1972.5589450645723</v>
      </c>
      <c r="M23" s="100">
        <f>IF(SER_hh_emi_in!M23=0,0,1000000*SER_hh_emi_in!M23/SER_hh_num_in!M23)</f>
        <v>1957.9508224708966</v>
      </c>
      <c r="N23" s="100">
        <f>IF(SER_hh_emi_in!N23=0,0,1000000*SER_hh_emi_in!N23/SER_hh_num_in!N23)</f>
        <v>1948.4001288078248</v>
      </c>
      <c r="O23" s="100">
        <f>IF(SER_hh_emi_in!O23=0,0,1000000*SER_hh_emi_in!O23/SER_hh_num_in!O23)</f>
        <v>1946.6327827807361</v>
      </c>
      <c r="P23" s="100">
        <f>IF(SER_hh_emi_in!P23=0,0,1000000*SER_hh_emi_in!P23/SER_hh_num_in!P23)</f>
        <v>1941.7487523174104</v>
      </c>
      <c r="Q23" s="100">
        <f>IF(SER_hh_emi_in!Q23=0,0,1000000*SER_hh_emi_in!Q23/SER_hh_num_in!Q23)</f>
        <v>1938.3863710306648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0</v>
      </c>
      <c r="D24" s="100">
        <f>IF(SER_hh_emi_in!D24=0,0,1000000*SER_hh_emi_in!D24/SER_hh_num_in!D24)</f>
        <v>0</v>
      </c>
      <c r="E24" s="100">
        <f>IF(SER_hh_emi_in!E24=0,0,1000000*SER_hh_emi_in!E24/SER_hh_num_in!E24)</f>
        <v>0</v>
      </c>
      <c r="F24" s="100">
        <f>IF(SER_hh_emi_in!F24=0,0,1000000*SER_hh_emi_in!F24/SER_hh_num_in!F24)</f>
        <v>0</v>
      </c>
      <c r="G24" s="100">
        <f>IF(SER_hh_emi_in!G24=0,0,1000000*SER_hh_emi_in!G24/SER_hh_num_in!G24)</f>
        <v>0</v>
      </c>
      <c r="H24" s="100">
        <f>IF(SER_hh_emi_in!H24=0,0,1000000*SER_hh_emi_in!H24/SER_hh_num_in!H24)</f>
        <v>0</v>
      </c>
      <c r="I24" s="100">
        <f>IF(SER_hh_emi_in!I24=0,0,1000000*SER_hh_emi_in!I24/SER_hh_num_in!I24)</f>
        <v>0</v>
      </c>
      <c r="J24" s="100">
        <f>IF(SER_hh_emi_in!J24=0,0,1000000*SER_hh_emi_in!J24/SER_hh_num_in!J24)</f>
        <v>0</v>
      </c>
      <c r="K24" s="100">
        <f>IF(SER_hh_emi_in!K24=0,0,1000000*SER_hh_emi_in!K24/SER_hh_num_in!K24)</f>
        <v>0</v>
      </c>
      <c r="L24" s="100">
        <f>IF(SER_hh_emi_in!L24=0,0,1000000*SER_hh_emi_in!L24/SER_hh_num_in!L24)</f>
        <v>0</v>
      </c>
      <c r="M24" s="100">
        <f>IF(SER_hh_emi_in!M24=0,0,1000000*SER_hh_emi_in!M24/SER_hh_num_in!M24)</f>
        <v>0</v>
      </c>
      <c r="N24" s="100">
        <f>IF(SER_hh_emi_in!N24=0,0,1000000*SER_hh_emi_in!N24/SER_hh_num_in!N24)</f>
        <v>0</v>
      </c>
      <c r="O24" s="100">
        <f>IF(SER_hh_emi_in!O24=0,0,1000000*SER_hh_emi_in!O24/SER_hh_num_in!O24)</f>
        <v>0</v>
      </c>
      <c r="P24" s="100">
        <f>IF(SER_hh_emi_in!P24=0,0,1000000*SER_hh_emi_in!P24/SER_hh_num_in!P24)</f>
        <v>0</v>
      </c>
      <c r="Q24" s="100">
        <f>IF(SER_hh_emi_in!Q24=0,0,1000000*SER_hh_emi_in!Q24/SER_hh_num_in!Q24)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39.2326940286219</v>
      </c>
      <c r="D29" s="101">
        <f>IF(SER_hh_emi_in!D29=0,0,1000000*SER_hh_emi_in!D29/SER_hh_num_in!D29)</f>
        <v>293.54095200695508</v>
      </c>
      <c r="E29" s="101">
        <f>IF(SER_hh_emi_in!E29=0,0,1000000*SER_hh_emi_in!E29/SER_hh_num_in!E29)</f>
        <v>83.522225272229008</v>
      </c>
      <c r="F29" s="101">
        <f>IF(SER_hh_emi_in!F29=0,0,1000000*SER_hh_emi_in!F29/SER_hh_num_in!F29)</f>
        <v>196.12851777975757</v>
      </c>
      <c r="G29" s="101">
        <f>IF(SER_hh_emi_in!G29=0,0,1000000*SER_hh_emi_in!G29/SER_hh_num_in!G29)</f>
        <v>189.9355105249918</v>
      </c>
      <c r="H29" s="101">
        <f>IF(SER_hh_emi_in!H29=0,0,1000000*SER_hh_emi_in!H29/SER_hh_num_in!H29)</f>
        <v>29.092815702305121</v>
      </c>
      <c r="I29" s="101">
        <f>IF(SER_hh_emi_in!I29=0,0,1000000*SER_hh_emi_in!I29/SER_hh_num_in!I29)</f>
        <v>85.326685759062926</v>
      </c>
      <c r="J29" s="101">
        <f>IF(SER_hh_emi_in!J29=0,0,1000000*SER_hh_emi_in!J29/SER_hh_num_in!J29)</f>
        <v>265.93958025270274</v>
      </c>
      <c r="K29" s="101">
        <f>IF(SER_hh_emi_in!K29=0,0,1000000*SER_hh_emi_in!K29/SER_hh_num_in!K29)</f>
        <v>177.53308882765722</v>
      </c>
      <c r="L29" s="101">
        <f>IF(SER_hh_emi_in!L29=0,0,1000000*SER_hh_emi_in!L29/SER_hh_num_in!L29)</f>
        <v>268.54208436656631</v>
      </c>
      <c r="M29" s="101">
        <f>IF(SER_hh_emi_in!M29=0,0,1000000*SER_hh_emi_in!M29/SER_hh_num_in!M29)</f>
        <v>282.86886927383102</v>
      </c>
      <c r="N29" s="101">
        <f>IF(SER_hh_emi_in!N29=0,0,1000000*SER_hh_emi_in!N29/SER_hh_num_in!N29)</f>
        <v>17.077897323439487</v>
      </c>
      <c r="O29" s="101">
        <f>IF(SER_hh_emi_in!O29=0,0,1000000*SER_hh_emi_in!O29/SER_hh_num_in!O29)</f>
        <v>0</v>
      </c>
      <c r="P29" s="101">
        <f>IF(SER_hh_emi_in!P29=0,0,1000000*SER_hh_emi_in!P29/SER_hh_num_in!P29)</f>
        <v>62.631676767830037</v>
      </c>
      <c r="Q29" s="101">
        <f>IF(SER_hh_emi_in!Q29=0,0,1000000*SER_hh_emi_in!Q29/SER_hh_num_in!Q29)</f>
        <v>306.11206943234799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0</v>
      </c>
      <c r="D30" s="100">
        <f>IF(SER_hh_emi_in!D30=0,0,1000000*SER_hh_emi_in!D30/SER_hh_num_in!D30)</f>
        <v>2651.8276422244053</v>
      </c>
      <c r="E30" s="100">
        <f>IF(SER_hh_emi_in!E30=0,0,1000000*SER_hh_emi_in!E30/SER_hh_num_in!E30)</f>
        <v>0</v>
      </c>
      <c r="F30" s="100">
        <f>IF(SER_hh_emi_in!F30=0,0,1000000*SER_hh_emi_in!F30/SER_hh_num_in!F30)</f>
        <v>2396.1288452751305</v>
      </c>
      <c r="G30" s="100">
        <f>IF(SER_hh_emi_in!G30=0,0,1000000*SER_hh_emi_in!G30/SER_hh_num_in!G30)</f>
        <v>2906.8301482705851</v>
      </c>
      <c r="H30" s="100">
        <f>IF(SER_hh_emi_in!H30=0,0,1000000*SER_hh_emi_in!H30/SER_hh_num_in!H30)</f>
        <v>0</v>
      </c>
      <c r="I30" s="100">
        <f>IF(SER_hh_emi_in!I30=0,0,1000000*SER_hh_emi_in!I30/SER_hh_num_in!I30)</f>
        <v>2768.4975485639634</v>
      </c>
      <c r="J30" s="100">
        <f>IF(SER_hh_emi_in!J30=0,0,1000000*SER_hh_emi_in!J30/SER_hh_num_in!J30)</f>
        <v>2412.5164957618999</v>
      </c>
      <c r="K30" s="100">
        <f>IF(SER_hh_emi_in!K30=0,0,1000000*SER_hh_emi_in!K30/SER_hh_num_in!K30)</f>
        <v>2175.048519491475</v>
      </c>
      <c r="L30" s="100">
        <f>IF(SER_hh_emi_in!L30=0,0,1000000*SER_hh_emi_in!L30/SER_hh_num_in!L30)</f>
        <v>3145.7011533749105</v>
      </c>
      <c r="M30" s="100">
        <f>IF(SER_hh_emi_in!M30=0,0,1000000*SER_hh_emi_in!M30/SER_hh_num_in!M30)</f>
        <v>2809.2451647246994</v>
      </c>
      <c r="N30" s="100">
        <f>IF(SER_hh_emi_in!N30=0,0,1000000*SER_hh_emi_in!N30/SER_hh_num_in!N30)</f>
        <v>0</v>
      </c>
      <c r="O30" s="100">
        <f>IF(SER_hh_emi_in!O30=0,0,1000000*SER_hh_emi_in!O30/SER_hh_num_in!O30)</f>
        <v>0</v>
      </c>
      <c r="P30" s="100">
        <f>IF(SER_hh_emi_in!P30=0,0,1000000*SER_hh_emi_in!P30/SER_hh_num_in!P30)</f>
        <v>0</v>
      </c>
      <c r="Q30" s="100">
        <f>IF(SER_hh_emi_in!Q30=0,0,1000000*SER_hh_emi_in!Q30/SER_hh_num_in!Q30)</f>
        <v>2845.1879215099361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2020.8445060661115</v>
      </c>
      <c r="D31" s="100">
        <f>IF(SER_hh_emi_in!D31=0,0,1000000*SER_hh_emi_in!D31/SER_hh_num_in!D31)</f>
        <v>2163.5723823194035</v>
      </c>
      <c r="E31" s="100">
        <f>IF(SER_hh_emi_in!E31=0,0,1000000*SER_hh_emi_in!E31/SER_hh_num_in!E31)</f>
        <v>2177.3034985733261</v>
      </c>
      <c r="F31" s="100">
        <f>IF(SER_hh_emi_in!F31=0,0,1000000*SER_hh_emi_in!F31/SER_hh_num_in!F31)</f>
        <v>2177.8951887590015</v>
      </c>
      <c r="G31" s="100">
        <f>IF(SER_hh_emi_in!G31=0,0,1000000*SER_hh_emi_in!G31/SER_hh_num_in!G31)</f>
        <v>2164.0018974166642</v>
      </c>
      <c r="H31" s="100">
        <f>IF(SER_hh_emi_in!H31=0,0,1000000*SER_hh_emi_in!H31/SER_hh_num_in!H31)</f>
        <v>2172.6186160559882</v>
      </c>
      <c r="I31" s="100">
        <f>IF(SER_hh_emi_in!I31=0,0,1000000*SER_hh_emi_in!I31/SER_hh_num_in!I31)</f>
        <v>2193.1231194627862</v>
      </c>
      <c r="J31" s="100">
        <f>IF(SER_hh_emi_in!J31=0,0,1000000*SER_hh_emi_in!J31/SER_hh_num_in!J31)</f>
        <v>2196.6826140815151</v>
      </c>
      <c r="K31" s="100">
        <f>IF(SER_hh_emi_in!K31=0,0,1000000*SER_hh_emi_in!K31/SER_hh_num_in!K31)</f>
        <v>0</v>
      </c>
      <c r="L31" s="100">
        <f>IF(SER_hh_emi_in!L31=0,0,1000000*SER_hh_emi_in!L31/SER_hh_num_in!L31)</f>
        <v>0</v>
      </c>
      <c r="M31" s="100">
        <f>IF(SER_hh_emi_in!M31=0,0,1000000*SER_hh_emi_in!M31/SER_hh_num_in!M31)</f>
        <v>2231.8617891117974</v>
      </c>
      <c r="N31" s="100">
        <f>IF(SER_hh_emi_in!N31=0,0,1000000*SER_hh_emi_in!N31/SER_hh_num_in!N31)</f>
        <v>2252.3844205481382</v>
      </c>
      <c r="O31" s="100">
        <f>IF(SER_hh_emi_in!O31=0,0,1000000*SER_hh_emi_in!O31/SER_hh_num_in!O31)</f>
        <v>0</v>
      </c>
      <c r="P31" s="100">
        <f>IF(SER_hh_emi_in!P31=0,0,1000000*SER_hh_emi_in!P31/SER_hh_num_in!P31)</f>
        <v>2275.5633630957809</v>
      </c>
      <c r="Q31" s="100">
        <f>IF(SER_hh_emi_in!Q31=0,0,1000000*SER_hh_emi_in!Q31/SER_hh_num_in!Q31)</f>
        <v>2309.8419835138075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191.25824213187542</v>
      </c>
      <c r="D3" s="106">
        <f>IF(SER_hh_fech_in!D3=0,0,SER_hh_fech_in!D3/SER_summary!D$27)</f>
        <v>194.28340300892864</v>
      </c>
      <c r="E3" s="106">
        <f>IF(SER_hh_fech_in!E3=0,0,SER_hh_fech_in!E3/SER_summary!E$27)</f>
        <v>193.64467532572209</v>
      </c>
      <c r="F3" s="106">
        <f>IF(SER_hh_fech_in!F3=0,0,SER_hh_fech_in!F3/SER_summary!F$27)</f>
        <v>176.21890346854084</v>
      </c>
      <c r="G3" s="106">
        <f>IF(SER_hh_fech_in!G3=0,0,SER_hh_fech_in!G3/SER_summary!G$27)</f>
        <v>162.5214041152245</v>
      </c>
      <c r="H3" s="106">
        <f>IF(SER_hh_fech_in!H3=0,0,SER_hh_fech_in!H3/SER_summary!H$27)</f>
        <v>145.54783414125424</v>
      </c>
      <c r="I3" s="106">
        <f>IF(SER_hh_fech_in!I3=0,0,SER_hh_fech_in!I3/SER_summary!I$27)</f>
        <v>153.52250555940006</v>
      </c>
      <c r="J3" s="106">
        <f>IF(SER_hh_fech_in!J3=0,0,SER_hh_fech_in!J3/SER_summary!J$27)</f>
        <v>146.41199463874173</v>
      </c>
      <c r="K3" s="106">
        <f>IF(SER_hh_fech_in!K3=0,0,SER_hh_fech_in!K3/SER_summary!K$27)</f>
        <v>169.9624320178589</v>
      </c>
      <c r="L3" s="106">
        <f>IF(SER_hh_fech_in!L3=0,0,SER_hh_fech_in!L3/SER_summary!L$27)</f>
        <v>171.1388790992805</v>
      </c>
      <c r="M3" s="106">
        <f>IF(SER_hh_fech_in!M3=0,0,SER_hh_fech_in!M3/SER_summary!M$27)</f>
        <v>140.33707882919015</v>
      </c>
      <c r="N3" s="106">
        <f>IF(SER_hh_fech_in!N3=0,0,SER_hh_fech_in!N3/SER_summary!N$27)</f>
        <v>126.84492849565389</v>
      </c>
      <c r="O3" s="106">
        <f>IF(SER_hh_fech_in!O3=0,0,SER_hh_fech_in!O3/SER_summary!O$27)</f>
        <v>113.10804543072788</v>
      </c>
      <c r="P3" s="106">
        <f>IF(SER_hh_fech_in!P3=0,0,SER_hh_fech_in!P3/SER_summary!P$27)</f>
        <v>103.2827451759333</v>
      </c>
      <c r="Q3" s="106">
        <f>IF(SER_hh_fech_in!Q3=0,0,SER_hh_fech_in!Q3/SER_summary!Q$27)</f>
        <v>116.89152430409247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153.83395753427899</v>
      </c>
      <c r="D4" s="101">
        <f>IF(SER_hh_fech_in!D4=0,0,SER_hh_fech_in!D4/SER_summary!D$27)</f>
        <v>152.60746117663237</v>
      </c>
      <c r="E4" s="101">
        <f>IF(SER_hh_fech_in!E4=0,0,SER_hh_fech_in!E4/SER_summary!E$27)</f>
        <v>153.88329329421629</v>
      </c>
      <c r="F4" s="101">
        <f>IF(SER_hh_fech_in!F4=0,0,SER_hh_fech_in!F4/SER_summary!F$27)</f>
        <v>134.57880342004657</v>
      </c>
      <c r="G4" s="101">
        <f>IF(SER_hh_fech_in!G4=0,0,SER_hh_fech_in!G4/SER_summary!G$27)</f>
        <v>119.34363406500657</v>
      </c>
      <c r="H4" s="101">
        <f>IF(SER_hh_fech_in!H4=0,0,SER_hh_fech_in!H4/SER_summary!H$27)</f>
        <v>106.4575224690407</v>
      </c>
      <c r="I4" s="101">
        <f>IF(SER_hh_fech_in!I4=0,0,SER_hh_fech_in!I4/SER_summary!I$27)</f>
        <v>113.54469110189505</v>
      </c>
      <c r="J4" s="101">
        <f>IF(SER_hh_fech_in!J4=0,0,SER_hh_fech_in!J4/SER_summary!J$27)</f>
        <v>108.41412732436329</v>
      </c>
      <c r="K4" s="101">
        <f>IF(SER_hh_fech_in!K4=0,0,SER_hh_fech_in!K4/SER_summary!K$27)</f>
        <v>130.12553690109473</v>
      </c>
      <c r="L4" s="101">
        <f>IF(SER_hh_fech_in!L4=0,0,SER_hh_fech_in!L4/SER_summary!L$27)</f>
        <v>132.71199354478094</v>
      </c>
      <c r="M4" s="101">
        <f>IF(SER_hh_fech_in!M4=0,0,SER_hh_fech_in!M4/SER_summary!M$27)</f>
        <v>101.45422948366658</v>
      </c>
      <c r="N4" s="101">
        <f>IF(SER_hh_fech_in!N4=0,0,SER_hh_fech_in!N4/SER_summary!N$27)</f>
        <v>89.272998287870067</v>
      </c>
      <c r="O4" s="101">
        <f>IF(SER_hh_fech_in!O4=0,0,SER_hh_fech_in!O4/SER_summary!O$27)</f>
        <v>75.110061522557189</v>
      </c>
      <c r="P4" s="101">
        <f>IF(SER_hh_fech_in!P4=0,0,SER_hh_fech_in!P4/SER_summary!P$27)</f>
        <v>63.599881085334104</v>
      </c>
      <c r="Q4" s="101">
        <f>IF(SER_hh_fech_in!Q4=0,0,SER_hh_fech_in!Q4/SER_summary!Q$27)</f>
        <v>77.022767356528945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0</v>
      </c>
      <c r="D5" s="100">
        <f>IF(SER_hh_fech_in!D5=0,0,SER_hh_fech_in!D5/SER_summary!D$27)</f>
        <v>0</v>
      </c>
      <c r="E5" s="100">
        <f>IF(SER_hh_fech_in!E5=0,0,SER_hh_fech_in!E5/SER_summary!E$27)</f>
        <v>0</v>
      </c>
      <c r="F5" s="100">
        <f>IF(SER_hh_fech_in!F5=0,0,SER_hh_fech_in!F5/SER_summary!F$27)</f>
        <v>0</v>
      </c>
      <c r="G5" s="100">
        <f>IF(SER_hh_fech_in!G5=0,0,SER_hh_fech_in!G5/SER_summary!G$27)</f>
        <v>0</v>
      </c>
      <c r="H5" s="100">
        <f>IF(SER_hh_fech_in!H5=0,0,SER_hh_fech_in!H5/SER_summary!H$27)</f>
        <v>0</v>
      </c>
      <c r="I5" s="100">
        <f>IF(SER_hh_fech_in!I5=0,0,SER_hh_fech_in!I5/SER_summary!I$27)</f>
        <v>0</v>
      </c>
      <c r="J5" s="100">
        <f>IF(SER_hh_fech_in!J5=0,0,SER_hh_fech_in!J5/SER_summary!J$27)</f>
        <v>0</v>
      </c>
      <c r="K5" s="100">
        <f>IF(SER_hh_fech_in!K5=0,0,SER_hh_fech_in!K5/SER_summary!K$27)</f>
        <v>0</v>
      </c>
      <c r="L5" s="100">
        <f>IF(SER_hh_fech_in!L5=0,0,SER_hh_fech_in!L5/SER_summary!L$27)</f>
        <v>0</v>
      </c>
      <c r="M5" s="100">
        <f>IF(SER_hh_fech_in!M5=0,0,SER_hh_fech_in!M5/SER_summary!M$27)</f>
        <v>0</v>
      </c>
      <c r="N5" s="100">
        <f>IF(SER_hh_fech_in!N5=0,0,SER_hh_fech_in!N5/SER_summary!N$27)</f>
        <v>0</v>
      </c>
      <c r="O5" s="100">
        <f>IF(SER_hh_fech_in!O5=0,0,SER_hh_fech_in!O5/SER_summary!O$27)</f>
        <v>0</v>
      </c>
      <c r="P5" s="100">
        <f>IF(SER_hh_fech_in!P5=0,0,SER_hh_fech_in!P5/SER_summary!P$27)</f>
        <v>0</v>
      </c>
      <c r="Q5" s="100">
        <f>IF(SER_hh_fech_in!Q5=0,0,SER_hh_fech_in!Q5/SER_summary!Q$27)</f>
        <v>0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0</v>
      </c>
      <c r="D7" s="100">
        <f>IF(SER_hh_fech_in!D7=0,0,SER_hh_fech_in!D7/SER_summary!D$27)</f>
        <v>164.91689818648538</v>
      </c>
      <c r="E7" s="100">
        <f>IF(SER_hh_fech_in!E7=0,0,SER_hh_fech_in!E7/SER_summary!E$27)</f>
        <v>172.35287998679109</v>
      </c>
      <c r="F7" s="100">
        <f>IF(SER_hh_fech_in!F7=0,0,SER_hh_fech_in!F7/SER_summary!F$27)</f>
        <v>0</v>
      </c>
      <c r="G7" s="100">
        <f>IF(SER_hh_fech_in!G7=0,0,SER_hh_fech_in!G7/SER_summary!G$27)</f>
        <v>0</v>
      </c>
      <c r="H7" s="100">
        <f>IF(SER_hh_fech_in!H7=0,0,SER_hh_fech_in!H7/SER_summary!H$27)</f>
        <v>0</v>
      </c>
      <c r="I7" s="100">
        <f>IF(SER_hh_fech_in!I7=0,0,SER_hh_fech_in!I7/SER_summary!I$27)</f>
        <v>137.41625854683053</v>
      </c>
      <c r="J7" s="100">
        <f>IF(SER_hh_fech_in!J7=0,0,SER_hh_fech_in!J7/SER_summary!J$27)</f>
        <v>126.31296769753187</v>
      </c>
      <c r="K7" s="100">
        <f>IF(SER_hh_fech_in!K7=0,0,SER_hh_fech_in!K7/SER_summary!K$27)</f>
        <v>137.37745581294237</v>
      </c>
      <c r="L7" s="100">
        <f>IF(SER_hh_fech_in!L7=0,0,SER_hh_fech_in!L7/SER_summary!L$27)</f>
        <v>152.26019823592878</v>
      </c>
      <c r="M7" s="100">
        <f>IF(SER_hh_fech_in!M7=0,0,SER_hh_fech_in!M7/SER_summary!M$27)</f>
        <v>127.64646755076343</v>
      </c>
      <c r="N7" s="100">
        <f>IF(SER_hh_fech_in!N7=0,0,SER_hh_fech_in!N7/SER_summary!N$27)</f>
        <v>0</v>
      </c>
      <c r="O7" s="100">
        <f>IF(SER_hh_fech_in!O7=0,0,SER_hh_fech_in!O7/SER_summary!O$27)</f>
        <v>0</v>
      </c>
      <c r="P7" s="100">
        <f>IF(SER_hh_fech_in!P7=0,0,SER_hh_fech_in!P7/SER_summary!P$27)</f>
        <v>0</v>
      </c>
      <c r="Q7" s="100">
        <f>IF(SER_hh_fech_in!Q7=0,0,SER_hh_fech_in!Q7/SER_summary!Q$27)</f>
        <v>0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0</v>
      </c>
      <c r="D8" s="100">
        <f>IF(SER_hh_fech_in!D8=0,0,SER_hh_fech_in!D8/SER_summary!D$27)</f>
        <v>0</v>
      </c>
      <c r="E8" s="100">
        <f>IF(SER_hh_fech_in!E8=0,0,SER_hh_fech_in!E8/SER_summary!E$27)</f>
        <v>0</v>
      </c>
      <c r="F8" s="100">
        <f>IF(SER_hh_fech_in!F8=0,0,SER_hh_fech_in!F8/SER_summary!F$27)</f>
        <v>0</v>
      </c>
      <c r="G8" s="100">
        <f>IF(SER_hh_fech_in!G8=0,0,SER_hh_fech_in!G8/SER_summary!G$27)</f>
        <v>0</v>
      </c>
      <c r="H8" s="100">
        <f>IF(SER_hh_fech_in!H8=0,0,SER_hh_fech_in!H8/SER_summary!H$27)</f>
        <v>0</v>
      </c>
      <c r="I8" s="100">
        <f>IF(SER_hh_fech_in!I8=0,0,SER_hh_fech_in!I8/SER_summary!I$27)</f>
        <v>0</v>
      </c>
      <c r="J8" s="100">
        <f>IF(SER_hh_fech_in!J8=0,0,SER_hh_fech_in!J8/SER_summary!J$27)</f>
        <v>0</v>
      </c>
      <c r="K8" s="100">
        <f>IF(SER_hh_fech_in!K8=0,0,SER_hh_fech_in!K8/SER_summary!K$27)</f>
        <v>0</v>
      </c>
      <c r="L8" s="100">
        <f>IF(SER_hh_fech_in!L8=0,0,SER_hh_fech_in!L8/SER_summary!L$27)</f>
        <v>0</v>
      </c>
      <c r="M8" s="100">
        <f>IF(SER_hh_fech_in!M8=0,0,SER_hh_fech_in!M8/SER_summary!M$27)</f>
        <v>0</v>
      </c>
      <c r="N8" s="100">
        <f>IF(SER_hh_fech_in!N8=0,0,SER_hh_fech_in!N8/SER_summary!N$27)</f>
        <v>0</v>
      </c>
      <c r="O8" s="100">
        <f>IF(SER_hh_fech_in!O8=0,0,SER_hh_fech_in!O8/SER_summary!O$27)</f>
        <v>0</v>
      </c>
      <c r="P8" s="100">
        <f>IF(SER_hh_fech_in!P8=0,0,SER_hh_fech_in!P8/SER_summary!P$27)</f>
        <v>0</v>
      </c>
      <c r="Q8" s="100">
        <f>IF(SER_hh_fech_in!Q8=0,0,SER_hh_fech_in!Q8/SER_summary!Q$27)</f>
        <v>0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161.1810915925895</v>
      </c>
      <c r="D9" s="100">
        <f>IF(SER_hh_fech_in!D9=0,0,SER_hh_fech_in!D9/SER_summary!D$27)</f>
        <v>168.42728514634982</v>
      </c>
      <c r="E9" s="100">
        <f>IF(SER_hh_fech_in!E9=0,0,SER_hh_fech_in!E9/SER_summary!E$27)</f>
        <v>168.76597452925367</v>
      </c>
      <c r="F9" s="100">
        <f>IF(SER_hh_fech_in!F9=0,0,SER_hh_fech_in!F9/SER_summary!F$27)</f>
        <v>154.13257784092846</v>
      </c>
      <c r="G9" s="100">
        <f>IF(SER_hh_fech_in!G9=0,0,SER_hh_fech_in!G9/SER_summary!G$27)</f>
        <v>138.53188092304276</v>
      </c>
      <c r="H9" s="100">
        <f>IF(SER_hh_fech_in!H9=0,0,SER_hh_fech_in!H9/SER_summary!H$27)</f>
        <v>125.9406784192541</v>
      </c>
      <c r="I9" s="100">
        <f>IF(SER_hh_fech_in!I9=0,0,SER_hh_fech_in!I9/SER_summary!I$27)</f>
        <v>128.03390444834878</v>
      </c>
      <c r="J9" s="100">
        <f>IF(SER_hh_fech_in!J9=0,0,SER_hh_fech_in!J9/SER_summary!J$27)</f>
        <v>0</v>
      </c>
      <c r="K9" s="100">
        <f>IF(SER_hh_fech_in!K9=0,0,SER_hh_fech_in!K9/SER_summary!K$27)</f>
        <v>0</v>
      </c>
      <c r="L9" s="100">
        <f>IF(SER_hh_fech_in!L9=0,0,SER_hh_fech_in!L9/SER_summary!L$27)</f>
        <v>143.92358485860333</v>
      </c>
      <c r="M9" s="100">
        <f>IF(SER_hh_fech_in!M9=0,0,SER_hh_fech_in!M9/SER_summary!M$27)</f>
        <v>112.53665598177386</v>
      </c>
      <c r="N9" s="100">
        <f>IF(SER_hh_fech_in!N9=0,0,SER_hh_fech_in!N9/SER_summary!N$27)</f>
        <v>128.20865206993594</v>
      </c>
      <c r="O9" s="100">
        <f>IF(SER_hh_fech_in!O9=0,0,SER_hh_fech_in!O9/SER_summary!O$27)</f>
        <v>0</v>
      </c>
      <c r="P9" s="100">
        <f>IF(SER_hh_fech_in!P9=0,0,SER_hh_fech_in!P9/SER_summary!P$27)</f>
        <v>0</v>
      </c>
      <c r="Q9" s="100">
        <f>IF(SER_hh_fech_in!Q9=0,0,SER_hh_fech_in!Q9/SER_summary!Q$27)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281.77231279387377</v>
      </c>
      <c r="D10" s="100">
        <f>IF(SER_hh_fech_in!D10=0,0,SER_hh_fech_in!D10/SER_summary!D$27)</f>
        <v>214.63272690184857</v>
      </c>
      <c r="E10" s="100">
        <f>IF(SER_hh_fech_in!E10=0,0,SER_hh_fech_in!E10/SER_summary!E$27)</f>
        <v>197.77835242752232</v>
      </c>
      <c r="F10" s="100">
        <f>IF(SER_hh_fech_in!F10=0,0,SER_hh_fech_in!F10/SER_summary!F$27)</f>
        <v>201.71773270060939</v>
      </c>
      <c r="G10" s="100">
        <f>IF(SER_hh_fech_in!G10=0,0,SER_hh_fech_in!G10/SER_summary!G$27)</f>
        <v>205.59500773687358</v>
      </c>
      <c r="H10" s="100">
        <f>IF(SER_hh_fech_in!H10=0,0,SER_hh_fech_in!H10/SER_summary!H$27)</f>
        <v>0</v>
      </c>
      <c r="I10" s="100">
        <f>IF(SER_hh_fech_in!I10=0,0,SER_hh_fech_in!I10/SER_summary!I$27)</f>
        <v>168.811637464055</v>
      </c>
      <c r="J10" s="100">
        <f>IF(SER_hh_fech_in!J10=0,0,SER_hh_fech_in!J10/SER_summary!J$27)</f>
        <v>163.25814539478353</v>
      </c>
      <c r="K10" s="100">
        <f>IF(SER_hh_fech_in!K10=0,0,SER_hh_fech_in!K10/SER_summary!K$27)</f>
        <v>0</v>
      </c>
      <c r="L10" s="100">
        <f>IF(SER_hh_fech_in!L10=0,0,SER_hh_fech_in!L10/SER_summary!L$27)</f>
        <v>0</v>
      </c>
      <c r="M10" s="100">
        <f>IF(SER_hh_fech_in!M10=0,0,SER_hh_fech_in!M10/SER_summary!M$27)</f>
        <v>144.62254461542423</v>
      </c>
      <c r="N10" s="100">
        <f>IF(SER_hh_fech_in!N10=0,0,SER_hh_fech_in!N10/SER_summary!N$27)</f>
        <v>181.2373758438209</v>
      </c>
      <c r="O10" s="100">
        <f>IF(SER_hh_fech_in!O10=0,0,SER_hh_fech_in!O10/SER_summary!O$27)</f>
        <v>0</v>
      </c>
      <c r="P10" s="100">
        <f>IF(SER_hh_fech_in!P10=0,0,SER_hh_fech_in!P10/SER_summary!P$27)</f>
        <v>153.46352892413867</v>
      </c>
      <c r="Q10" s="100">
        <f>IF(SER_hh_fech_in!Q10=0,0,SER_hh_fech_in!Q10/SER_summary!Q$27)</f>
        <v>140.23680541781314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0</v>
      </c>
      <c r="D11" s="100">
        <f>IF(SER_hh_fech_in!D11=0,0,SER_hh_fech_in!D11/SER_summary!D$27)</f>
        <v>0</v>
      </c>
      <c r="E11" s="100">
        <f>IF(SER_hh_fech_in!E11=0,0,SER_hh_fech_in!E11/SER_summary!E$27)</f>
        <v>0</v>
      </c>
      <c r="F11" s="100">
        <f>IF(SER_hh_fech_in!F11=0,0,SER_hh_fech_in!F11/SER_summary!F$27)</f>
        <v>0</v>
      </c>
      <c r="G11" s="100">
        <f>IF(SER_hh_fech_in!G11=0,0,SER_hh_fech_in!G11/SER_summary!G$27)</f>
        <v>0</v>
      </c>
      <c r="H11" s="100">
        <f>IF(SER_hh_fech_in!H11=0,0,SER_hh_fech_in!H11/SER_summary!H$27)</f>
        <v>0</v>
      </c>
      <c r="I11" s="100">
        <f>IF(SER_hh_fech_in!I11=0,0,SER_hh_fech_in!I11/SER_summary!I$27)</f>
        <v>0</v>
      </c>
      <c r="J11" s="100">
        <f>IF(SER_hh_fech_in!J11=0,0,SER_hh_fech_in!J11/SER_summary!J$27)</f>
        <v>0</v>
      </c>
      <c r="K11" s="100">
        <f>IF(SER_hh_fech_in!K11=0,0,SER_hh_fech_in!K11/SER_summary!K$27)</f>
        <v>0</v>
      </c>
      <c r="L11" s="100">
        <f>IF(SER_hh_fech_in!L11=0,0,SER_hh_fech_in!L11/SER_summary!L$27)</f>
        <v>0</v>
      </c>
      <c r="M11" s="100">
        <f>IF(SER_hh_fech_in!M11=0,0,SER_hh_fech_in!M11/SER_summary!M$27)</f>
        <v>0</v>
      </c>
      <c r="N11" s="100">
        <f>IF(SER_hh_fech_in!N11=0,0,SER_hh_fech_in!N11/SER_summary!N$27)</f>
        <v>0</v>
      </c>
      <c r="O11" s="100">
        <f>IF(SER_hh_fech_in!O11=0,0,SER_hh_fech_in!O11/SER_summary!O$27)</f>
        <v>0</v>
      </c>
      <c r="P11" s="100">
        <f>IF(SER_hh_fech_in!P11=0,0,SER_hh_fech_in!P11/SER_summary!P$27)</f>
        <v>0</v>
      </c>
      <c r="Q11" s="100">
        <f>IF(SER_hh_fech_in!Q11=0,0,SER_hh_fech_in!Q11/SER_summary!Q$27)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146.35207505359412</v>
      </c>
      <c r="D12" s="100">
        <f>IF(SER_hh_fech_in!D12=0,0,SER_hh_fech_in!D12/SER_summary!D$27)</f>
        <v>146.41525051970922</v>
      </c>
      <c r="E12" s="100">
        <f>IF(SER_hh_fech_in!E12=0,0,SER_hh_fech_in!E12/SER_summary!E$27)</f>
        <v>144.6151290779504</v>
      </c>
      <c r="F12" s="100">
        <f>IF(SER_hh_fech_in!F12=0,0,SER_hh_fech_in!F12/SER_summary!F$27)</f>
        <v>128.64909186166796</v>
      </c>
      <c r="G12" s="100">
        <f>IF(SER_hh_fech_in!G12=0,0,SER_hh_fech_in!G12/SER_summary!G$27)</f>
        <v>117.73722985577352</v>
      </c>
      <c r="H12" s="100">
        <f>IF(SER_hh_fech_in!H12=0,0,SER_hh_fech_in!H12/SER_summary!H$27)</f>
        <v>108.81082354466569</v>
      </c>
      <c r="I12" s="100">
        <f>IF(SER_hh_fech_in!I12=0,0,SER_hh_fech_in!I12/SER_summary!I$27)</f>
        <v>107.30024735376594</v>
      </c>
      <c r="J12" s="100">
        <f>IF(SER_hh_fech_in!J12=0,0,SER_hh_fech_in!J12/SER_summary!J$27)</f>
        <v>104.78616879980613</v>
      </c>
      <c r="K12" s="100">
        <f>IF(SER_hh_fech_in!K12=0,0,SER_hh_fech_in!K12/SER_summary!K$27)</f>
        <v>109.31375602111405</v>
      </c>
      <c r="L12" s="100">
        <f>IF(SER_hh_fech_in!L12=0,0,SER_hh_fech_in!L12/SER_summary!L$27)</f>
        <v>121.63942058990921</v>
      </c>
      <c r="M12" s="100">
        <f>IF(SER_hh_fech_in!M12=0,0,SER_hh_fech_in!M12/SER_summary!M$27)</f>
        <v>95.142977069553112</v>
      </c>
      <c r="N12" s="100">
        <f>IF(SER_hh_fech_in!N12=0,0,SER_hh_fech_in!N12/SER_summary!N$27)</f>
        <v>98.377519062779228</v>
      </c>
      <c r="O12" s="100">
        <f>IF(SER_hh_fech_in!O12=0,0,SER_hh_fech_in!O12/SER_summary!O$27)</f>
        <v>96.499800979081314</v>
      </c>
      <c r="P12" s="100">
        <f>IF(SER_hh_fech_in!P12=0,0,SER_hh_fech_in!P12/SER_summary!P$27)</f>
        <v>0</v>
      </c>
      <c r="Q12" s="100">
        <f>IF(SER_hh_fech_in!Q12=0,0,SER_hh_fech_in!Q12/SER_summary!Q$27)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95.058767210460431</v>
      </c>
      <c r="D13" s="100">
        <f>IF(SER_hh_fech_in!D13=0,0,SER_hh_fech_in!D13/SER_summary!D$27)</f>
        <v>94.260340502331616</v>
      </c>
      <c r="E13" s="100">
        <f>IF(SER_hh_fech_in!E13=0,0,SER_hh_fech_in!E13/SER_summary!E$27)</f>
        <v>93.686719066443942</v>
      </c>
      <c r="F13" s="100">
        <f>IF(SER_hh_fech_in!F13=0,0,SER_hh_fech_in!F13/SER_summary!F$27)</f>
        <v>86.018491355526024</v>
      </c>
      <c r="G13" s="100">
        <f>IF(SER_hh_fech_in!G13=0,0,SER_hh_fech_in!G13/SER_summary!G$27)</f>
        <v>77.259505136344174</v>
      </c>
      <c r="H13" s="100">
        <f>IF(SER_hh_fech_in!H13=0,0,SER_hh_fech_in!H13/SER_summary!H$27)</f>
        <v>70.492079095754292</v>
      </c>
      <c r="I13" s="100">
        <f>IF(SER_hh_fech_in!I13=0,0,SER_hh_fech_in!I13/SER_summary!I$27)</f>
        <v>72.075958100837951</v>
      </c>
      <c r="J13" s="100">
        <f>IF(SER_hh_fech_in!J13=0,0,SER_hh_fech_in!J13/SER_summary!J$27)</f>
        <v>69.835714503356613</v>
      </c>
      <c r="K13" s="100">
        <f>IF(SER_hh_fech_in!K13=0,0,SER_hh_fech_in!K13/SER_summary!K$27)</f>
        <v>71.648318258964849</v>
      </c>
      <c r="L13" s="100">
        <f>IF(SER_hh_fech_in!L13=0,0,SER_hh_fech_in!L13/SER_summary!L$27)</f>
        <v>70.688105138149766</v>
      </c>
      <c r="M13" s="100">
        <f>IF(SER_hh_fech_in!M13=0,0,SER_hh_fech_in!M13/SER_summary!M$27)</f>
        <v>51.093204737291948</v>
      </c>
      <c r="N13" s="100">
        <f>IF(SER_hh_fech_in!N13=0,0,SER_hh_fech_in!N13/SER_summary!N$27)</f>
        <v>53.231354279254226</v>
      </c>
      <c r="O13" s="100">
        <f>IF(SER_hh_fech_in!O13=0,0,SER_hh_fech_in!O13/SER_summary!O$27)</f>
        <v>49.808826827182145</v>
      </c>
      <c r="P13" s="100">
        <f>IF(SER_hh_fech_in!P13=0,0,SER_hh_fech_in!P13/SER_summary!P$27)</f>
        <v>50.894488046320504</v>
      </c>
      <c r="Q13" s="100">
        <f>IF(SER_hh_fech_in!Q13=0,0,SER_hh_fech_in!Q13/SER_summary!Q$27)</f>
        <v>49.765779305414846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154.88796927989134</v>
      </c>
      <c r="D14" s="22">
        <f>IF(SER_hh_fech_in!D14=0,0,SER_hh_fech_in!D14/SER_summary!D$27)</f>
        <v>149.0642221343181</v>
      </c>
      <c r="E14" s="22">
        <f>IF(SER_hh_fech_in!E14=0,0,SER_hh_fech_in!E14/SER_summary!E$27)</f>
        <v>138.845643147582</v>
      </c>
      <c r="F14" s="22">
        <f>IF(SER_hh_fech_in!F14=0,0,SER_hh_fech_in!F14/SER_summary!F$27)</f>
        <v>139.06737151141002</v>
      </c>
      <c r="G14" s="22">
        <f>IF(SER_hh_fech_in!G14=0,0,SER_hh_fech_in!G14/SER_summary!G$27)</f>
        <v>0</v>
      </c>
      <c r="H14" s="22">
        <f>IF(SER_hh_fech_in!H14=0,0,SER_hh_fech_in!H14/SER_summary!H$27)</f>
        <v>109.56933961483125</v>
      </c>
      <c r="I14" s="22">
        <f>IF(SER_hh_fech_in!I14=0,0,SER_hh_fech_in!I14/SER_summary!I$27)</f>
        <v>112.64227898949157</v>
      </c>
      <c r="J14" s="22">
        <f>IF(SER_hh_fech_in!J14=0,0,SER_hh_fech_in!J14/SER_summary!J$27)</f>
        <v>108.84902306501829</v>
      </c>
      <c r="K14" s="22">
        <f>IF(SER_hh_fech_in!K14=0,0,SER_hh_fech_in!K14/SER_summary!K$27)</f>
        <v>0</v>
      </c>
      <c r="L14" s="22">
        <f>IF(SER_hh_fech_in!L14=0,0,SER_hh_fech_in!L14/SER_summary!L$27)</f>
        <v>0</v>
      </c>
      <c r="M14" s="22">
        <f>IF(SER_hh_fech_in!M14=0,0,SER_hh_fech_in!M14/SER_summary!M$27)</f>
        <v>0</v>
      </c>
      <c r="N14" s="22">
        <f>IF(SER_hh_fech_in!N14=0,0,SER_hh_fech_in!N14/SER_summary!N$27)</f>
        <v>112.26823390084196</v>
      </c>
      <c r="O14" s="22">
        <f>IF(SER_hh_fech_in!O14=0,0,SER_hh_fech_in!O14/SER_summary!O$27)</f>
        <v>0</v>
      </c>
      <c r="P14" s="22">
        <f>IF(SER_hh_fech_in!P14=0,0,SER_hh_fech_in!P14/SER_summary!P$27)</f>
        <v>101.02192146211692</v>
      </c>
      <c r="Q14" s="22">
        <f>IF(SER_hh_fech_in!Q14=0,0,SER_hh_fech_in!Q14/SER_summary!Q$27)</f>
        <v>100.91550185649139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0.70189688872274703</v>
      </c>
      <c r="D15" s="104">
        <f>IF(SER_hh_fech_in!D15=0,0,SER_hh_fech_in!D15/SER_summary!D$27)</f>
        <v>1.3142227631896719</v>
      </c>
      <c r="E15" s="104">
        <f>IF(SER_hh_fech_in!E15=0,0,SER_hh_fech_in!E15/SER_summary!E$27)</f>
        <v>1.2001497214722883</v>
      </c>
      <c r="F15" s="104">
        <f>IF(SER_hh_fech_in!F15=0,0,SER_hh_fech_in!F15/SER_summary!F$27)</f>
        <v>0.61711109858963276</v>
      </c>
      <c r="G15" s="104">
        <f>IF(SER_hh_fech_in!G15=0,0,SER_hh_fech_in!G15/SER_summary!G$27)</f>
        <v>0.54828022116214004</v>
      </c>
      <c r="H15" s="104">
        <f>IF(SER_hh_fech_in!H15=0,0,SER_hh_fech_in!H15/SER_summary!H$27)</f>
        <v>0.50215638132145868</v>
      </c>
      <c r="I15" s="104">
        <f>IF(SER_hh_fech_in!I15=0,0,SER_hh_fech_in!I15/SER_summary!I$27)</f>
        <v>1.6326397937147334</v>
      </c>
      <c r="J15" s="104">
        <f>IF(SER_hh_fech_in!J15=0,0,SER_hh_fech_in!J15/SER_summary!J$27)</f>
        <v>0.64027806479792271</v>
      </c>
      <c r="K15" s="104">
        <f>IF(SER_hh_fech_in!K15=0,0,SER_hh_fech_in!K15/SER_summary!K$27)</f>
        <v>1.443762448169551</v>
      </c>
      <c r="L15" s="104">
        <f>IF(SER_hh_fech_in!L15=0,0,SER_hh_fech_in!L15/SER_summary!L$27)</f>
        <v>1.1591560326937242</v>
      </c>
      <c r="M15" s="104">
        <f>IF(SER_hh_fech_in!M15=0,0,SER_hh_fech_in!M15/SER_summary!M$27)</f>
        <v>0.69903247300966287</v>
      </c>
      <c r="N15" s="104">
        <f>IF(SER_hh_fech_in!N15=0,0,SER_hh_fech_in!N15/SER_summary!N$27)</f>
        <v>0.51500851455019114</v>
      </c>
      <c r="O15" s="104">
        <f>IF(SER_hh_fech_in!O15=0,0,SER_hh_fech_in!O15/SER_summary!O$27)</f>
        <v>0.36892130342225726</v>
      </c>
      <c r="P15" s="104">
        <f>IF(SER_hh_fech_in!P15=0,0,SER_hh_fech_in!P15/SER_summary!P$27)</f>
        <v>0.83883754645138087</v>
      </c>
      <c r="Q15" s="104">
        <f>IF(SER_hh_fech_in!Q15=0,0,SER_hh_fech_in!Q15/SER_summary!Q$27)</f>
        <v>0.7783725327723533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13.484989599978674</v>
      </c>
      <c r="D16" s="101">
        <f>IF(SER_hh_fech_in!D16=0,0,SER_hh_fech_in!D16/SER_summary!D$27)</f>
        <v>13.346717967579929</v>
      </c>
      <c r="E16" s="101">
        <f>IF(SER_hh_fech_in!E16=0,0,SER_hh_fech_in!E16/SER_summary!E$27)</f>
        <v>13.234694584261213</v>
      </c>
      <c r="F16" s="101">
        <f>IF(SER_hh_fech_in!F16=0,0,SER_hh_fech_in!F16/SER_summary!F$27)</f>
        <v>13.136254551041166</v>
      </c>
      <c r="G16" s="101">
        <f>IF(SER_hh_fech_in!G16=0,0,SER_hh_fech_in!G16/SER_summary!G$27)</f>
        <v>13.03835627931041</v>
      </c>
      <c r="H16" s="101">
        <f>IF(SER_hh_fech_in!H16=0,0,SER_hh_fech_in!H16/SER_summary!H$27)</f>
        <v>12.949111610608073</v>
      </c>
      <c r="I16" s="101">
        <f>IF(SER_hh_fech_in!I16=0,0,SER_hh_fech_in!I16/SER_summary!I$27)</f>
        <v>12.898518979930211</v>
      </c>
      <c r="J16" s="101">
        <f>IF(SER_hh_fech_in!J16=0,0,SER_hh_fech_in!J16/SER_summary!J$27)</f>
        <v>12.930628664183676</v>
      </c>
      <c r="K16" s="101">
        <f>IF(SER_hh_fech_in!K16=0,0,SER_hh_fech_in!K16/SER_summary!K$27)</f>
        <v>12.584189984158638</v>
      </c>
      <c r="L16" s="101">
        <f>IF(SER_hh_fech_in!L16=0,0,SER_hh_fech_in!L16/SER_summary!L$27)</f>
        <v>12.587866561983686</v>
      </c>
      <c r="M16" s="101">
        <f>IF(SER_hh_fech_in!M16=0,0,SER_hh_fech_in!M16/SER_summary!M$27)</f>
        <v>12.509412806189122</v>
      </c>
      <c r="N16" s="101">
        <f>IF(SER_hh_fech_in!N16=0,0,SER_hh_fech_in!N16/SER_summary!N$27)</f>
        <v>12.466769076038604</v>
      </c>
      <c r="O16" s="101">
        <f>IF(SER_hh_fech_in!O16=0,0,SER_hh_fech_in!O16/SER_summary!O$27)</f>
        <v>12.434358915403342</v>
      </c>
      <c r="P16" s="101">
        <f>IF(SER_hh_fech_in!P16=0,0,SER_hh_fech_in!P16/SER_summary!P$27)</f>
        <v>12.252590436605104</v>
      </c>
      <c r="Q16" s="101">
        <f>IF(SER_hh_fech_in!Q16=0,0,SER_hh_fech_in!Q16/SER_summary!Q$27)</f>
        <v>12.097449990788329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0</v>
      </c>
      <c r="D17" s="103">
        <f>IF(SER_hh_fech_in!D17=0,0,SER_hh_fech_in!D17/SER_summary!D$27)</f>
        <v>0</v>
      </c>
      <c r="E17" s="103">
        <f>IF(SER_hh_fech_in!E17=0,0,SER_hh_fech_in!E17/SER_summary!E$27)</f>
        <v>0</v>
      </c>
      <c r="F17" s="103">
        <f>IF(SER_hh_fech_in!F17=0,0,SER_hh_fech_in!F17/SER_summary!F$27)</f>
        <v>0</v>
      </c>
      <c r="G17" s="103">
        <f>IF(SER_hh_fech_in!G17=0,0,SER_hh_fech_in!G17/SER_summary!G$27)</f>
        <v>0</v>
      </c>
      <c r="H17" s="103">
        <f>IF(SER_hh_fech_in!H17=0,0,SER_hh_fech_in!H17/SER_summary!H$27)</f>
        <v>0</v>
      </c>
      <c r="I17" s="103">
        <f>IF(SER_hh_fech_in!I17=0,0,SER_hh_fech_in!I17/SER_summary!I$27)</f>
        <v>0</v>
      </c>
      <c r="J17" s="103">
        <f>IF(SER_hh_fech_in!J17=0,0,SER_hh_fech_in!J17/SER_summary!J$27)</f>
        <v>0</v>
      </c>
      <c r="K17" s="103">
        <f>IF(SER_hh_fech_in!K17=0,0,SER_hh_fech_in!K17/SER_summary!K$27)</f>
        <v>0</v>
      </c>
      <c r="L17" s="103">
        <f>IF(SER_hh_fech_in!L17=0,0,SER_hh_fech_in!L17/SER_summary!L$27)</f>
        <v>0</v>
      </c>
      <c r="M17" s="103">
        <f>IF(SER_hh_fech_in!M17=0,0,SER_hh_fech_in!M17/SER_summary!M$27)</f>
        <v>0</v>
      </c>
      <c r="N17" s="103">
        <f>IF(SER_hh_fech_in!N17=0,0,SER_hh_fech_in!N17/SER_summary!N$27)</f>
        <v>0</v>
      </c>
      <c r="O17" s="103">
        <f>IF(SER_hh_fech_in!O17=0,0,SER_hh_fech_in!O17/SER_summary!O$27)</f>
        <v>0</v>
      </c>
      <c r="P17" s="103">
        <f>IF(SER_hh_fech_in!P17=0,0,SER_hh_fech_in!P17/SER_summary!P$27)</f>
        <v>0</v>
      </c>
      <c r="Q17" s="103">
        <f>IF(SER_hh_fech_in!Q17=0,0,SER_hh_fech_in!Q17/SER_summary!Q$27)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13.484989599978674</v>
      </c>
      <c r="D18" s="103">
        <f>IF(SER_hh_fech_in!D18=0,0,SER_hh_fech_in!D18/SER_summary!D$27)</f>
        <v>13.346717967579929</v>
      </c>
      <c r="E18" s="103">
        <f>IF(SER_hh_fech_in!E18=0,0,SER_hh_fech_in!E18/SER_summary!E$27)</f>
        <v>13.234694584261213</v>
      </c>
      <c r="F18" s="103">
        <f>IF(SER_hh_fech_in!F18=0,0,SER_hh_fech_in!F18/SER_summary!F$27)</f>
        <v>13.136254551041166</v>
      </c>
      <c r="G18" s="103">
        <f>IF(SER_hh_fech_in!G18=0,0,SER_hh_fech_in!G18/SER_summary!G$27)</f>
        <v>13.03835627931041</v>
      </c>
      <c r="H18" s="103">
        <f>IF(SER_hh_fech_in!H18=0,0,SER_hh_fech_in!H18/SER_summary!H$27)</f>
        <v>12.949111610608073</v>
      </c>
      <c r="I18" s="103">
        <f>IF(SER_hh_fech_in!I18=0,0,SER_hh_fech_in!I18/SER_summary!I$27)</f>
        <v>12.898518979930211</v>
      </c>
      <c r="J18" s="103">
        <f>IF(SER_hh_fech_in!J18=0,0,SER_hh_fech_in!J18/SER_summary!J$27)</f>
        <v>12.930628664183676</v>
      </c>
      <c r="K18" s="103">
        <f>IF(SER_hh_fech_in!K18=0,0,SER_hh_fech_in!K18/SER_summary!K$27)</f>
        <v>12.584189984158638</v>
      </c>
      <c r="L18" s="103">
        <f>IF(SER_hh_fech_in!L18=0,0,SER_hh_fech_in!L18/SER_summary!L$27)</f>
        <v>12.587866561983686</v>
      </c>
      <c r="M18" s="103">
        <f>IF(SER_hh_fech_in!M18=0,0,SER_hh_fech_in!M18/SER_summary!M$27)</f>
        <v>12.509412806189122</v>
      </c>
      <c r="N18" s="103">
        <f>IF(SER_hh_fech_in!N18=0,0,SER_hh_fech_in!N18/SER_summary!N$27)</f>
        <v>12.466769076038604</v>
      </c>
      <c r="O18" s="103">
        <f>IF(SER_hh_fech_in!O18=0,0,SER_hh_fech_in!O18/SER_summary!O$27)</f>
        <v>12.434358915403342</v>
      </c>
      <c r="P18" s="103">
        <f>IF(SER_hh_fech_in!P18=0,0,SER_hh_fech_in!P18/SER_summary!P$27)</f>
        <v>12.252590436605104</v>
      </c>
      <c r="Q18" s="103">
        <f>IF(SER_hh_fech_in!Q18=0,0,SER_hh_fech_in!Q18/SER_summary!Q$27)</f>
        <v>12.097449990788329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19.40701651204617</v>
      </c>
      <c r="D19" s="101">
        <f>IF(SER_hh_fech_in!D19=0,0,SER_hh_fech_in!D19/SER_summary!D$27)</f>
        <v>19.053656796715575</v>
      </c>
      <c r="E19" s="101">
        <f>IF(SER_hh_fech_in!E19=0,0,SER_hh_fech_in!E19/SER_summary!E$27)</f>
        <v>19.055796292831637</v>
      </c>
      <c r="F19" s="101">
        <f>IF(SER_hh_fech_in!F19=0,0,SER_hh_fech_in!F19/SER_summary!F$27)</f>
        <v>18.326354301788651</v>
      </c>
      <c r="G19" s="101">
        <f>IF(SER_hh_fech_in!G19=0,0,SER_hh_fech_in!G19/SER_summary!G$27)</f>
        <v>18.261506049128482</v>
      </c>
      <c r="H19" s="101">
        <f>IF(SER_hh_fech_in!H19=0,0,SER_hh_fech_in!H19/SER_summary!H$27)</f>
        <v>18.108778006272431</v>
      </c>
      <c r="I19" s="101">
        <f>IF(SER_hh_fech_in!I19=0,0,SER_hh_fech_in!I19/SER_summary!I$27)</f>
        <v>18.4398416432693</v>
      </c>
      <c r="J19" s="101">
        <f>IF(SER_hh_fech_in!J19=0,0,SER_hh_fech_in!J19/SER_summary!J$27)</f>
        <v>17.813721517967441</v>
      </c>
      <c r="K19" s="101">
        <f>IF(SER_hh_fech_in!K19=0,0,SER_hh_fech_in!K19/SER_summary!K$27)</f>
        <v>18.037823670157096</v>
      </c>
      <c r="L19" s="101">
        <f>IF(SER_hh_fech_in!L19=0,0,SER_hh_fech_in!L19/SER_summary!L$27)</f>
        <v>18.122045174943061</v>
      </c>
      <c r="M19" s="101">
        <f>IF(SER_hh_fech_in!M19=0,0,SER_hh_fech_in!M19/SER_summary!M$27)</f>
        <v>18.04142923216455</v>
      </c>
      <c r="N19" s="101">
        <f>IF(SER_hh_fech_in!N19=0,0,SER_hh_fech_in!N19/SER_summary!N$27)</f>
        <v>17.892541414424301</v>
      </c>
      <c r="O19" s="101">
        <f>IF(SER_hh_fech_in!O19=0,0,SER_hh_fech_in!O19/SER_summary!O$27)</f>
        <v>18.224105668012086</v>
      </c>
      <c r="P19" s="101">
        <f>IF(SER_hh_fech_in!P19=0,0,SER_hh_fech_in!P19/SER_summary!P$27)</f>
        <v>18.119979369228528</v>
      </c>
      <c r="Q19" s="101">
        <f>IF(SER_hh_fech_in!Q19=0,0,SER_hh_fech_in!Q19/SER_summary!Q$27)</f>
        <v>18.387229568657514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0</v>
      </c>
      <c r="D21" s="100">
        <f>IF(SER_hh_fech_in!D21=0,0,SER_hh_fech_in!D21/SER_summary!D$27)</f>
        <v>0</v>
      </c>
      <c r="E21" s="100">
        <f>IF(SER_hh_fech_in!E21=0,0,SER_hh_fech_in!E21/SER_summary!E$27)</f>
        <v>0</v>
      </c>
      <c r="F21" s="100">
        <f>IF(SER_hh_fech_in!F21=0,0,SER_hh_fech_in!F21/SER_summary!F$27)</f>
        <v>0</v>
      </c>
      <c r="G21" s="100">
        <f>IF(SER_hh_fech_in!G21=0,0,SER_hh_fech_in!G21/SER_summary!G$27)</f>
        <v>0</v>
      </c>
      <c r="H21" s="100">
        <f>IF(SER_hh_fech_in!H21=0,0,SER_hh_fech_in!H21/SER_summary!H$27)</f>
        <v>0</v>
      </c>
      <c r="I21" s="100">
        <f>IF(SER_hh_fech_in!I21=0,0,SER_hh_fech_in!I21/SER_summary!I$27)</f>
        <v>0</v>
      </c>
      <c r="J21" s="100">
        <f>IF(SER_hh_fech_in!J21=0,0,SER_hh_fech_in!J21/SER_summary!J$27)</f>
        <v>0</v>
      </c>
      <c r="K21" s="100">
        <f>IF(SER_hh_fech_in!K21=0,0,SER_hh_fech_in!K21/SER_summary!K$27)</f>
        <v>0</v>
      </c>
      <c r="L21" s="100">
        <f>IF(SER_hh_fech_in!L21=0,0,SER_hh_fech_in!L21/SER_summary!L$27)</f>
        <v>0</v>
      </c>
      <c r="M21" s="100">
        <f>IF(SER_hh_fech_in!M21=0,0,SER_hh_fech_in!M21/SER_summary!M$27)</f>
        <v>0</v>
      </c>
      <c r="N21" s="100">
        <f>IF(SER_hh_fech_in!N21=0,0,SER_hh_fech_in!N21/SER_summary!N$27)</f>
        <v>0</v>
      </c>
      <c r="O21" s="100">
        <f>IF(SER_hh_fech_in!O21=0,0,SER_hh_fech_in!O21/SER_summary!O$27)</f>
        <v>0</v>
      </c>
      <c r="P21" s="100">
        <f>IF(SER_hh_fech_in!P21=0,0,SER_hh_fech_in!P21/SER_summary!P$27)</f>
        <v>0</v>
      </c>
      <c r="Q21" s="100">
        <f>IF(SER_hh_fech_in!Q21=0,0,SER_hh_fech_in!Q21/SER_summary!Q$27)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23.684696991755757</v>
      </c>
      <c r="D22" s="100">
        <f>IF(SER_hh_fech_in!D22=0,0,SER_hh_fech_in!D22/SER_summary!D$27)</f>
        <v>23.37922341713341</v>
      </c>
      <c r="E22" s="100">
        <f>IF(SER_hh_fech_in!E22=0,0,SER_hh_fech_in!E22/SER_summary!E$27)</f>
        <v>23.16528166186005</v>
      </c>
      <c r="F22" s="100">
        <f>IF(SER_hh_fech_in!F22=0,0,SER_hh_fech_in!F22/SER_summary!F$27)</f>
        <v>0</v>
      </c>
      <c r="G22" s="100">
        <f>IF(SER_hh_fech_in!G22=0,0,SER_hh_fech_in!G22/SER_summary!G$27)</f>
        <v>0</v>
      </c>
      <c r="H22" s="100">
        <f>IF(SER_hh_fech_in!H22=0,0,SER_hh_fech_in!H22/SER_summary!H$27)</f>
        <v>0</v>
      </c>
      <c r="I22" s="100">
        <f>IF(SER_hh_fech_in!I22=0,0,SER_hh_fech_in!I22/SER_summary!I$27)</f>
        <v>22.383448784658704</v>
      </c>
      <c r="J22" s="100">
        <f>IF(SER_hh_fech_in!J22=0,0,SER_hh_fech_in!J22/SER_summary!J$27)</f>
        <v>22.193833424278903</v>
      </c>
      <c r="K22" s="100">
        <f>IF(SER_hh_fech_in!K22=0,0,SER_hh_fech_in!K22/SER_summary!K$27)</f>
        <v>22.237522463728997</v>
      </c>
      <c r="L22" s="100">
        <f>IF(SER_hh_fech_in!L22=0,0,SER_hh_fech_in!L22/SER_summary!L$27)</f>
        <v>22.371715098947501</v>
      </c>
      <c r="M22" s="100">
        <f>IF(SER_hh_fech_in!M22=0,0,SER_hh_fech_in!M22/SER_summary!M$27)</f>
        <v>22.582036868657102</v>
      </c>
      <c r="N22" s="100">
        <f>IF(SER_hh_fech_in!N22=0,0,SER_hh_fech_in!N22/SER_summary!N$27)</f>
        <v>22.902134898457252</v>
      </c>
      <c r="O22" s="100">
        <f>IF(SER_hh_fech_in!O22=0,0,SER_hh_fech_in!O22/SER_summary!O$27)</f>
        <v>23.443845298901778</v>
      </c>
      <c r="P22" s="100">
        <f>IF(SER_hh_fech_in!P22=0,0,SER_hh_fech_in!P22/SER_summary!P$27)</f>
        <v>23.504043765785116</v>
      </c>
      <c r="Q22" s="100">
        <f>IF(SER_hh_fech_in!Q22=0,0,SER_hh_fech_in!Q22/SER_summary!Q$27)</f>
        <v>23.538249181138383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22.686151749570115</v>
      </c>
      <c r="D23" s="100">
        <f>IF(SER_hh_fech_in!D23=0,0,SER_hh_fech_in!D23/SER_summary!D$27)</f>
        <v>22.968140009140111</v>
      </c>
      <c r="E23" s="100">
        <f>IF(SER_hh_fech_in!E23=0,0,SER_hh_fech_in!E23/SER_summary!E$27)</f>
        <v>23.048654646032283</v>
      </c>
      <c r="F23" s="100">
        <f>IF(SER_hh_fech_in!F23=0,0,SER_hh_fech_in!F23/SER_summary!F$27)</f>
        <v>22.8036375859831</v>
      </c>
      <c r="G23" s="100">
        <f>IF(SER_hh_fech_in!G23=0,0,SER_hh_fech_in!G23/SER_summary!G$27)</f>
        <v>22.758147360729385</v>
      </c>
      <c r="H23" s="100">
        <f>IF(SER_hh_fech_in!H23=0,0,SER_hh_fech_in!H23/SER_summary!H$27)</f>
        <v>22.876105176846586</v>
      </c>
      <c r="I23" s="100">
        <f>IF(SER_hh_fech_in!I23=0,0,SER_hh_fech_in!I23/SER_summary!I$27)</f>
        <v>22.543515410402591</v>
      </c>
      <c r="J23" s="100">
        <f>IF(SER_hh_fech_in!J23=0,0,SER_hh_fech_in!J23/SER_summary!J$27)</f>
        <v>22.370672932456849</v>
      </c>
      <c r="K23" s="100">
        <f>IF(SER_hh_fech_in!K23=0,0,SER_hh_fech_in!K23/SER_summary!K$27)</f>
        <v>22.114516299234172</v>
      </c>
      <c r="L23" s="100">
        <f>IF(SER_hh_fech_in!L23=0,0,SER_hh_fech_in!L23/SER_summary!L$27)</f>
        <v>21.889469181912119</v>
      </c>
      <c r="M23" s="100">
        <f>IF(SER_hh_fech_in!M23=0,0,SER_hh_fech_in!M23/SER_summary!M$27)</f>
        <v>21.64067950980839</v>
      </c>
      <c r="N23" s="100">
        <f>IF(SER_hh_fech_in!N23=0,0,SER_hh_fech_in!N23/SER_summary!N$27)</f>
        <v>21.513726117535697</v>
      </c>
      <c r="O23" s="100">
        <f>IF(SER_hh_fech_in!O23=0,0,SER_hh_fech_in!O23/SER_summary!O$27)</f>
        <v>21.507684450891389</v>
      </c>
      <c r="P23" s="100">
        <f>IF(SER_hh_fech_in!P23=0,0,SER_hh_fech_in!P23/SER_summary!P$27)</f>
        <v>21.465409021035175</v>
      </c>
      <c r="Q23" s="100">
        <f>IF(SER_hh_fech_in!Q23=0,0,SER_hh_fech_in!Q23/SER_summary!Q$27)</f>
        <v>21.427956775193593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0</v>
      </c>
      <c r="D24" s="100">
        <f>IF(SER_hh_fech_in!D24=0,0,SER_hh_fech_in!D24/SER_summary!D$27)</f>
        <v>0</v>
      </c>
      <c r="E24" s="100">
        <f>IF(SER_hh_fech_in!E24=0,0,SER_hh_fech_in!E24/SER_summary!E$27)</f>
        <v>0</v>
      </c>
      <c r="F24" s="100">
        <f>IF(SER_hh_fech_in!F24=0,0,SER_hh_fech_in!F24/SER_summary!F$27)</f>
        <v>0</v>
      </c>
      <c r="G24" s="100">
        <f>IF(SER_hh_fech_in!G24=0,0,SER_hh_fech_in!G24/SER_summary!G$27)</f>
        <v>0</v>
      </c>
      <c r="H24" s="100">
        <f>IF(SER_hh_fech_in!H24=0,0,SER_hh_fech_in!H24/SER_summary!H$27)</f>
        <v>0</v>
      </c>
      <c r="I24" s="100">
        <f>IF(SER_hh_fech_in!I24=0,0,SER_hh_fech_in!I24/SER_summary!I$27)</f>
        <v>0</v>
      </c>
      <c r="J24" s="100">
        <f>IF(SER_hh_fech_in!J24=0,0,SER_hh_fech_in!J24/SER_summary!J$27)</f>
        <v>0</v>
      </c>
      <c r="K24" s="100">
        <f>IF(SER_hh_fech_in!K24=0,0,SER_hh_fech_in!K24/SER_summary!K$27)</f>
        <v>0</v>
      </c>
      <c r="L24" s="100">
        <f>IF(SER_hh_fech_in!L24=0,0,SER_hh_fech_in!L24/SER_summary!L$27)</f>
        <v>0</v>
      </c>
      <c r="M24" s="100">
        <f>IF(SER_hh_fech_in!M24=0,0,SER_hh_fech_in!M24/SER_summary!M$27)</f>
        <v>0</v>
      </c>
      <c r="N24" s="100">
        <f>IF(SER_hh_fech_in!N24=0,0,SER_hh_fech_in!N24/SER_summary!N$27)</f>
        <v>0</v>
      </c>
      <c r="O24" s="100">
        <f>IF(SER_hh_fech_in!O24=0,0,SER_hh_fech_in!O24/SER_summary!O$27)</f>
        <v>0</v>
      </c>
      <c r="P24" s="100">
        <f>IF(SER_hh_fech_in!P24=0,0,SER_hh_fech_in!P24/SER_summary!P$27)</f>
        <v>0</v>
      </c>
      <c r="Q24" s="100">
        <f>IF(SER_hh_fech_in!Q24=0,0,SER_hh_fech_in!Q24/SER_summary!Q$27)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19.170822567669489</v>
      </c>
      <c r="D25" s="100">
        <f>IF(SER_hh_fech_in!D25=0,0,SER_hh_fech_in!D25/SER_summary!D$27)</f>
        <v>18.891586149039984</v>
      </c>
      <c r="E25" s="100">
        <f>IF(SER_hh_fech_in!E25=0,0,SER_hh_fech_in!E25/SER_summary!E$27)</f>
        <v>18.667568422384793</v>
      </c>
      <c r="F25" s="100">
        <f>IF(SER_hh_fech_in!F25=0,0,SER_hh_fech_in!F25/SER_summary!F$27)</f>
        <v>18.459806618547525</v>
      </c>
      <c r="G25" s="100">
        <f>IF(SER_hh_fech_in!G25=0,0,SER_hh_fech_in!G25/SER_summary!G$27)</f>
        <v>18.270284905467285</v>
      </c>
      <c r="H25" s="100">
        <f>IF(SER_hh_fech_in!H25=0,0,SER_hh_fech_in!H25/SER_summary!H$27)</f>
        <v>18.16204114330143</v>
      </c>
      <c r="I25" s="100">
        <f>IF(SER_hh_fech_in!I25=0,0,SER_hh_fech_in!I25/SER_summary!I$27)</f>
        <v>17.883706898036039</v>
      </c>
      <c r="J25" s="100">
        <f>IF(SER_hh_fech_in!J25=0,0,SER_hh_fech_in!J25/SER_summary!J$27)</f>
        <v>17.685283758410161</v>
      </c>
      <c r="K25" s="100">
        <f>IF(SER_hh_fech_in!K25=0,0,SER_hh_fech_in!K25/SER_summary!K$27)</f>
        <v>17.487701314659958</v>
      </c>
      <c r="L25" s="100">
        <f>IF(SER_hh_fech_in!L25=0,0,SER_hh_fech_in!L25/SER_summary!L$27)</f>
        <v>17.280423462345553</v>
      </c>
      <c r="M25" s="100">
        <f>IF(SER_hh_fech_in!M25=0,0,SER_hh_fech_in!M25/SER_summary!M$27)</f>
        <v>17.183027005880987</v>
      </c>
      <c r="N25" s="100">
        <f>IF(SER_hh_fech_in!N25=0,0,SER_hh_fech_in!N25/SER_summary!N$27)</f>
        <v>17.184868862419449</v>
      </c>
      <c r="O25" s="100">
        <f>IF(SER_hh_fech_in!O25=0,0,SER_hh_fech_in!O25/SER_summary!O$27)</f>
        <v>17.268006191097538</v>
      </c>
      <c r="P25" s="100">
        <f>IF(SER_hh_fech_in!P25=0,0,SER_hh_fech_in!P25/SER_summary!P$27)</f>
        <v>17.345096249804627</v>
      </c>
      <c r="Q25" s="100">
        <f>IF(SER_hh_fech_in!Q25=0,0,SER_hh_fech_in!Q25/SER_summary!Q$27)</f>
        <v>17.429336768498743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18.407780502150842</v>
      </c>
      <c r="D26" s="22">
        <f>IF(SER_hh_fech_in!D26=0,0,SER_hh_fech_in!D26/SER_summary!D$27)</f>
        <v>18.25451820337269</v>
      </c>
      <c r="E26" s="22">
        <f>IF(SER_hh_fech_in!E26=0,0,SER_hh_fech_in!E26/SER_summary!E$27)</f>
        <v>18.112601604737257</v>
      </c>
      <c r="F26" s="22">
        <f>IF(SER_hh_fech_in!F26=0,0,SER_hh_fech_in!F26/SER_summary!F$27)</f>
        <v>17.939012649655734</v>
      </c>
      <c r="G26" s="22">
        <f>IF(SER_hh_fech_in!G26=0,0,SER_hh_fech_in!G26/SER_summary!G$27)</f>
        <v>17.753180751162851</v>
      </c>
      <c r="H26" s="22">
        <f>IF(SER_hh_fech_in!H26=0,0,SER_hh_fech_in!H26/SER_summary!H$27)</f>
        <v>17.803859183155527</v>
      </c>
      <c r="I26" s="22">
        <f>IF(SER_hh_fech_in!I26=0,0,SER_hh_fech_in!I26/SER_summary!I$27)</f>
        <v>17.667579358982607</v>
      </c>
      <c r="J26" s="22">
        <f>IF(SER_hh_fech_in!J26=0,0,SER_hh_fech_in!J26/SER_summary!J$27)</f>
        <v>17.542588948810906</v>
      </c>
      <c r="K26" s="22">
        <f>IF(SER_hh_fech_in!K26=0,0,SER_hh_fech_in!K26/SER_summary!K$27)</f>
        <v>17.436848071354049</v>
      </c>
      <c r="L26" s="22">
        <f>IF(SER_hh_fech_in!L26=0,0,SER_hh_fech_in!L26/SER_summary!L$27)</f>
        <v>17.308273730335213</v>
      </c>
      <c r="M26" s="22">
        <f>IF(SER_hh_fech_in!M26=0,0,SER_hh_fech_in!M26/SER_summary!M$27)</f>
        <v>17.213011735391909</v>
      </c>
      <c r="N26" s="22">
        <f>IF(SER_hh_fech_in!N26=0,0,SER_hh_fech_in!N26/SER_summary!N$27)</f>
        <v>17.195739130935348</v>
      </c>
      <c r="O26" s="22">
        <f>IF(SER_hh_fech_in!O26=0,0,SER_hh_fech_in!O26/SER_summary!O$27)</f>
        <v>17.31295626970806</v>
      </c>
      <c r="P26" s="22">
        <f>IF(SER_hh_fech_in!P26=0,0,SER_hh_fech_in!P26/SER_summary!P$27)</f>
        <v>17.406570721752772</v>
      </c>
      <c r="Q26" s="22">
        <f>IF(SER_hh_fech_in!Q26=0,0,SER_hh_fech_in!Q26/SER_summary!Q$27)</f>
        <v>17.498633818032875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</v>
      </c>
      <c r="D27" s="116">
        <f>IF(SER_hh_fech_in!D27=0,0,SER_hh_fech_in!D27/SER_summary!D$27)</f>
        <v>0</v>
      </c>
      <c r="E27" s="116">
        <f>IF(SER_hh_fech_in!E27=0,0,SER_hh_fech_in!E27/SER_summary!E$27)</f>
        <v>0</v>
      </c>
      <c r="F27" s="116">
        <f>IF(SER_hh_fech_in!F27=0,0,SER_hh_fech_in!F27/SER_summary!F$27)</f>
        <v>0</v>
      </c>
      <c r="G27" s="116">
        <f>IF(SER_hh_fech_in!G27=0,0,SER_hh_fech_in!G27/SER_summary!G$27)</f>
        <v>0</v>
      </c>
      <c r="H27" s="116">
        <f>IF(SER_hh_fech_in!H27=0,0,SER_hh_fech_in!H27/SER_summary!H$27)</f>
        <v>0</v>
      </c>
      <c r="I27" s="116">
        <f>IF(SER_hh_fech_in!I27=0,0,SER_hh_fech_in!I27/SER_summary!I$27)</f>
        <v>0</v>
      </c>
      <c r="J27" s="116">
        <f>IF(SER_hh_fech_in!J27=0,0,SER_hh_fech_in!J27/SER_summary!J$27)</f>
        <v>0</v>
      </c>
      <c r="K27" s="116">
        <f>IF(SER_hh_fech_in!K27=0,0,SER_hh_fech_in!K27/SER_summary!K$27)</f>
        <v>0</v>
      </c>
      <c r="L27" s="116">
        <f>IF(SER_hh_fech_in!L27=0,0,SER_hh_fech_in!L27/SER_summary!L$27)</f>
        <v>0</v>
      </c>
      <c r="M27" s="116">
        <f>IF(SER_hh_fech_in!M27=0,0,SER_hh_fech_in!M27/SER_summary!M$27)</f>
        <v>0</v>
      </c>
      <c r="N27" s="116">
        <f>IF(SER_hh_fech_in!N27=0,0,SER_hh_fech_in!N27/SER_summary!N$27)</f>
        <v>0</v>
      </c>
      <c r="O27" s="116">
        <f>IF(SER_hh_fech_in!O27=0,0,SER_hh_fech_in!O27/SER_summary!O$27)</f>
        <v>0</v>
      </c>
      <c r="P27" s="116">
        <f>IF(SER_hh_fech_in!P27=0,0,SER_hh_fech_in!P27/SER_summary!P$27)</f>
        <v>0</v>
      </c>
      <c r="Q27" s="116">
        <f>IF(SER_hh_fech_in!Q27=0,0,SER_hh_fech_in!Q27/SER_summary!Q$27)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0</v>
      </c>
      <c r="D28" s="117">
        <f>IF(SER_hh_fech_in!D28=0,0,SER_hh_fech_in!D28/SER_summary!D$27)</f>
        <v>0</v>
      </c>
      <c r="E28" s="117">
        <f>IF(SER_hh_fech_in!E28=0,0,SER_hh_fech_in!E28/SER_summary!E$27)</f>
        <v>0</v>
      </c>
      <c r="F28" s="117">
        <f>IF(SER_hh_fech_in!F28=0,0,SER_hh_fech_in!F28/SER_summary!F$27)</f>
        <v>0</v>
      </c>
      <c r="G28" s="117">
        <f>IF(SER_hh_fech_in!G28=0,0,SER_hh_fech_in!G28/SER_summary!G$27)</f>
        <v>0</v>
      </c>
      <c r="H28" s="117">
        <f>IF(SER_hh_fech_in!H28=0,0,SER_hh_fech_in!H28/SER_summary!H$27)</f>
        <v>0</v>
      </c>
      <c r="I28" s="117">
        <f>IF(SER_hh_fech_in!I28=0,0,SER_hh_fech_in!I28/SER_summary!I$27)</f>
        <v>0</v>
      </c>
      <c r="J28" s="117">
        <f>IF(SER_hh_fech_in!J28=0,0,SER_hh_fech_in!J28/SER_summary!J$27)</f>
        <v>0</v>
      </c>
      <c r="K28" s="117">
        <f>IF(SER_hh_fech_in!K28=0,0,SER_hh_fech_in!K28/SER_summary!K$27)</f>
        <v>0</v>
      </c>
      <c r="L28" s="117">
        <f>IF(SER_hh_fech_in!L28=0,0,SER_hh_fech_in!L28/SER_summary!L$27)</f>
        <v>0</v>
      </c>
      <c r="M28" s="117">
        <f>IF(SER_hh_fech_in!M28=0,0,SER_hh_fech_in!M28/SER_summary!M$27)</f>
        <v>0</v>
      </c>
      <c r="N28" s="117">
        <f>IF(SER_hh_fech_in!N28=0,0,SER_hh_fech_in!N28/SER_summary!N$27)</f>
        <v>0</v>
      </c>
      <c r="O28" s="117">
        <f>IF(SER_hh_fech_in!O28=0,0,SER_hh_fech_in!O28/SER_summary!O$27)</f>
        <v>0</v>
      </c>
      <c r="P28" s="117">
        <f>IF(SER_hh_fech_in!P28=0,0,SER_hh_fech_in!P28/SER_summary!P$27)</f>
        <v>0</v>
      </c>
      <c r="Q28" s="117">
        <f>IF(SER_hh_fech_in!Q28=0,0,SER_hh_fech_in!Q28/SER_summary!Q$27)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17.834359733959733</v>
      </c>
      <c r="D29" s="101">
        <f>IF(SER_hh_fech_in!D29=0,0,SER_hh_fech_in!D29/SER_summary!D$27)</f>
        <v>18.947201660539907</v>
      </c>
      <c r="E29" s="101">
        <f>IF(SER_hh_fech_in!E29=0,0,SER_hh_fech_in!E29/SER_summary!E$27)</f>
        <v>18.29288194520635</v>
      </c>
      <c r="F29" s="101">
        <f>IF(SER_hh_fech_in!F29=0,0,SER_hh_fech_in!F29/SER_summary!F$27)</f>
        <v>18.643522487555739</v>
      </c>
      <c r="G29" s="101">
        <f>IF(SER_hh_fech_in!G29=0,0,SER_hh_fech_in!G29/SER_summary!G$27)</f>
        <v>18.571542176516758</v>
      </c>
      <c r="H29" s="101">
        <f>IF(SER_hh_fech_in!H29=0,0,SER_hh_fech_in!H29/SER_summary!H$27)</f>
        <v>18.194411186582087</v>
      </c>
      <c r="I29" s="101">
        <f>IF(SER_hh_fech_in!I29=0,0,SER_hh_fech_in!I29/SER_summary!I$27)</f>
        <v>18.403797342576503</v>
      </c>
      <c r="J29" s="101">
        <f>IF(SER_hh_fech_in!J29=0,0,SER_hh_fech_in!J29/SER_summary!J$27)</f>
        <v>18.83060223862142</v>
      </c>
      <c r="K29" s="101">
        <f>IF(SER_hh_fech_in!K29=0,0,SER_hh_fech_in!K29/SER_summary!K$27)</f>
        <v>18.441314844763387</v>
      </c>
      <c r="L29" s="101">
        <f>IF(SER_hh_fech_in!L29=0,0,SER_hh_fech_in!L29/SER_summary!L$27)</f>
        <v>19.140901708976216</v>
      </c>
      <c r="M29" s="101">
        <f>IF(SER_hh_fech_in!M29=0,0,SER_hh_fech_in!M29/SER_summary!M$27)</f>
        <v>19.110912271951914</v>
      </c>
      <c r="N29" s="101">
        <f>IF(SER_hh_fech_in!N29=0,0,SER_hh_fech_in!N29/SER_summary!N$27)</f>
        <v>18.443052283720917</v>
      </c>
      <c r="O29" s="101">
        <f>IF(SER_hh_fech_in!O29=0,0,SER_hh_fech_in!O29/SER_summary!O$27)</f>
        <v>18.489270197800195</v>
      </c>
      <c r="P29" s="101">
        <f>IF(SER_hh_fech_in!P29=0,0,SER_hh_fech_in!P29/SER_summary!P$27)</f>
        <v>18.753393593487985</v>
      </c>
      <c r="Q29" s="101">
        <f>IF(SER_hh_fech_in!Q29=0,0,SER_hh_fech_in!Q29/SER_summary!Q$27)</f>
        <v>19.521890878150582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0</v>
      </c>
      <c r="D30" s="100">
        <f>IF(SER_hh_fech_in!D30=0,0,SER_hh_fech_in!D30/SER_summary!D$27)</f>
        <v>25.937179855144265</v>
      </c>
      <c r="E30" s="100">
        <f>IF(SER_hh_fech_in!E30=0,0,SER_hh_fech_in!E30/SER_summary!E$27)</f>
        <v>0</v>
      </c>
      <c r="F30" s="100">
        <f>IF(SER_hh_fech_in!F30=0,0,SER_hh_fech_in!F30/SER_summary!F$27)</f>
        <v>23.436223314977045</v>
      </c>
      <c r="G30" s="100">
        <f>IF(SER_hh_fech_in!G30=0,0,SER_hh_fech_in!G30/SER_summary!G$27)</f>
        <v>28.431326064919897</v>
      </c>
      <c r="H30" s="100">
        <f>IF(SER_hh_fech_in!H30=0,0,SER_hh_fech_in!H30/SER_summary!H$27)</f>
        <v>0</v>
      </c>
      <c r="I30" s="100">
        <f>IF(SER_hh_fech_in!I30=0,0,SER_hh_fech_in!I30/SER_summary!I$27)</f>
        <v>27.078312972632105</v>
      </c>
      <c r="J30" s="100">
        <f>IF(SER_hh_fech_in!J30=0,0,SER_hh_fech_in!J30/SER_summary!J$27)</f>
        <v>23.596508784255143</v>
      </c>
      <c r="K30" s="100">
        <f>IF(SER_hh_fech_in!K30=0,0,SER_hh_fech_in!K30/SER_summary!K$27)</f>
        <v>21.273865520307325</v>
      </c>
      <c r="L30" s="100">
        <f>IF(SER_hh_fech_in!L30=0,0,SER_hh_fech_in!L30/SER_summary!L$27)</f>
        <v>30.767692170664606</v>
      </c>
      <c r="M30" s="100">
        <f>IF(SER_hh_fech_in!M30=0,0,SER_hh_fech_in!M30/SER_summary!M$27)</f>
        <v>27.47686008489573</v>
      </c>
      <c r="N30" s="100">
        <f>IF(SER_hh_fech_in!N30=0,0,SER_hh_fech_in!N30/SER_summary!N$27)</f>
        <v>0</v>
      </c>
      <c r="O30" s="100">
        <f>IF(SER_hh_fech_in!O30=0,0,SER_hh_fech_in!O30/SER_summary!O$27)</f>
        <v>0</v>
      </c>
      <c r="P30" s="100">
        <f>IF(SER_hh_fech_in!P30=0,0,SER_hh_fech_in!P30/SER_summary!P$27)</f>
        <v>0</v>
      </c>
      <c r="Q30" s="100">
        <f>IF(SER_hh_fech_in!Q30=0,0,SER_hh_fech_in!Q30/SER_summary!Q$27)</f>
        <v>27.828411495094617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22.708304265576142</v>
      </c>
      <c r="D31" s="100">
        <f>IF(SER_hh_fech_in!D31=0,0,SER_hh_fech_in!D31/SER_summary!D$27)</f>
        <v>24.038069317146604</v>
      </c>
      <c r="E31" s="100">
        <f>IF(SER_hh_fech_in!E31=0,0,SER_hh_fech_in!E31/SER_summary!E$27)</f>
        <v>24.144754110682836</v>
      </c>
      <c r="F31" s="100">
        <f>IF(SER_hh_fech_in!F31=0,0,SER_hh_fech_in!F31/SER_summary!F$27)</f>
        <v>24.184574393733694</v>
      </c>
      <c r="G31" s="100">
        <f>IF(SER_hh_fech_in!G31=0,0,SER_hh_fech_in!G31/SER_summary!G$27)</f>
        <v>24.209225549176697</v>
      </c>
      <c r="H31" s="100">
        <f>IF(SER_hh_fech_in!H31=0,0,SER_hh_fech_in!H31/SER_summary!H$27)</f>
        <v>24.295580018592773</v>
      </c>
      <c r="I31" s="100">
        <f>IF(SER_hh_fech_in!I31=0,0,SER_hh_fech_in!I31/SER_summary!I$27)</f>
        <v>24.353825897198181</v>
      </c>
      <c r="J31" s="100">
        <f>IF(SER_hh_fech_in!J31=0,0,SER_hh_fech_in!J31/SER_summary!J$27)</f>
        <v>24.44109281418346</v>
      </c>
      <c r="K31" s="100">
        <f>IF(SER_hh_fech_in!K31=0,0,SER_hh_fech_in!K31/SER_summary!K$27)</f>
        <v>0</v>
      </c>
      <c r="L31" s="100">
        <f>IF(SER_hh_fech_in!L31=0,0,SER_hh_fech_in!L31/SER_summary!L$27)</f>
        <v>0</v>
      </c>
      <c r="M31" s="100">
        <f>IF(SER_hh_fech_in!M31=0,0,SER_hh_fech_in!M31/SER_summary!M$27)</f>
        <v>24.668140350636349</v>
      </c>
      <c r="N31" s="100">
        <f>IF(SER_hh_fech_in!N31=0,0,SER_hh_fech_in!N31/SER_summary!N$27)</f>
        <v>24.870241393756562</v>
      </c>
      <c r="O31" s="100">
        <f>IF(SER_hh_fech_in!O31=0,0,SER_hh_fech_in!O31/SER_summary!O$27)</f>
        <v>0</v>
      </c>
      <c r="P31" s="100">
        <f>IF(SER_hh_fech_in!P31=0,0,SER_hh_fech_in!P31/SER_summary!P$27)</f>
        <v>25.155622365580211</v>
      </c>
      <c r="Q31" s="100">
        <f>IF(SER_hh_fech_in!Q31=0,0,SER_hh_fech_in!Q31/SER_summary!Q$27)</f>
        <v>25.534225229794664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0</v>
      </c>
      <c r="I32" s="100">
        <f>IF(SER_hh_fech_in!I32=0,0,SER_hh_fech_in!I32/SER_summary!I$27)</f>
        <v>0</v>
      </c>
      <c r="J32" s="100">
        <f>IF(SER_hh_fech_in!J32=0,0,SER_hh_fech_in!J32/SER_summary!J$27)</f>
        <v>0</v>
      </c>
      <c r="K32" s="100">
        <f>IF(SER_hh_fech_in!K32=0,0,SER_hh_fech_in!K32/SER_summary!K$27)</f>
        <v>0</v>
      </c>
      <c r="L32" s="100">
        <f>IF(SER_hh_fech_in!L32=0,0,SER_hh_fech_in!L32/SER_summary!L$27)</f>
        <v>0</v>
      </c>
      <c r="M32" s="100">
        <f>IF(SER_hh_fech_in!M32=0,0,SER_hh_fech_in!M32/SER_summary!M$27)</f>
        <v>0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0</v>
      </c>
      <c r="Q32" s="100">
        <f>IF(SER_hh_fech_in!Q32=0,0,SER_hh_fech_in!Q32/SER_summary!Q$27)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17.737863551730797</v>
      </c>
      <c r="D33" s="18">
        <f>IF(SER_hh_fech_in!D33=0,0,SER_hh_fech_in!D33/SER_summary!D$27)</f>
        <v>18.093242564361663</v>
      </c>
      <c r="E33" s="18">
        <f>IF(SER_hh_fech_in!E33=0,0,SER_hh_fech_in!E33/SER_summary!E$27)</f>
        <v>18.059447158344096</v>
      </c>
      <c r="F33" s="18">
        <f>IF(SER_hh_fech_in!F33=0,0,SER_hh_fech_in!F33/SER_summary!F$27)</f>
        <v>18.189880101871054</v>
      </c>
      <c r="G33" s="18">
        <f>IF(SER_hh_fech_in!G33=0,0,SER_hh_fech_in!G33/SER_summary!G$27)</f>
        <v>17.91871625192654</v>
      </c>
      <c r="H33" s="18">
        <f>IF(SER_hh_fech_in!H33=0,0,SER_hh_fech_in!H33/SER_summary!H$27)</f>
        <v>18.111603608353239</v>
      </c>
      <c r="I33" s="18">
        <f>IF(SER_hh_fech_in!I33=0,0,SER_hh_fech_in!I33/SER_summary!I$27)</f>
        <v>18.141448015599643</v>
      </c>
      <c r="J33" s="18">
        <f>IF(SER_hh_fech_in!J33=0,0,SER_hh_fech_in!J33/SER_summary!J$27)</f>
        <v>18.215503164459527</v>
      </c>
      <c r="K33" s="18">
        <f>IF(SER_hh_fech_in!K33=0,0,SER_hh_fech_in!K33/SER_summary!K$27)</f>
        <v>18.18956636614309</v>
      </c>
      <c r="L33" s="18">
        <f>IF(SER_hh_fech_in!L33=0,0,SER_hh_fech_in!L33/SER_summary!L$27)</f>
        <v>18.055705350280885</v>
      </c>
      <c r="M33" s="18">
        <f>IF(SER_hh_fech_in!M33=0,0,SER_hh_fech_in!M33/SER_summary!M$27)</f>
        <v>18.188948332078088</v>
      </c>
      <c r="N33" s="18">
        <f>IF(SER_hh_fech_in!N33=0,0,SER_hh_fech_in!N33/SER_summary!N$27)</f>
        <v>18.393948111850484</v>
      </c>
      <c r="O33" s="18">
        <f>IF(SER_hh_fech_in!O33=0,0,SER_hh_fech_in!O33/SER_summary!O$27)</f>
        <v>18.489270197800195</v>
      </c>
      <c r="P33" s="18">
        <f>IF(SER_hh_fech_in!P33=0,0,SER_hh_fech_in!P33/SER_summary!P$27)</f>
        <v>18.572193999517349</v>
      </c>
      <c r="Q33" s="18">
        <f>IF(SER_hh_fech_in!Q33=0,0,SER_hh_fech_in!Q33/SER_summary!Q$27)</f>
        <v>18.544098898424544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143.11117212305913</v>
      </c>
      <c r="D3" s="106">
        <f>IF(SER_hh_tesh_in!D3=0,0,SER_hh_tesh_in!D3/SER_summary!D$27)</f>
        <v>145.68189288881391</v>
      </c>
      <c r="E3" s="106">
        <f>IF(SER_hh_tesh_in!E3=0,0,SER_hh_tesh_in!E3/SER_summary!E$27)</f>
        <v>143.92791679633336</v>
      </c>
      <c r="F3" s="106">
        <f>IF(SER_hh_tesh_in!F3=0,0,SER_hh_tesh_in!F3/SER_summary!F$27)</f>
        <v>136.80878472365873</v>
      </c>
      <c r="G3" s="106">
        <f>IF(SER_hh_tesh_in!G3=0,0,SER_hh_tesh_in!G3/SER_summary!G$27)</f>
        <v>129.75791063977937</v>
      </c>
      <c r="H3" s="106">
        <f>IF(SER_hh_tesh_in!H3=0,0,SER_hh_tesh_in!H3/SER_summary!H$27)</f>
        <v>117.01099487150766</v>
      </c>
      <c r="I3" s="106">
        <f>IF(SER_hh_tesh_in!I3=0,0,SER_hh_tesh_in!I3/SER_summary!I$27)</f>
        <v>122.46557746173562</v>
      </c>
      <c r="J3" s="106">
        <f>IF(SER_hh_tesh_in!J3=0,0,SER_hh_tesh_in!J3/SER_summary!J$27)</f>
        <v>112.7661771856104</v>
      </c>
      <c r="K3" s="106">
        <f>IF(SER_hh_tesh_in!K3=0,0,SER_hh_tesh_in!K3/SER_summary!K$27)</f>
        <v>126.38116250440787</v>
      </c>
      <c r="L3" s="106">
        <f>IF(SER_hh_tesh_in!L3=0,0,SER_hh_tesh_in!L3/SER_summary!L$27)</f>
        <v>130.46187572157189</v>
      </c>
      <c r="M3" s="106">
        <f>IF(SER_hh_tesh_in!M3=0,0,SER_hh_tesh_in!M3/SER_summary!M$27)</f>
        <v>109.46654277767939</v>
      </c>
      <c r="N3" s="106">
        <f>IF(SER_hh_tesh_in!N3=0,0,SER_hh_tesh_in!N3/SER_summary!N$27)</f>
        <v>111.38843227415774</v>
      </c>
      <c r="O3" s="106">
        <f>IF(SER_hh_tesh_in!O3=0,0,SER_hh_tesh_in!O3/SER_summary!O$27)</f>
        <v>109.43153326287765</v>
      </c>
      <c r="P3" s="106">
        <f>IF(SER_hh_tesh_in!P3=0,0,SER_hh_tesh_in!P3/SER_summary!P$27)</f>
        <v>117.73828721700399</v>
      </c>
      <c r="Q3" s="106">
        <f>IF(SER_hh_tesh_in!Q3=0,0,SER_hh_tesh_in!Q3/SER_summary!Q$27)</f>
        <v>115.20223620553107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116.94757245451765</v>
      </c>
      <c r="D4" s="101">
        <f>IF(SER_hh_tesh_in!D4=0,0,SER_hh_tesh_in!D4/SER_summary!D$27)</f>
        <v>113.1807429668262</v>
      </c>
      <c r="E4" s="101">
        <f>IF(SER_hh_tesh_in!E4=0,0,SER_hh_tesh_in!E4/SER_summary!E$27)</f>
        <v>113.59144339555706</v>
      </c>
      <c r="F4" s="101">
        <f>IF(SER_hh_tesh_in!F4=0,0,SER_hh_tesh_in!F4/SER_summary!F$27)</f>
        <v>102.40430207065606</v>
      </c>
      <c r="G4" s="101">
        <f>IF(SER_hh_tesh_in!G4=0,0,SER_hh_tesh_in!G4/SER_summary!G$27)</f>
        <v>92.216228631509992</v>
      </c>
      <c r="H4" s="101">
        <f>IF(SER_hh_tesh_in!H4=0,0,SER_hh_tesh_in!H4/SER_summary!H$27)</f>
        <v>85.565521571039014</v>
      </c>
      <c r="I4" s="101">
        <f>IF(SER_hh_tesh_in!I4=0,0,SER_hh_tesh_in!I4/SER_summary!I$27)</f>
        <v>90.222594974084828</v>
      </c>
      <c r="J4" s="101">
        <f>IF(SER_hh_tesh_in!J4=0,0,SER_hh_tesh_in!J4/SER_summary!J$27)</f>
        <v>83.972400659403078</v>
      </c>
      <c r="K4" s="101">
        <f>IF(SER_hh_tesh_in!K4=0,0,SER_hh_tesh_in!K4/SER_summary!K$27)</f>
        <v>93.733379319189268</v>
      </c>
      <c r="L4" s="101">
        <f>IF(SER_hh_tesh_in!L4=0,0,SER_hh_tesh_in!L4/SER_summary!L$27)</f>
        <v>101.63764609711947</v>
      </c>
      <c r="M4" s="101">
        <f>IF(SER_hh_tesh_in!M4=0,0,SER_hh_tesh_in!M4/SER_summary!M$27)</f>
        <v>79.590095692155614</v>
      </c>
      <c r="N4" s="101">
        <f>IF(SER_hh_tesh_in!N4=0,0,SER_hh_tesh_in!N4/SER_summary!N$27)</f>
        <v>82.314826515678604</v>
      </c>
      <c r="O4" s="101">
        <f>IF(SER_hh_tesh_in!O4=0,0,SER_hh_tesh_in!O4/SER_summary!O$27)</f>
        <v>79.830832964310076</v>
      </c>
      <c r="P4" s="101">
        <f>IF(SER_hh_tesh_in!P4=0,0,SER_hh_tesh_in!P4/SER_summary!P$27)</f>
        <v>84.69891706810435</v>
      </c>
      <c r="Q4" s="101">
        <f>IF(SER_hh_tesh_in!Q4=0,0,SER_hh_tesh_in!Q4/SER_summary!Q$27)</f>
        <v>83.602385525044681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0</v>
      </c>
      <c r="D5" s="100">
        <f>IF(SER_hh_tesh_in!D5=0,0,SER_hh_tesh_in!D5/SER_summary!D$27)</f>
        <v>0</v>
      </c>
      <c r="E5" s="100">
        <f>IF(SER_hh_tesh_in!E5=0,0,SER_hh_tesh_in!E5/SER_summary!E$27)</f>
        <v>0</v>
      </c>
      <c r="F5" s="100">
        <f>IF(SER_hh_tesh_in!F5=0,0,SER_hh_tesh_in!F5/SER_summary!F$27)</f>
        <v>0</v>
      </c>
      <c r="G5" s="100">
        <f>IF(SER_hh_tesh_in!G5=0,0,SER_hh_tesh_in!G5/SER_summary!G$27)</f>
        <v>0</v>
      </c>
      <c r="H5" s="100">
        <f>IF(SER_hh_tesh_in!H5=0,0,SER_hh_tesh_in!H5/SER_summary!H$27)</f>
        <v>0</v>
      </c>
      <c r="I5" s="100">
        <f>IF(SER_hh_tesh_in!I5=0,0,SER_hh_tesh_in!I5/SER_summary!I$27)</f>
        <v>0</v>
      </c>
      <c r="J5" s="100">
        <f>IF(SER_hh_tesh_in!J5=0,0,SER_hh_tesh_in!J5/SER_summary!J$27)</f>
        <v>0</v>
      </c>
      <c r="K5" s="100">
        <f>IF(SER_hh_tesh_in!K5=0,0,SER_hh_tesh_in!K5/SER_summary!K$27)</f>
        <v>0</v>
      </c>
      <c r="L5" s="100">
        <f>IF(SER_hh_tesh_in!L5=0,0,SER_hh_tesh_in!L5/SER_summary!L$27)</f>
        <v>0</v>
      </c>
      <c r="M5" s="100">
        <f>IF(SER_hh_tesh_in!M5=0,0,SER_hh_tesh_in!M5/SER_summary!M$27)</f>
        <v>0</v>
      </c>
      <c r="N5" s="100">
        <f>IF(SER_hh_tesh_in!N5=0,0,SER_hh_tesh_in!N5/SER_summary!N$27)</f>
        <v>0</v>
      </c>
      <c r="O5" s="100">
        <f>IF(SER_hh_tesh_in!O5=0,0,SER_hh_tesh_in!O5/SER_summary!O$27)</f>
        <v>0</v>
      </c>
      <c r="P5" s="100">
        <f>IF(SER_hh_tesh_in!P5=0,0,SER_hh_tesh_in!P5/SER_summary!P$27)</f>
        <v>0</v>
      </c>
      <c r="Q5" s="100">
        <f>IF(SER_hh_tesh_in!Q5=0,0,SER_hh_tesh_in!Q5/SER_summary!Q$27)</f>
        <v>0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0</v>
      </c>
      <c r="D7" s="100">
        <f>IF(SER_hh_tesh_in!D7=0,0,SER_hh_tesh_in!D7/SER_summary!D$27)</f>
        <v>108.17115717377193</v>
      </c>
      <c r="E7" s="100">
        <f>IF(SER_hh_tesh_in!E7=0,0,SER_hh_tesh_in!E7/SER_summary!E$27)</f>
        <v>113.85464624027964</v>
      </c>
      <c r="F7" s="100">
        <f>IF(SER_hh_tesh_in!F7=0,0,SER_hh_tesh_in!F7/SER_summary!F$27)</f>
        <v>0</v>
      </c>
      <c r="G7" s="100">
        <f>IF(SER_hh_tesh_in!G7=0,0,SER_hh_tesh_in!G7/SER_summary!G$27)</f>
        <v>0</v>
      </c>
      <c r="H7" s="100">
        <f>IF(SER_hh_tesh_in!H7=0,0,SER_hh_tesh_in!H7/SER_summary!H$27)</f>
        <v>0</v>
      </c>
      <c r="I7" s="100">
        <f>IF(SER_hh_tesh_in!I7=0,0,SER_hh_tesh_in!I7/SER_summary!I$27)</f>
        <v>93.445076776187122</v>
      </c>
      <c r="J7" s="100">
        <f>IF(SER_hh_tesh_in!J7=0,0,SER_hh_tesh_in!J7/SER_summary!J$27)</f>
        <v>86.499514174691868</v>
      </c>
      <c r="K7" s="100">
        <f>IF(SER_hh_tesh_in!K7=0,0,SER_hh_tesh_in!K7/SER_summary!K$27)</f>
        <v>94.543999287361331</v>
      </c>
      <c r="L7" s="100">
        <f>IF(SER_hh_tesh_in!L7=0,0,SER_hh_tesh_in!L7/SER_summary!L$27)</f>
        <v>105.34771771562937</v>
      </c>
      <c r="M7" s="100">
        <f>IF(SER_hh_tesh_in!M7=0,0,SER_hh_tesh_in!M7/SER_summary!M$27)</f>
        <v>88.741947852265753</v>
      </c>
      <c r="N7" s="100">
        <f>IF(SER_hh_tesh_in!N7=0,0,SER_hh_tesh_in!N7/SER_summary!N$27)</f>
        <v>0</v>
      </c>
      <c r="O7" s="100">
        <f>IF(SER_hh_tesh_in!O7=0,0,SER_hh_tesh_in!O7/SER_summary!O$27)</f>
        <v>0</v>
      </c>
      <c r="P7" s="100">
        <f>IF(SER_hh_tesh_in!P7=0,0,SER_hh_tesh_in!P7/SER_summary!P$27)</f>
        <v>0</v>
      </c>
      <c r="Q7" s="100">
        <f>IF(SER_hh_tesh_in!Q7=0,0,SER_hh_tesh_in!Q7/SER_summary!Q$27)</f>
        <v>0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0</v>
      </c>
      <c r="D8" s="100">
        <f>IF(SER_hh_tesh_in!D8=0,0,SER_hh_tesh_in!D8/SER_summary!D$27)</f>
        <v>0</v>
      </c>
      <c r="E8" s="100">
        <f>IF(SER_hh_tesh_in!E8=0,0,SER_hh_tesh_in!E8/SER_summary!E$27)</f>
        <v>0</v>
      </c>
      <c r="F8" s="100">
        <f>IF(SER_hh_tesh_in!F8=0,0,SER_hh_tesh_in!F8/SER_summary!F$27)</f>
        <v>0</v>
      </c>
      <c r="G8" s="100">
        <f>IF(SER_hh_tesh_in!G8=0,0,SER_hh_tesh_in!G8/SER_summary!G$27)</f>
        <v>0</v>
      </c>
      <c r="H8" s="100">
        <f>IF(SER_hh_tesh_in!H8=0,0,SER_hh_tesh_in!H8/SER_summary!H$27)</f>
        <v>0</v>
      </c>
      <c r="I8" s="100">
        <f>IF(SER_hh_tesh_in!I8=0,0,SER_hh_tesh_in!I8/SER_summary!I$27)</f>
        <v>0</v>
      </c>
      <c r="J8" s="100">
        <f>IF(SER_hh_tesh_in!J8=0,0,SER_hh_tesh_in!J8/SER_summary!J$27)</f>
        <v>0</v>
      </c>
      <c r="K8" s="100">
        <f>IF(SER_hh_tesh_in!K8=0,0,SER_hh_tesh_in!K8/SER_summary!K$27)</f>
        <v>0</v>
      </c>
      <c r="L8" s="100">
        <f>IF(SER_hh_tesh_in!L8=0,0,SER_hh_tesh_in!L8/SER_summary!L$27)</f>
        <v>0</v>
      </c>
      <c r="M8" s="100">
        <f>IF(SER_hh_tesh_in!M8=0,0,SER_hh_tesh_in!M8/SER_summary!M$27)</f>
        <v>0</v>
      </c>
      <c r="N8" s="100">
        <f>IF(SER_hh_tesh_in!N8=0,0,SER_hh_tesh_in!N8/SER_summary!N$27)</f>
        <v>0</v>
      </c>
      <c r="O8" s="100">
        <f>IF(SER_hh_tesh_in!O8=0,0,SER_hh_tesh_in!O8/SER_summary!O$27)</f>
        <v>0</v>
      </c>
      <c r="P8" s="100">
        <f>IF(SER_hh_tesh_in!P8=0,0,SER_hh_tesh_in!P8/SER_summary!P$27)</f>
        <v>0</v>
      </c>
      <c r="Q8" s="100">
        <f>IF(SER_hh_tesh_in!Q8=0,0,SER_hh_tesh_in!Q8/SER_summary!Q$27)</f>
        <v>0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112.58585054821566</v>
      </c>
      <c r="D9" s="100">
        <f>IF(SER_hh_tesh_in!D9=0,0,SER_hh_tesh_in!D9/SER_summary!D$27)</f>
        <v>118.99849577897233</v>
      </c>
      <c r="E9" s="100">
        <f>IF(SER_hh_tesh_in!E9=0,0,SER_hh_tesh_in!E9/SER_summary!E$27)</f>
        <v>119.89781528163898</v>
      </c>
      <c r="F9" s="100">
        <f>IF(SER_hh_tesh_in!F9=0,0,SER_hh_tesh_in!F9/SER_summary!F$27)</f>
        <v>110.12801796792351</v>
      </c>
      <c r="G9" s="100">
        <f>IF(SER_hh_tesh_in!G9=0,0,SER_hh_tesh_in!G9/SER_summary!G$27)</f>
        <v>99.526688497281157</v>
      </c>
      <c r="H9" s="100">
        <f>IF(SER_hh_tesh_in!H9=0,0,SER_hh_tesh_in!H9/SER_summary!H$27)</f>
        <v>91.020823630986683</v>
      </c>
      <c r="I9" s="100">
        <f>IF(SER_hh_tesh_in!I9=0,0,SER_hh_tesh_in!I9/SER_summary!I$27)</f>
        <v>93.077822371919027</v>
      </c>
      <c r="J9" s="100">
        <f>IF(SER_hh_tesh_in!J9=0,0,SER_hh_tesh_in!J9/SER_summary!J$27)</f>
        <v>0</v>
      </c>
      <c r="K9" s="100">
        <f>IF(SER_hh_tesh_in!K9=0,0,SER_hh_tesh_in!K9/SER_summary!K$27)</f>
        <v>0</v>
      </c>
      <c r="L9" s="100">
        <f>IF(SER_hh_tesh_in!L9=0,0,SER_hh_tesh_in!L9/SER_summary!L$27)</f>
        <v>106.28406798855964</v>
      </c>
      <c r="M9" s="100">
        <f>IF(SER_hh_tesh_in!M9=0,0,SER_hh_tesh_in!M9/SER_summary!M$27)</f>
        <v>83.663223749810143</v>
      </c>
      <c r="N9" s="100">
        <f>IF(SER_hh_tesh_in!N9=0,0,SER_hh_tesh_in!N9/SER_summary!N$27)</f>
        <v>95.969667527552176</v>
      </c>
      <c r="O9" s="100">
        <f>IF(SER_hh_tesh_in!O9=0,0,SER_hh_tesh_in!O9/SER_summary!O$27)</f>
        <v>0</v>
      </c>
      <c r="P9" s="100">
        <f>IF(SER_hh_tesh_in!P9=0,0,SER_hh_tesh_in!P9/SER_summary!P$27)</f>
        <v>0</v>
      </c>
      <c r="Q9" s="100">
        <f>IF(SER_hh_tesh_in!Q9=0,0,SER_hh_tesh_in!Q9/SER_summary!Q$27)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153.18934689223207</v>
      </c>
      <c r="D10" s="100">
        <f>IF(SER_hh_tesh_in!D10=0,0,SER_hh_tesh_in!D10/SER_summary!D$27)</f>
        <v>117.36306916351336</v>
      </c>
      <c r="E10" s="100">
        <f>IF(SER_hh_tesh_in!E10=0,0,SER_hh_tesh_in!E10/SER_summary!E$27)</f>
        <v>108.7589486974715</v>
      </c>
      <c r="F10" s="100">
        <f>IF(SER_hh_tesh_in!F10=0,0,SER_hh_tesh_in!F10/SER_summary!F$27)</f>
        <v>111.59565043917307</v>
      </c>
      <c r="G10" s="100">
        <f>IF(SER_hh_tesh_in!G10=0,0,SER_hh_tesh_in!G10/SER_summary!G$27)</f>
        <v>114.35744819127694</v>
      </c>
      <c r="H10" s="100">
        <f>IF(SER_hh_tesh_in!H10=0,0,SER_hh_tesh_in!H10/SER_summary!H$27)</f>
        <v>0</v>
      </c>
      <c r="I10" s="100">
        <f>IF(SER_hh_tesh_in!I10=0,0,SER_hh_tesh_in!I10/SER_summary!I$27)</f>
        <v>94.905292907618431</v>
      </c>
      <c r="J10" s="100">
        <f>IF(SER_hh_tesh_in!J10=0,0,SER_hh_tesh_in!J10/SER_summary!J$27)</f>
        <v>92.279552344671515</v>
      </c>
      <c r="K10" s="100">
        <f>IF(SER_hh_tesh_in!K10=0,0,SER_hh_tesh_in!K10/SER_summary!K$27)</f>
        <v>0</v>
      </c>
      <c r="L10" s="100">
        <f>IF(SER_hh_tesh_in!L10=0,0,SER_hh_tesh_in!L10/SER_summary!L$27)</f>
        <v>0</v>
      </c>
      <c r="M10" s="100">
        <f>IF(SER_hh_tesh_in!M10=0,0,SER_hh_tesh_in!M10/SER_summary!M$27)</f>
        <v>83.058870933489814</v>
      </c>
      <c r="N10" s="100">
        <f>IF(SER_hh_tesh_in!N10=0,0,SER_hh_tesh_in!N10/SER_summary!N$27)</f>
        <v>104.52331549870757</v>
      </c>
      <c r="O10" s="100">
        <f>IF(SER_hh_tesh_in!O10=0,0,SER_hh_tesh_in!O10/SER_summary!O$27)</f>
        <v>0</v>
      </c>
      <c r="P10" s="100">
        <f>IF(SER_hh_tesh_in!P10=0,0,SER_hh_tesh_in!P10/SER_summary!P$27)</f>
        <v>89.035766579757279</v>
      </c>
      <c r="Q10" s="100">
        <f>IF(SER_hh_tesh_in!Q10=0,0,SER_hh_tesh_in!Q10/SER_summary!Q$27)</f>
        <v>81.550268934893424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0</v>
      </c>
      <c r="D11" s="100">
        <f>IF(SER_hh_tesh_in!D11=0,0,SER_hh_tesh_in!D11/SER_summary!D$27)</f>
        <v>0</v>
      </c>
      <c r="E11" s="100">
        <f>IF(SER_hh_tesh_in!E11=0,0,SER_hh_tesh_in!E11/SER_summary!E$27)</f>
        <v>0</v>
      </c>
      <c r="F11" s="100">
        <f>IF(SER_hh_tesh_in!F11=0,0,SER_hh_tesh_in!F11/SER_summary!F$27)</f>
        <v>0</v>
      </c>
      <c r="G11" s="100">
        <f>IF(SER_hh_tesh_in!G11=0,0,SER_hh_tesh_in!G11/SER_summary!G$27)</f>
        <v>0</v>
      </c>
      <c r="H11" s="100">
        <f>IF(SER_hh_tesh_in!H11=0,0,SER_hh_tesh_in!H11/SER_summary!H$27)</f>
        <v>0</v>
      </c>
      <c r="I11" s="100">
        <f>IF(SER_hh_tesh_in!I11=0,0,SER_hh_tesh_in!I11/SER_summary!I$27)</f>
        <v>0</v>
      </c>
      <c r="J11" s="100">
        <f>IF(SER_hh_tesh_in!J11=0,0,SER_hh_tesh_in!J11/SER_summary!J$27)</f>
        <v>0</v>
      </c>
      <c r="K11" s="100">
        <f>IF(SER_hh_tesh_in!K11=0,0,SER_hh_tesh_in!K11/SER_summary!K$27)</f>
        <v>0</v>
      </c>
      <c r="L11" s="100">
        <f>IF(SER_hh_tesh_in!L11=0,0,SER_hh_tesh_in!L11/SER_summary!L$27)</f>
        <v>0</v>
      </c>
      <c r="M11" s="100">
        <f>IF(SER_hh_tesh_in!M11=0,0,SER_hh_tesh_in!M11/SER_summary!M$27)</f>
        <v>0</v>
      </c>
      <c r="N11" s="100">
        <f>IF(SER_hh_tesh_in!N11=0,0,SER_hh_tesh_in!N11/SER_summary!N$27)</f>
        <v>0</v>
      </c>
      <c r="O11" s="100">
        <f>IF(SER_hh_tesh_in!O11=0,0,SER_hh_tesh_in!O11/SER_summary!O$27)</f>
        <v>0</v>
      </c>
      <c r="P11" s="100">
        <f>IF(SER_hh_tesh_in!P11=0,0,SER_hh_tesh_in!P11/SER_summary!P$27)</f>
        <v>0</v>
      </c>
      <c r="Q11" s="100">
        <f>IF(SER_hh_tesh_in!Q11=0,0,SER_hh_tesh_in!Q11/SER_summary!Q$27)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110.14545451409262</v>
      </c>
      <c r="D12" s="100">
        <f>IF(SER_hh_tesh_in!D12=0,0,SER_hh_tesh_in!D12/SER_summary!D$27)</f>
        <v>110.83111376548709</v>
      </c>
      <c r="E12" s="100">
        <f>IF(SER_hh_tesh_in!E12=0,0,SER_hh_tesh_in!E12/SER_summary!E$27)</f>
        <v>110.08811803080047</v>
      </c>
      <c r="F12" s="100">
        <f>IF(SER_hh_tesh_in!F12=0,0,SER_hh_tesh_in!F12/SER_summary!F$27)</f>
        <v>98.530759059193414</v>
      </c>
      <c r="G12" s="100">
        <f>IF(SER_hh_tesh_in!G12=0,0,SER_hh_tesh_in!G12/SER_summary!G$27)</f>
        <v>90.705880775888431</v>
      </c>
      <c r="H12" s="100">
        <f>IF(SER_hh_tesh_in!H12=0,0,SER_hh_tesh_in!H12/SER_summary!H$27)</f>
        <v>84.351573090200247</v>
      </c>
      <c r="I12" s="100">
        <f>IF(SER_hh_tesh_in!I12=0,0,SER_hh_tesh_in!I12/SER_summary!I$27)</f>
        <v>83.679275142695445</v>
      </c>
      <c r="J12" s="100">
        <f>IF(SER_hh_tesh_in!J12=0,0,SER_hh_tesh_in!J12/SER_summary!J$27)</f>
        <v>82.190751893557774</v>
      </c>
      <c r="K12" s="100">
        <f>IF(SER_hh_tesh_in!K12=0,0,SER_hh_tesh_in!K12/SER_summary!K$27)</f>
        <v>86.134759814976732</v>
      </c>
      <c r="L12" s="100">
        <f>IF(SER_hh_tesh_in!L12=0,0,SER_hh_tesh_in!L12/SER_summary!L$27)</f>
        <v>96.482664730697024</v>
      </c>
      <c r="M12" s="100">
        <f>IF(SER_hh_tesh_in!M12=0,0,SER_hh_tesh_in!M12/SER_summary!M$27)</f>
        <v>75.870169829022373</v>
      </c>
      <c r="N12" s="100">
        <f>IF(SER_hh_tesh_in!N12=0,0,SER_hh_tesh_in!N12/SER_summary!N$27)</f>
        <v>78.782796637336915</v>
      </c>
      <c r="O12" s="100">
        <f>IF(SER_hh_tesh_in!O12=0,0,SER_hh_tesh_in!O12/SER_summary!O$27)</f>
        <v>77.536760873230421</v>
      </c>
      <c r="P12" s="100">
        <f>IF(SER_hh_tesh_in!P12=0,0,SER_hh_tesh_in!P12/SER_summary!P$27)</f>
        <v>0</v>
      </c>
      <c r="Q12" s="100">
        <f>IF(SER_hh_tesh_in!Q12=0,0,SER_hh_tesh_in!Q12/SER_summary!Q$27)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115.01804825110089</v>
      </c>
      <c r="D13" s="100">
        <f>IF(SER_hh_tesh_in!D13=0,0,SER_hh_tesh_in!D13/SER_summary!D$27)</f>
        <v>114.04869058749318</v>
      </c>
      <c r="E13" s="100">
        <f>IF(SER_hh_tesh_in!E13=0,0,SER_hh_tesh_in!E13/SER_summary!E$27)</f>
        <v>113.34726325075135</v>
      </c>
      <c r="F13" s="100">
        <f>IF(SER_hh_tesh_in!F13=0,0,SER_hh_tesh_in!F13/SER_summary!F$27)</f>
        <v>104.0570415592766</v>
      </c>
      <c r="G13" s="100">
        <f>IF(SER_hh_tesh_in!G13=0,0,SER_hh_tesh_in!G13/SER_summary!G$27)</f>
        <v>93.456336423873225</v>
      </c>
      <c r="H13" s="100">
        <f>IF(SER_hh_tesh_in!H13=0,0,SER_hh_tesh_in!H13/SER_summary!H$27)</f>
        <v>85.262113744437286</v>
      </c>
      <c r="I13" s="100">
        <f>IF(SER_hh_tesh_in!I13=0,0,SER_hh_tesh_in!I13/SER_summary!I$27)</f>
        <v>87.172612892373976</v>
      </c>
      <c r="J13" s="100">
        <f>IF(SER_hh_tesh_in!J13=0,0,SER_hh_tesh_in!J13/SER_summary!J$27)</f>
        <v>84.460978610132955</v>
      </c>
      <c r="K13" s="100">
        <f>IF(SER_hh_tesh_in!K13=0,0,SER_hh_tesh_in!K13/SER_summary!K$27)</f>
        <v>86.65115528986442</v>
      </c>
      <c r="L13" s="100">
        <f>IF(SER_hh_tesh_in!L13=0,0,SER_hh_tesh_in!L13/SER_summary!L$27)</f>
        <v>97.798416942368135</v>
      </c>
      <c r="M13" s="100">
        <f>IF(SER_hh_tesh_in!M13=0,0,SER_hh_tesh_in!M13/SER_summary!M$27)</f>
        <v>76.801598074566527</v>
      </c>
      <c r="N13" s="100">
        <f>IF(SER_hh_tesh_in!N13=0,0,SER_hh_tesh_in!N13/SER_summary!N$27)</f>
        <v>84.889148530035627</v>
      </c>
      <c r="O13" s="100">
        <f>IF(SER_hh_tesh_in!O13=0,0,SER_hh_tesh_in!O13/SER_summary!O$27)</f>
        <v>82.053517814921975</v>
      </c>
      <c r="P13" s="100">
        <f>IF(SER_hh_tesh_in!P13=0,0,SER_hh_tesh_in!P13/SER_summary!P$27)</f>
        <v>85.335167734466268</v>
      </c>
      <c r="Q13" s="100">
        <f>IF(SER_hh_tesh_in!Q13=0,0,SER_hh_tesh_in!Q13/SER_summary!Q$27)</f>
        <v>84.219280946574941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117.88159614574037</v>
      </c>
      <c r="D14" s="22">
        <f>IF(SER_hh_tesh_in!D14=0,0,SER_hh_tesh_in!D14/SER_summary!D$27)</f>
        <v>114.11619558217434</v>
      </c>
      <c r="E14" s="22">
        <f>IF(SER_hh_tesh_in!E14=0,0,SER_hh_tesh_in!E14/SER_summary!E$27)</f>
        <v>106.87849179368303</v>
      </c>
      <c r="F14" s="22">
        <f>IF(SER_hh_tesh_in!F14=0,0,SER_hh_tesh_in!F14/SER_summary!F$27)</f>
        <v>107.70694546529313</v>
      </c>
      <c r="G14" s="22">
        <f>IF(SER_hh_tesh_in!G14=0,0,SER_hh_tesh_in!G14/SER_summary!G$27)</f>
        <v>0</v>
      </c>
      <c r="H14" s="22">
        <f>IF(SER_hh_tesh_in!H14=0,0,SER_hh_tesh_in!H14/SER_summary!H$27)</f>
        <v>85.925242699968734</v>
      </c>
      <c r="I14" s="22">
        <f>IF(SER_hh_tesh_in!I14=0,0,SER_hh_tesh_in!I14/SER_summary!I$27)</f>
        <v>88.882705487375944</v>
      </c>
      <c r="J14" s="22">
        <f>IF(SER_hh_tesh_in!J14=0,0,SER_hh_tesh_in!J14/SER_summary!J$27)</f>
        <v>86.365105848091787</v>
      </c>
      <c r="K14" s="22">
        <f>IF(SER_hh_tesh_in!K14=0,0,SER_hh_tesh_in!K14/SER_summary!K$27)</f>
        <v>0</v>
      </c>
      <c r="L14" s="22">
        <f>IF(SER_hh_tesh_in!L14=0,0,SER_hh_tesh_in!L14/SER_summary!L$27)</f>
        <v>0</v>
      </c>
      <c r="M14" s="22">
        <f>IF(SER_hh_tesh_in!M14=0,0,SER_hh_tesh_in!M14/SER_summary!M$27)</f>
        <v>0</v>
      </c>
      <c r="N14" s="22">
        <f>IF(SER_hh_tesh_in!N14=0,0,SER_hh_tesh_in!N14/SER_summary!N$27)</f>
        <v>90.893242207405777</v>
      </c>
      <c r="O14" s="22">
        <f>IF(SER_hh_tesh_in!O14=0,0,SER_hh_tesh_in!O14/SER_summary!O$27)</f>
        <v>0</v>
      </c>
      <c r="P14" s="22">
        <f>IF(SER_hh_tesh_in!P14=0,0,SER_hh_tesh_in!P14/SER_summary!P$27)</f>
        <v>82.692389794019604</v>
      </c>
      <c r="Q14" s="22">
        <f>IF(SER_hh_tesh_in!Q14=0,0,SER_hh_tesh_in!Q14/SER_summary!Q$27)</f>
        <v>83.054604463840207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0.73431731805195644</v>
      </c>
      <c r="D15" s="104">
        <f>IF(SER_hh_tesh_in!D15=0,0,SER_hh_tesh_in!D15/SER_summary!D$27)</f>
        <v>1.4217222056631484</v>
      </c>
      <c r="E15" s="104">
        <f>IF(SER_hh_tesh_in!E15=0,0,SER_hh_tesh_in!E15/SER_summary!E$27)</f>
        <v>1.2951600339245917</v>
      </c>
      <c r="F15" s="104">
        <f>IF(SER_hh_tesh_in!F15=0,0,SER_hh_tesh_in!F15/SER_summary!F$27)</f>
        <v>0.63748200883550921</v>
      </c>
      <c r="G15" s="104">
        <f>IF(SER_hh_tesh_in!G15=0,0,SER_hh_tesh_in!G15/SER_summary!G$27)</f>
        <v>0.56591485007519782</v>
      </c>
      <c r="H15" s="104">
        <f>IF(SER_hh_tesh_in!H15=0,0,SER_hh_tesh_in!H15/SER_summary!H$27)</f>
        <v>0.51893996707566237</v>
      </c>
      <c r="I15" s="104">
        <f>IF(SER_hh_tesh_in!I15=0,0,SER_hh_tesh_in!I15/SER_summary!I$27)</f>
        <v>1.7956653134864957</v>
      </c>
      <c r="J15" s="104">
        <f>IF(SER_hh_tesh_in!J15=0,0,SER_hh_tesh_in!J15/SER_summary!J$27)</f>
        <v>0.67999098488756027</v>
      </c>
      <c r="K15" s="104">
        <f>IF(SER_hh_tesh_in!K15=0,0,SER_hh_tesh_in!K15/SER_summary!K$27)</f>
        <v>1.4979387573442497</v>
      </c>
      <c r="L15" s="104">
        <f>IF(SER_hh_tesh_in!L15=0,0,SER_hh_tesh_in!L15/SER_summary!L$27)</f>
        <v>1.1923898764607501</v>
      </c>
      <c r="M15" s="104">
        <f>IF(SER_hh_tesh_in!M15=0,0,SER_hh_tesh_in!M15/SER_summary!M$27)</f>
        <v>0.71844166383175856</v>
      </c>
      <c r="N15" s="104">
        <f>IF(SER_hh_tesh_in!N15=0,0,SER_hh_tesh_in!N15/SER_summary!N$27)</f>
        <v>0.53326118689654467</v>
      </c>
      <c r="O15" s="104">
        <f>IF(SER_hh_tesh_in!O15=0,0,SER_hh_tesh_in!O15/SER_summary!O$27)</f>
        <v>0.3825983538087766</v>
      </c>
      <c r="P15" s="104">
        <f>IF(SER_hh_tesh_in!P15=0,0,SER_hh_tesh_in!P15/SER_summary!P$27)</f>
        <v>0.87636580739057413</v>
      </c>
      <c r="Q15" s="104">
        <f>IF(SER_hh_tesh_in!Q15=0,0,SER_hh_tesh_in!Q15/SER_summary!Q$27)</f>
        <v>0.81130635995167255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23.162763813227738</v>
      </c>
      <c r="D16" s="101">
        <f>IF(SER_hh_tesh_in!D16=0,0,SER_hh_tesh_in!D16/SER_summary!D$27)</f>
        <v>23.25104180296016</v>
      </c>
      <c r="E16" s="101">
        <f>IF(SER_hh_tesh_in!E16=0,0,SER_hh_tesh_in!E16/SER_summary!E$27)</f>
        <v>23.350222466236517</v>
      </c>
      <c r="F16" s="101">
        <f>IF(SER_hh_tesh_in!F16=0,0,SER_hh_tesh_in!F16/SER_summary!F$27)</f>
        <v>23.528187216091865</v>
      </c>
      <c r="G16" s="101">
        <f>IF(SER_hh_tesh_in!G16=0,0,SER_hh_tesh_in!G16/SER_summary!G$27)</f>
        <v>23.728239518174949</v>
      </c>
      <c r="H16" s="101">
        <f>IF(SER_hh_tesh_in!H16=0,0,SER_hh_tesh_in!H16/SER_summary!H$27)</f>
        <v>23.88140745327847</v>
      </c>
      <c r="I16" s="101">
        <f>IF(SER_hh_tesh_in!I16=0,0,SER_hh_tesh_in!I16/SER_summary!I$27)</f>
        <v>24.125808352056033</v>
      </c>
      <c r="J16" s="101">
        <f>IF(SER_hh_tesh_in!J16=0,0,SER_hh_tesh_in!J16/SER_summary!J$27)</f>
        <v>24.499746334739555</v>
      </c>
      <c r="K16" s="101">
        <f>IF(SER_hh_tesh_in!K16=0,0,SER_hh_tesh_in!K16/SER_summary!K$27)</f>
        <v>24.220209899015945</v>
      </c>
      <c r="L16" s="101">
        <f>IF(SER_hh_tesh_in!L16=0,0,SER_hh_tesh_in!L16/SER_summary!L$27)</f>
        <v>24.592038602831856</v>
      </c>
      <c r="M16" s="101">
        <f>IF(SER_hh_tesh_in!M16=0,0,SER_hh_tesh_in!M16/SER_summary!M$27)</f>
        <v>24.649796677109734</v>
      </c>
      <c r="N16" s="101">
        <f>IF(SER_hh_tesh_in!N16=0,0,SER_hh_tesh_in!N16/SER_summary!N$27)</f>
        <v>25.115336444767156</v>
      </c>
      <c r="O16" s="101">
        <f>IF(SER_hh_tesh_in!O16=0,0,SER_hh_tesh_in!O16/SER_summary!O$27)</f>
        <v>25.44894624630188</v>
      </c>
      <c r="P16" s="101">
        <f>IF(SER_hh_tesh_in!P16=0,0,SER_hh_tesh_in!P16/SER_summary!P$27)</f>
        <v>26.083513717305046</v>
      </c>
      <c r="Q16" s="101">
        <f>IF(SER_hh_tesh_in!Q16=0,0,SER_hh_tesh_in!Q16/SER_summary!Q$27)</f>
        <v>27.102037294721828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0</v>
      </c>
      <c r="D17" s="103">
        <f>IF(SER_hh_tesh_in!D17=0,0,SER_hh_tesh_in!D17/SER_summary!D$27)</f>
        <v>0</v>
      </c>
      <c r="E17" s="103">
        <f>IF(SER_hh_tesh_in!E17=0,0,SER_hh_tesh_in!E17/SER_summary!E$27)</f>
        <v>0</v>
      </c>
      <c r="F17" s="103">
        <f>IF(SER_hh_tesh_in!F17=0,0,SER_hh_tesh_in!F17/SER_summary!F$27)</f>
        <v>0</v>
      </c>
      <c r="G17" s="103">
        <f>IF(SER_hh_tesh_in!G17=0,0,SER_hh_tesh_in!G17/SER_summary!G$27)</f>
        <v>0</v>
      </c>
      <c r="H17" s="103">
        <f>IF(SER_hh_tesh_in!H17=0,0,SER_hh_tesh_in!H17/SER_summary!H$27)</f>
        <v>0</v>
      </c>
      <c r="I17" s="103">
        <f>IF(SER_hh_tesh_in!I17=0,0,SER_hh_tesh_in!I17/SER_summary!I$27)</f>
        <v>0</v>
      </c>
      <c r="J17" s="103">
        <f>IF(SER_hh_tesh_in!J17=0,0,SER_hh_tesh_in!J17/SER_summary!J$27)</f>
        <v>0</v>
      </c>
      <c r="K17" s="103">
        <f>IF(SER_hh_tesh_in!K17=0,0,SER_hh_tesh_in!K17/SER_summary!K$27)</f>
        <v>0</v>
      </c>
      <c r="L17" s="103">
        <f>IF(SER_hh_tesh_in!L17=0,0,SER_hh_tesh_in!L17/SER_summary!L$27)</f>
        <v>0</v>
      </c>
      <c r="M17" s="103">
        <f>IF(SER_hh_tesh_in!M17=0,0,SER_hh_tesh_in!M17/SER_summary!M$27)</f>
        <v>0</v>
      </c>
      <c r="N17" s="103">
        <f>IF(SER_hh_tesh_in!N17=0,0,SER_hh_tesh_in!N17/SER_summary!N$27)</f>
        <v>0</v>
      </c>
      <c r="O17" s="103">
        <f>IF(SER_hh_tesh_in!O17=0,0,SER_hh_tesh_in!O17/SER_summary!O$27)</f>
        <v>0</v>
      </c>
      <c r="P17" s="103">
        <f>IF(SER_hh_tesh_in!P17=0,0,SER_hh_tesh_in!P17/SER_summary!P$27)</f>
        <v>0</v>
      </c>
      <c r="Q17" s="103">
        <f>IF(SER_hh_tesh_in!Q17=0,0,SER_hh_tesh_in!Q17/SER_summary!Q$27)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23.162763813227738</v>
      </c>
      <c r="D18" s="103">
        <f>IF(SER_hh_tesh_in!D18=0,0,SER_hh_tesh_in!D18/SER_summary!D$27)</f>
        <v>23.25104180296016</v>
      </c>
      <c r="E18" s="103">
        <f>IF(SER_hh_tesh_in!E18=0,0,SER_hh_tesh_in!E18/SER_summary!E$27)</f>
        <v>23.350222466236517</v>
      </c>
      <c r="F18" s="103">
        <f>IF(SER_hh_tesh_in!F18=0,0,SER_hh_tesh_in!F18/SER_summary!F$27)</f>
        <v>23.528187216091865</v>
      </c>
      <c r="G18" s="103">
        <f>IF(SER_hh_tesh_in!G18=0,0,SER_hh_tesh_in!G18/SER_summary!G$27)</f>
        <v>23.728239518174949</v>
      </c>
      <c r="H18" s="103">
        <f>IF(SER_hh_tesh_in!H18=0,0,SER_hh_tesh_in!H18/SER_summary!H$27)</f>
        <v>23.88140745327847</v>
      </c>
      <c r="I18" s="103">
        <f>IF(SER_hh_tesh_in!I18=0,0,SER_hh_tesh_in!I18/SER_summary!I$27)</f>
        <v>24.125808352056033</v>
      </c>
      <c r="J18" s="103">
        <f>IF(SER_hh_tesh_in!J18=0,0,SER_hh_tesh_in!J18/SER_summary!J$27)</f>
        <v>24.499746334739555</v>
      </c>
      <c r="K18" s="103">
        <f>IF(SER_hh_tesh_in!K18=0,0,SER_hh_tesh_in!K18/SER_summary!K$27)</f>
        <v>24.220209899015945</v>
      </c>
      <c r="L18" s="103">
        <f>IF(SER_hh_tesh_in!L18=0,0,SER_hh_tesh_in!L18/SER_summary!L$27)</f>
        <v>24.592038602831856</v>
      </c>
      <c r="M18" s="103">
        <f>IF(SER_hh_tesh_in!M18=0,0,SER_hh_tesh_in!M18/SER_summary!M$27)</f>
        <v>24.649796677109734</v>
      </c>
      <c r="N18" s="103">
        <f>IF(SER_hh_tesh_in!N18=0,0,SER_hh_tesh_in!N18/SER_summary!N$27)</f>
        <v>25.115336444767156</v>
      </c>
      <c r="O18" s="103">
        <f>IF(SER_hh_tesh_in!O18=0,0,SER_hh_tesh_in!O18/SER_summary!O$27)</f>
        <v>25.44894624630188</v>
      </c>
      <c r="P18" s="103">
        <f>IF(SER_hh_tesh_in!P18=0,0,SER_hh_tesh_in!P18/SER_summary!P$27)</f>
        <v>26.083513717305046</v>
      </c>
      <c r="Q18" s="103">
        <f>IF(SER_hh_tesh_in!Q18=0,0,SER_hh_tesh_in!Q18/SER_summary!Q$27)</f>
        <v>27.102037294721828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13.717216018520135</v>
      </c>
      <c r="D19" s="101">
        <f>IF(SER_hh_tesh_in!D19=0,0,SER_hh_tesh_in!D19/SER_summary!D$27)</f>
        <v>13.643350455718897</v>
      </c>
      <c r="E19" s="101">
        <f>IF(SER_hh_tesh_in!E19=0,0,SER_hh_tesh_in!E19/SER_summary!E$27)</f>
        <v>13.573685125161679</v>
      </c>
      <c r="F19" s="101">
        <f>IF(SER_hh_tesh_in!F19=0,0,SER_hh_tesh_in!F19/SER_summary!F$27)</f>
        <v>13.456798142291277</v>
      </c>
      <c r="G19" s="101">
        <f>IF(SER_hh_tesh_in!G19=0,0,SER_hh_tesh_in!G19/SER_summary!G$27)</f>
        <v>13.37767095899966</v>
      </c>
      <c r="H19" s="101">
        <f>IF(SER_hh_tesh_in!H19=0,0,SER_hh_tesh_in!H19/SER_summary!H$27)</f>
        <v>13.543949383337871</v>
      </c>
      <c r="I19" s="101">
        <f>IF(SER_hh_tesh_in!I19=0,0,SER_hh_tesh_in!I19/SER_summary!I$27)</f>
        <v>13.511274371712714</v>
      </c>
      <c r="J19" s="101">
        <f>IF(SER_hh_tesh_in!J19=0,0,SER_hh_tesh_in!J19/SER_summary!J$27)</f>
        <v>13.364871354383805</v>
      </c>
      <c r="K19" s="101">
        <f>IF(SER_hh_tesh_in!K19=0,0,SER_hh_tesh_in!K19/SER_summary!K$27)</f>
        <v>13.362107451673285</v>
      </c>
      <c r="L19" s="101">
        <f>IF(SER_hh_tesh_in!L19=0,0,SER_hh_tesh_in!L19/SER_summary!L$27)</f>
        <v>13.334804080775394</v>
      </c>
      <c r="M19" s="101">
        <f>IF(SER_hh_tesh_in!M19=0,0,SER_hh_tesh_in!M19/SER_summary!M$27)</f>
        <v>13.254477647289253</v>
      </c>
      <c r="N19" s="101">
        <f>IF(SER_hh_tesh_in!N19=0,0,SER_hh_tesh_in!N19/SER_summary!N$27)</f>
        <v>13.267506235336841</v>
      </c>
      <c r="O19" s="101">
        <f>IF(SER_hh_tesh_in!O19=0,0,SER_hh_tesh_in!O19/SER_summary!O$27)</f>
        <v>13.579601849434134</v>
      </c>
      <c r="P19" s="101">
        <f>IF(SER_hh_tesh_in!P19=0,0,SER_hh_tesh_in!P19/SER_summary!P$27)</f>
        <v>13.591348281164917</v>
      </c>
      <c r="Q19" s="101">
        <f>IF(SER_hh_tesh_in!Q19=0,0,SER_hh_tesh_in!Q19/SER_summary!Q$27)</f>
        <v>13.701352604717638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0</v>
      </c>
      <c r="D21" s="100">
        <f>IF(SER_hh_tesh_in!D21=0,0,SER_hh_tesh_in!D21/SER_summary!D$27)</f>
        <v>0</v>
      </c>
      <c r="E21" s="100">
        <f>IF(SER_hh_tesh_in!E21=0,0,SER_hh_tesh_in!E21/SER_summary!E$27)</f>
        <v>0</v>
      </c>
      <c r="F21" s="100">
        <f>IF(SER_hh_tesh_in!F21=0,0,SER_hh_tesh_in!F21/SER_summary!F$27)</f>
        <v>0</v>
      </c>
      <c r="G21" s="100">
        <f>IF(SER_hh_tesh_in!G21=0,0,SER_hh_tesh_in!G21/SER_summary!G$27)</f>
        <v>0</v>
      </c>
      <c r="H21" s="100">
        <f>IF(SER_hh_tesh_in!H21=0,0,SER_hh_tesh_in!H21/SER_summary!H$27)</f>
        <v>0</v>
      </c>
      <c r="I21" s="100">
        <f>IF(SER_hh_tesh_in!I21=0,0,SER_hh_tesh_in!I21/SER_summary!I$27)</f>
        <v>0</v>
      </c>
      <c r="J21" s="100">
        <f>IF(SER_hh_tesh_in!J21=0,0,SER_hh_tesh_in!J21/SER_summary!J$27)</f>
        <v>0</v>
      </c>
      <c r="K21" s="100">
        <f>IF(SER_hh_tesh_in!K21=0,0,SER_hh_tesh_in!K21/SER_summary!K$27)</f>
        <v>0</v>
      </c>
      <c r="L21" s="100">
        <f>IF(SER_hh_tesh_in!L21=0,0,SER_hh_tesh_in!L21/SER_summary!L$27)</f>
        <v>0</v>
      </c>
      <c r="M21" s="100">
        <f>IF(SER_hh_tesh_in!M21=0,0,SER_hh_tesh_in!M21/SER_summary!M$27)</f>
        <v>0</v>
      </c>
      <c r="N21" s="100">
        <f>IF(SER_hh_tesh_in!N21=0,0,SER_hh_tesh_in!N21/SER_summary!N$27)</f>
        <v>0</v>
      </c>
      <c r="O21" s="100">
        <f>IF(SER_hh_tesh_in!O21=0,0,SER_hh_tesh_in!O21/SER_summary!O$27)</f>
        <v>0</v>
      </c>
      <c r="P21" s="100">
        <f>IF(SER_hh_tesh_in!P21=0,0,SER_hh_tesh_in!P21/SER_summary!P$27)</f>
        <v>0</v>
      </c>
      <c r="Q21" s="100">
        <f>IF(SER_hh_tesh_in!Q21=0,0,SER_hh_tesh_in!Q21/SER_summary!Q$27)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13.71758352980987</v>
      </c>
      <c r="D22" s="100">
        <f>IF(SER_hh_tesh_in!D22=0,0,SER_hh_tesh_in!D22/SER_summary!D$27)</f>
        <v>13.624433820352831</v>
      </c>
      <c r="E22" s="100">
        <f>IF(SER_hh_tesh_in!E22=0,0,SER_hh_tesh_in!E22/SER_summary!E$27)</f>
        <v>13.583068438839362</v>
      </c>
      <c r="F22" s="100">
        <f>IF(SER_hh_tesh_in!F22=0,0,SER_hh_tesh_in!F22/SER_summary!F$27)</f>
        <v>0</v>
      </c>
      <c r="G22" s="100">
        <f>IF(SER_hh_tesh_in!G22=0,0,SER_hh_tesh_in!G22/SER_summary!G$27)</f>
        <v>0</v>
      </c>
      <c r="H22" s="100">
        <f>IF(SER_hh_tesh_in!H22=0,0,SER_hh_tesh_in!H22/SER_summary!H$27)</f>
        <v>0</v>
      </c>
      <c r="I22" s="100">
        <f>IF(SER_hh_tesh_in!I22=0,0,SER_hh_tesh_in!I22/SER_summary!I$27)</f>
        <v>13.46879625219052</v>
      </c>
      <c r="J22" s="100">
        <f>IF(SER_hh_tesh_in!J22=0,0,SER_hh_tesh_in!J22/SER_summary!J$27)</f>
        <v>13.434586853952711</v>
      </c>
      <c r="K22" s="100">
        <f>IF(SER_hh_tesh_in!K22=0,0,SER_hh_tesh_in!K22/SER_summary!K$27)</f>
        <v>13.531844304314436</v>
      </c>
      <c r="L22" s="100">
        <f>IF(SER_hh_tesh_in!L22=0,0,SER_hh_tesh_in!L22/SER_summary!L$27)</f>
        <v>13.706136678635433</v>
      </c>
      <c r="M22" s="100">
        <f>IF(SER_hh_tesh_in!M22=0,0,SER_hh_tesh_in!M22/SER_summary!M$27)</f>
        <v>13.870139876181998</v>
      </c>
      <c r="N22" s="100">
        <f>IF(SER_hh_tesh_in!N22=0,0,SER_hh_tesh_in!N22/SER_summary!N$27)</f>
        <v>14.064262694334321</v>
      </c>
      <c r="O22" s="100">
        <f>IF(SER_hh_tesh_in!O22=0,0,SER_hh_tesh_in!O22/SER_summary!O$27)</f>
        <v>14.362823687639768</v>
      </c>
      <c r="P22" s="100">
        <f>IF(SER_hh_tesh_in!P22=0,0,SER_hh_tesh_in!P22/SER_summary!P$27)</f>
        <v>14.401769939443039</v>
      </c>
      <c r="Q22" s="100">
        <f>IF(SER_hh_tesh_in!Q22=0,0,SER_hh_tesh_in!Q22/SER_summary!Q$27)</f>
        <v>14.422689491311361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13.631422785917646</v>
      </c>
      <c r="D23" s="100">
        <f>IF(SER_hh_tesh_in!D23=0,0,SER_hh_tesh_in!D23/SER_summary!D$27)</f>
        <v>13.909558407302441</v>
      </c>
      <c r="E23" s="100">
        <f>IF(SER_hh_tesh_in!E23=0,0,SER_hh_tesh_in!E23/SER_summary!E$27)</f>
        <v>14.042201605798208</v>
      </c>
      <c r="F23" s="100">
        <f>IF(SER_hh_tesh_in!F23=0,0,SER_hh_tesh_in!F23/SER_summary!F$27)</f>
        <v>13.974060936064562</v>
      </c>
      <c r="G23" s="100">
        <f>IF(SER_hh_tesh_in!G23=0,0,SER_hh_tesh_in!G23/SER_summary!G$27)</f>
        <v>14.024716430376136</v>
      </c>
      <c r="H23" s="100">
        <f>IF(SER_hh_tesh_in!H23=0,0,SER_hh_tesh_in!H23/SER_summary!H$27)</f>
        <v>14.179410358882135</v>
      </c>
      <c r="I23" s="100">
        <f>IF(SER_hh_tesh_in!I23=0,0,SER_hh_tesh_in!I23/SER_summary!I$27)</f>
        <v>14.054301353900836</v>
      </c>
      <c r="J23" s="100">
        <f>IF(SER_hh_tesh_in!J23=0,0,SER_hh_tesh_in!J23/SER_summary!J$27)</f>
        <v>14.021396418714893</v>
      </c>
      <c r="K23" s="100">
        <f>IF(SER_hh_tesh_in!K23=0,0,SER_hh_tesh_in!K23/SER_summary!K$27)</f>
        <v>13.919996874414522</v>
      </c>
      <c r="L23" s="100">
        <f>IF(SER_hh_tesh_in!L23=0,0,SER_hh_tesh_in!L23/SER_summary!L$27)</f>
        <v>13.865032746394576</v>
      </c>
      <c r="M23" s="100">
        <f>IF(SER_hh_tesh_in!M23=0,0,SER_hh_tesh_in!M23/SER_summary!M$27)</f>
        <v>13.748789513792831</v>
      </c>
      <c r="N23" s="100">
        <f>IF(SER_hh_tesh_in!N23=0,0,SER_hh_tesh_in!N23/SER_summary!N$27)</f>
        <v>13.686868929659726</v>
      </c>
      <c r="O23" s="100">
        <f>IF(SER_hh_tesh_in!O23=0,0,SER_hh_tesh_in!O23/SER_summary!O$27)</f>
        <v>13.690401175748306</v>
      </c>
      <c r="P23" s="100">
        <f>IF(SER_hh_tesh_in!P23=0,0,SER_hh_tesh_in!P23/SER_summary!P$27)</f>
        <v>13.665079378563284</v>
      </c>
      <c r="Q23" s="100">
        <f>IF(SER_hh_tesh_in!Q23=0,0,SER_hh_tesh_in!Q23/SER_summary!Q$27)</f>
        <v>13.639870878986946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0</v>
      </c>
      <c r="D24" s="100">
        <f>IF(SER_hh_tesh_in!D24=0,0,SER_hh_tesh_in!D24/SER_summary!D$27)</f>
        <v>0</v>
      </c>
      <c r="E24" s="100">
        <f>IF(SER_hh_tesh_in!E24=0,0,SER_hh_tesh_in!E24/SER_summary!E$27)</f>
        <v>0</v>
      </c>
      <c r="F24" s="100">
        <f>IF(SER_hh_tesh_in!F24=0,0,SER_hh_tesh_in!F24/SER_summary!F$27)</f>
        <v>0</v>
      </c>
      <c r="G24" s="100">
        <f>IF(SER_hh_tesh_in!G24=0,0,SER_hh_tesh_in!G24/SER_summary!G$27)</f>
        <v>0</v>
      </c>
      <c r="H24" s="100">
        <f>IF(SER_hh_tesh_in!H24=0,0,SER_hh_tesh_in!H24/SER_summary!H$27)</f>
        <v>0</v>
      </c>
      <c r="I24" s="100">
        <f>IF(SER_hh_tesh_in!I24=0,0,SER_hh_tesh_in!I24/SER_summary!I$27)</f>
        <v>0</v>
      </c>
      <c r="J24" s="100">
        <f>IF(SER_hh_tesh_in!J24=0,0,SER_hh_tesh_in!J24/SER_summary!J$27)</f>
        <v>0</v>
      </c>
      <c r="K24" s="100">
        <f>IF(SER_hh_tesh_in!K24=0,0,SER_hh_tesh_in!K24/SER_summary!K$27)</f>
        <v>0</v>
      </c>
      <c r="L24" s="100">
        <f>IF(SER_hh_tesh_in!L24=0,0,SER_hh_tesh_in!L24/SER_summary!L$27)</f>
        <v>0</v>
      </c>
      <c r="M24" s="100">
        <f>IF(SER_hh_tesh_in!M24=0,0,SER_hh_tesh_in!M24/SER_summary!M$27)</f>
        <v>0</v>
      </c>
      <c r="N24" s="100">
        <f>IF(SER_hh_tesh_in!N24=0,0,SER_hh_tesh_in!N24/SER_summary!N$27)</f>
        <v>0</v>
      </c>
      <c r="O24" s="100">
        <f>IF(SER_hh_tesh_in!O24=0,0,SER_hh_tesh_in!O24/SER_summary!O$27)</f>
        <v>0</v>
      </c>
      <c r="P24" s="100">
        <f>IF(SER_hh_tesh_in!P24=0,0,SER_hh_tesh_in!P24/SER_summary!P$27)</f>
        <v>0</v>
      </c>
      <c r="Q24" s="100">
        <f>IF(SER_hh_tesh_in!Q24=0,0,SER_hh_tesh_in!Q24/SER_summary!Q$27)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13.638333008743285</v>
      </c>
      <c r="D25" s="100">
        <f>IF(SER_hh_tesh_in!D25=0,0,SER_hh_tesh_in!D25/SER_summary!D$27)</f>
        <v>13.51646331339116</v>
      </c>
      <c r="E25" s="100">
        <f>IF(SER_hh_tesh_in!E25=0,0,SER_hh_tesh_in!E25/SER_summary!E$27)</f>
        <v>13.430169017609177</v>
      </c>
      <c r="F25" s="100">
        <f>IF(SER_hh_tesh_in!F25=0,0,SER_hh_tesh_in!F25/SER_summary!F$27)</f>
        <v>13.359399921757388</v>
      </c>
      <c r="G25" s="100">
        <f>IF(SER_hh_tesh_in!G25=0,0,SER_hh_tesh_in!G25/SER_summary!G$27)</f>
        <v>13.297935542609363</v>
      </c>
      <c r="H25" s="100">
        <f>IF(SER_hh_tesh_in!H25=0,0,SER_hh_tesh_in!H25/SER_summary!H$27)</f>
        <v>13.300342234358098</v>
      </c>
      <c r="I25" s="100">
        <f>IF(SER_hh_tesh_in!I25=0,0,SER_hh_tesh_in!I25/SER_summary!I$27)</f>
        <v>13.175129017373319</v>
      </c>
      <c r="J25" s="100">
        <f>IF(SER_hh_tesh_in!J25=0,0,SER_hh_tesh_in!J25/SER_summary!J$27)</f>
        <v>13.102676363468598</v>
      </c>
      <c r="K25" s="100">
        <f>IF(SER_hh_tesh_in!K25=0,0,SER_hh_tesh_in!K25/SER_summary!K$27)</f>
        <v>13.014675189629559</v>
      </c>
      <c r="L25" s="100">
        <f>IF(SER_hh_tesh_in!L25=0,0,SER_hh_tesh_in!L25/SER_summary!L$27)</f>
        <v>12.944581505615963</v>
      </c>
      <c r="M25" s="100">
        <f>IF(SER_hh_tesh_in!M25=0,0,SER_hh_tesh_in!M25/SER_summary!M$27)</f>
        <v>12.913675992920675</v>
      </c>
      <c r="N25" s="100">
        <f>IF(SER_hh_tesh_in!N25=0,0,SER_hh_tesh_in!N25/SER_summary!N$27)</f>
        <v>12.935743617276703</v>
      </c>
      <c r="O25" s="100">
        <f>IF(SER_hh_tesh_in!O25=0,0,SER_hh_tesh_in!O25/SER_summary!O$27)</f>
        <v>13.007980840593509</v>
      </c>
      <c r="P25" s="100">
        <f>IF(SER_hh_tesh_in!P25=0,0,SER_hh_tesh_in!P25/SER_summary!P$27)</f>
        <v>13.070121062578716</v>
      </c>
      <c r="Q25" s="100">
        <f>IF(SER_hh_tesh_in!Q25=0,0,SER_hh_tesh_in!Q25/SER_summary!Q$27)</f>
        <v>13.134661623831512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13.762724755905539</v>
      </c>
      <c r="D26" s="22">
        <f>IF(SER_hh_tesh_in!D26=0,0,SER_hh_tesh_in!D26/SER_summary!D$27)</f>
        <v>13.736488564257478</v>
      </c>
      <c r="E26" s="22">
        <f>IF(SER_hh_tesh_in!E26=0,0,SER_hh_tesh_in!E26/SER_summary!E$27)</f>
        <v>13.712087916721602</v>
      </c>
      <c r="F26" s="22">
        <f>IF(SER_hh_tesh_in!F26=0,0,SER_hh_tesh_in!F26/SER_summary!F$27)</f>
        <v>13.665807496947702</v>
      </c>
      <c r="G26" s="22">
        <f>IF(SER_hh_tesh_in!G26=0,0,SER_hh_tesh_in!G26/SER_summary!G$27)</f>
        <v>13.604552460529769</v>
      </c>
      <c r="H26" s="22">
        <f>IF(SER_hh_tesh_in!H26=0,0,SER_hh_tesh_in!H26/SER_summary!H$27)</f>
        <v>13.735497568456065</v>
      </c>
      <c r="I26" s="22">
        <f>IF(SER_hh_tesh_in!I26=0,0,SER_hh_tesh_in!I26/SER_summary!I$27)</f>
        <v>13.716188949724947</v>
      </c>
      <c r="J26" s="22">
        <f>IF(SER_hh_tesh_in!J26=0,0,SER_hh_tesh_in!J26/SER_summary!J$27)</f>
        <v>13.696906318774642</v>
      </c>
      <c r="K26" s="22">
        <f>IF(SER_hh_tesh_in!K26=0,0,SER_hh_tesh_in!K26/SER_summary!K$27)</f>
        <v>13.675275605042252</v>
      </c>
      <c r="L26" s="22">
        <f>IF(SER_hh_tesh_in!L26=0,0,SER_hh_tesh_in!L26/SER_summary!L$27)</f>
        <v>13.661202468822225</v>
      </c>
      <c r="M26" s="22">
        <f>IF(SER_hh_tesh_in!M26=0,0,SER_hh_tesh_in!M26/SER_summary!M$27)</f>
        <v>13.626607903093486</v>
      </c>
      <c r="N26" s="22">
        <f>IF(SER_hh_tesh_in!N26=0,0,SER_hh_tesh_in!N26/SER_summary!N$27)</f>
        <v>13.629596297940301</v>
      </c>
      <c r="O26" s="22">
        <f>IF(SER_hh_tesh_in!O26=0,0,SER_hh_tesh_in!O26/SER_summary!O$27)</f>
        <v>13.725611337711968</v>
      </c>
      <c r="P26" s="22">
        <f>IF(SER_hh_tesh_in!P26=0,0,SER_hh_tesh_in!P26/SER_summary!P$27)</f>
        <v>13.794868588295509</v>
      </c>
      <c r="Q26" s="22">
        <f>IF(SER_hh_tesh_in!Q26=0,0,SER_hh_tesh_in!Q26/SER_summary!Q$27)</f>
        <v>13.857779928893281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0</v>
      </c>
      <c r="D27" s="116">
        <f>IF(SER_hh_tesh_in!D27=0,0,SER_hh_tesh_in!D27/SER_summary!D$27)</f>
        <v>0</v>
      </c>
      <c r="E27" s="116">
        <f>IF(SER_hh_tesh_in!E27=0,0,SER_hh_tesh_in!E27/SER_summary!E$27)</f>
        <v>0</v>
      </c>
      <c r="F27" s="116">
        <f>IF(SER_hh_tesh_in!F27=0,0,SER_hh_tesh_in!F27/SER_summary!F$27)</f>
        <v>0</v>
      </c>
      <c r="G27" s="116">
        <f>IF(SER_hh_tesh_in!G27=0,0,SER_hh_tesh_in!G27/SER_summary!G$27)</f>
        <v>0</v>
      </c>
      <c r="H27" s="116">
        <f>IF(SER_hh_tesh_in!H27=0,0,SER_hh_tesh_in!H27/SER_summary!H$27)</f>
        <v>0</v>
      </c>
      <c r="I27" s="116">
        <f>IF(SER_hh_tesh_in!I27=0,0,SER_hh_tesh_in!I27/SER_summary!I$27)</f>
        <v>0</v>
      </c>
      <c r="J27" s="116">
        <f>IF(SER_hh_tesh_in!J27=0,0,SER_hh_tesh_in!J27/SER_summary!J$27)</f>
        <v>0</v>
      </c>
      <c r="K27" s="116">
        <f>IF(SER_hh_tesh_in!K27=0,0,SER_hh_tesh_in!K27/SER_summary!K$27)</f>
        <v>0</v>
      </c>
      <c r="L27" s="116">
        <f>IF(SER_hh_tesh_in!L27=0,0,SER_hh_tesh_in!L27/SER_summary!L$27)</f>
        <v>0</v>
      </c>
      <c r="M27" s="116">
        <f>IF(SER_hh_tesh_in!M27=0,0,SER_hh_tesh_in!M27/SER_summary!M$27)</f>
        <v>0</v>
      </c>
      <c r="N27" s="116">
        <f>IF(SER_hh_tesh_in!N27=0,0,SER_hh_tesh_in!N27/SER_summary!N$27)</f>
        <v>0</v>
      </c>
      <c r="O27" s="116">
        <f>IF(SER_hh_tesh_in!O27=0,0,SER_hh_tesh_in!O27/SER_summary!O$27)</f>
        <v>0</v>
      </c>
      <c r="P27" s="116">
        <f>IF(SER_hh_tesh_in!P27=0,0,SER_hh_tesh_in!P27/SER_summary!P$27)</f>
        <v>0</v>
      </c>
      <c r="Q27" s="116">
        <f>IF(SER_hh_tesh_in!Q27=0,0,SER_hh_tesh_in!Q27/SER_summary!Q$27)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0</v>
      </c>
      <c r="D28" s="117">
        <f>IF(SER_hh_tesh_in!D28=0,0,SER_hh_tesh_in!D28/SER_summary!D$27)</f>
        <v>0</v>
      </c>
      <c r="E28" s="117">
        <f>IF(SER_hh_tesh_in!E28=0,0,SER_hh_tesh_in!E28/SER_summary!E$27)</f>
        <v>0</v>
      </c>
      <c r="F28" s="117">
        <f>IF(SER_hh_tesh_in!F28=0,0,SER_hh_tesh_in!F28/SER_summary!F$27)</f>
        <v>0</v>
      </c>
      <c r="G28" s="117">
        <f>IF(SER_hh_tesh_in!G28=0,0,SER_hh_tesh_in!G28/SER_summary!G$27)</f>
        <v>0</v>
      </c>
      <c r="H28" s="117">
        <f>IF(SER_hh_tesh_in!H28=0,0,SER_hh_tesh_in!H28/SER_summary!H$27)</f>
        <v>0</v>
      </c>
      <c r="I28" s="117">
        <f>IF(SER_hh_tesh_in!I28=0,0,SER_hh_tesh_in!I28/SER_summary!I$27)</f>
        <v>0</v>
      </c>
      <c r="J28" s="117">
        <f>IF(SER_hh_tesh_in!J28=0,0,SER_hh_tesh_in!J28/SER_summary!J$27)</f>
        <v>0</v>
      </c>
      <c r="K28" s="117">
        <f>IF(SER_hh_tesh_in!K28=0,0,SER_hh_tesh_in!K28/SER_summary!K$27)</f>
        <v>0</v>
      </c>
      <c r="L28" s="117">
        <f>IF(SER_hh_tesh_in!L28=0,0,SER_hh_tesh_in!L28/SER_summary!L$27)</f>
        <v>0</v>
      </c>
      <c r="M28" s="117">
        <f>IF(SER_hh_tesh_in!M28=0,0,SER_hh_tesh_in!M28/SER_summary!M$27)</f>
        <v>0</v>
      </c>
      <c r="N28" s="117">
        <f>IF(SER_hh_tesh_in!N28=0,0,SER_hh_tesh_in!N28/SER_summary!N$27)</f>
        <v>0</v>
      </c>
      <c r="O28" s="117">
        <f>IF(SER_hh_tesh_in!O28=0,0,SER_hh_tesh_in!O28/SER_summary!O$27)</f>
        <v>0</v>
      </c>
      <c r="P28" s="117">
        <f>IF(SER_hh_tesh_in!P28=0,0,SER_hh_tesh_in!P28/SER_summary!P$27)</f>
        <v>0</v>
      </c>
      <c r="Q28" s="117">
        <f>IF(SER_hh_tesh_in!Q28=0,0,SER_hh_tesh_in!Q28/SER_summary!Q$27)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12.132207438319675</v>
      </c>
      <c r="D29" s="101">
        <f>IF(SER_hh_tesh_in!D29=0,0,SER_hh_tesh_in!D29/SER_summary!D$27)</f>
        <v>12.455512597691795</v>
      </c>
      <c r="E29" s="101">
        <f>IF(SER_hh_tesh_in!E29=0,0,SER_hh_tesh_in!E29/SER_summary!E$27)</f>
        <v>12.506009249553532</v>
      </c>
      <c r="F29" s="101">
        <f>IF(SER_hh_tesh_in!F29=0,0,SER_hh_tesh_in!F29/SER_summary!F$27)</f>
        <v>12.582903913983762</v>
      </c>
      <c r="G29" s="101">
        <f>IF(SER_hh_tesh_in!G29=0,0,SER_hh_tesh_in!G29/SER_summary!G$27)</f>
        <v>12.617380791240285</v>
      </c>
      <c r="H29" s="101">
        <f>IF(SER_hh_tesh_in!H29=0,0,SER_hh_tesh_in!H29/SER_summary!H$27)</f>
        <v>12.76137148402969</v>
      </c>
      <c r="I29" s="101">
        <f>IF(SER_hh_tesh_in!I29=0,0,SER_hh_tesh_in!I29/SER_summary!I$27)</f>
        <v>12.869444635253256</v>
      </c>
      <c r="J29" s="101">
        <f>IF(SER_hh_tesh_in!J29=0,0,SER_hh_tesh_in!J29/SER_summary!J$27)</f>
        <v>12.864337378556147</v>
      </c>
      <c r="K29" s="101">
        <f>IF(SER_hh_tesh_in!K29=0,0,SER_hh_tesh_in!K29/SER_summary!K$27)</f>
        <v>12.82315650991351</v>
      </c>
      <c r="L29" s="101">
        <f>IF(SER_hh_tesh_in!L29=0,0,SER_hh_tesh_in!L29/SER_summary!L$27)</f>
        <v>13.215519590091146</v>
      </c>
      <c r="M29" s="101">
        <f>IF(SER_hh_tesh_in!M29=0,0,SER_hh_tesh_in!M29/SER_summary!M$27)</f>
        <v>13.212003910698034</v>
      </c>
      <c r="N29" s="101">
        <f>IF(SER_hh_tesh_in!N29=0,0,SER_hh_tesh_in!N29/SER_summary!N$27)</f>
        <v>13.315397464803565</v>
      </c>
      <c r="O29" s="101">
        <f>IF(SER_hh_tesh_in!O29=0,0,SER_hh_tesh_in!O29/SER_summary!O$27)</f>
        <v>13.391938293795759</v>
      </c>
      <c r="P29" s="101">
        <f>IF(SER_hh_tesh_in!P29=0,0,SER_hh_tesh_in!P29/SER_summary!P$27)</f>
        <v>13.467131479540321</v>
      </c>
      <c r="Q29" s="101">
        <f>IF(SER_hh_tesh_in!Q29=0,0,SER_hh_tesh_in!Q29/SER_summary!Q$27)</f>
        <v>13.508304971601124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0</v>
      </c>
      <c r="D30" s="100">
        <f>IF(SER_hh_tesh_in!D30=0,0,SER_hh_tesh_in!D30/SER_summary!D$27)</f>
        <v>12.443011804198431</v>
      </c>
      <c r="E30" s="100">
        <f>IF(SER_hh_tesh_in!E30=0,0,SER_hh_tesh_in!E30/SER_summary!E$27)</f>
        <v>0</v>
      </c>
      <c r="F30" s="100">
        <f>IF(SER_hh_tesh_in!F30=0,0,SER_hh_tesh_in!F30/SER_summary!F$27)</f>
        <v>11.373841367755292</v>
      </c>
      <c r="G30" s="100">
        <f>IF(SER_hh_tesh_in!G30=0,0,SER_hh_tesh_in!G30/SER_summary!G$27)</f>
        <v>13.878687811318949</v>
      </c>
      <c r="H30" s="100">
        <f>IF(SER_hh_tesh_in!H30=0,0,SER_hh_tesh_in!H30/SER_summary!H$27)</f>
        <v>0</v>
      </c>
      <c r="I30" s="100">
        <f>IF(SER_hh_tesh_in!I30=0,0,SER_hh_tesh_in!I30/SER_summary!I$27)</f>
        <v>13.366879771019152</v>
      </c>
      <c r="J30" s="100">
        <f>IF(SER_hh_tesh_in!J30=0,0,SER_hh_tesh_in!J30/SER_summary!J$27)</f>
        <v>11.713251805332886</v>
      </c>
      <c r="K30" s="100">
        <f>IF(SER_hh_tesh_in!K30=0,0,SER_hh_tesh_in!K30/SER_summary!K$27)</f>
        <v>10.606714915956472</v>
      </c>
      <c r="L30" s="100">
        <f>IF(SER_hh_tesh_in!L30=0,0,SER_hh_tesh_in!L30/SER_summary!L$27)</f>
        <v>15.4400379763294</v>
      </c>
      <c r="M30" s="100">
        <f>IF(SER_hh_tesh_in!M30=0,0,SER_hh_tesh_in!M30/SER_summary!M$27)</f>
        <v>13.833289831773952</v>
      </c>
      <c r="N30" s="100">
        <f>IF(SER_hh_tesh_in!N30=0,0,SER_hh_tesh_in!N30/SER_summary!N$27)</f>
        <v>0</v>
      </c>
      <c r="O30" s="100">
        <f>IF(SER_hh_tesh_in!O30=0,0,SER_hh_tesh_in!O30/SER_summary!O$27)</f>
        <v>0</v>
      </c>
      <c r="P30" s="100">
        <f>IF(SER_hh_tesh_in!P30=0,0,SER_hh_tesh_in!P30/SER_summary!P$27)</f>
        <v>0</v>
      </c>
      <c r="Q30" s="100">
        <f>IF(SER_hh_tesh_in!Q30=0,0,SER_hh_tesh_in!Q30/SER_summary!Q$27)</f>
        <v>14.052902620603037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11.796745014719832</v>
      </c>
      <c r="D31" s="100">
        <f>IF(SER_hh_tesh_in!D31=0,0,SER_hh_tesh_in!D31/SER_summary!D$27)</f>
        <v>12.563196488421172</v>
      </c>
      <c r="E31" s="100">
        <f>IF(SER_hh_tesh_in!E31=0,0,SER_hh_tesh_in!E31/SER_summary!E$27)</f>
        <v>12.69245488068101</v>
      </c>
      <c r="F31" s="100">
        <f>IF(SER_hh_tesh_in!F31=0,0,SER_hh_tesh_in!F31/SER_summary!F$27)</f>
        <v>12.78871419287962</v>
      </c>
      <c r="G31" s="100">
        <f>IF(SER_hh_tesh_in!G31=0,0,SER_hh_tesh_in!G31/SER_summary!G$27)</f>
        <v>12.874970311507983</v>
      </c>
      <c r="H31" s="100">
        <f>IF(SER_hh_tesh_in!H31=0,0,SER_hh_tesh_in!H31/SER_summary!H$27)</f>
        <v>13.000006505268509</v>
      </c>
      <c r="I31" s="100">
        <f>IF(SER_hh_tesh_in!I31=0,0,SER_hh_tesh_in!I31/SER_summary!I$27)</f>
        <v>13.109018920602926</v>
      </c>
      <c r="J31" s="100">
        <f>IF(SER_hh_tesh_in!J31=0,0,SER_hh_tesh_in!J31/SER_summary!J$27)</f>
        <v>13.229023011900253</v>
      </c>
      <c r="K31" s="100">
        <f>IF(SER_hh_tesh_in!K31=0,0,SER_hh_tesh_in!K31/SER_summary!K$27)</f>
        <v>0</v>
      </c>
      <c r="L31" s="100">
        <f>IF(SER_hh_tesh_in!L31=0,0,SER_hh_tesh_in!L31/SER_summary!L$27)</f>
        <v>0</v>
      </c>
      <c r="M31" s="100">
        <f>IF(SER_hh_tesh_in!M31=0,0,SER_hh_tesh_in!M31/SER_summary!M$27)</f>
        <v>13.526433144084733</v>
      </c>
      <c r="N31" s="100">
        <f>IF(SER_hh_tesh_in!N31=0,0,SER_hh_tesh_in!N31/SER_summary!N$27)</f>
        <v>13.659581678972639</v>
      </c>
      <c r="O31" s="100">
        <f>IF(SER_hh_tesh_in!O31=0,0,SER_hh_tesh_in!O31/SER_summary!O$27)</f>
        <v>0</v>
      </c>
      <c r="P31" s="100">
        <f>IF(SER_hh_tesh_in!P31=0,0,SER_hh_tesh_in!P31/SER_summary!P$27)</f>
        <v>13.83383067281121</v>
      </c>
      <c r="Q31" s="100">
        <f>IF(SER_hh_tesh_in!Q31=0,0,SER_hh_tesh_in!Q31/SER_summary!Q$27)</f>
        <v>14.042555828305559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0</v>
      </c>
      <c r="I32" s="100">
        <f>IF(SER_hh_tesh_in!I32=0,0,SER_hh_tesh_in!I32/SER_summary!I$27)</f>
        <v>0</v>
      </c>
      <c r="J32" s="100">
        <f>IF(SER_hh_tesh_in!J32=0,0,SER_hh_tesh_in!J32/SER_summary!J$27)</f>
        <v>0</v>
      </c>
      <c r="K32" s="100">
        <f>IF(SER_hh_tesh_in!K32=0,0,SER_hh_tesh_in!K32/SER_summary!K$27)</f>
        <v>0</v>
      </c>
      <c r="L32" s="100">
        <f>IF(SER_hh_tesh_in!L32=0,0,SER_hh_tesh_in!L32/SER_summary!L$27)</f>
        <v>0</v>
      </c>
      <c r="M32" s="100">
        <f>IF(SER_hh_tesh_in!M32=0,0,SER_hh_tesh_in!M32/SER_summary!M$27)</f>
        <v>0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0</v>
      </c>
      <c r="Q32" s="100">
        <f>IF(SER_hh_tesh_in!Q32=0,0,SER_hh_tesh_in!Q32/SER_summary!Q$27)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12.138849049226133</v>
      </c>
      <c r="D33" s="18">
        <f>IF(SER_hh_tesh_in!D33=0,0,SER_hh_tesh_in!D33/SER_summary!D$27)</f>
        <v>12.452879550476144</v>
      </c>
      <c r="E33" s="18">
        <f>IF(SER_hh_tesh_in!E33=0,0,SER_hh_tesh_in!E33/SER_summary!E$27)</f>
        <v>12.498571818431845</v>
      </c>
      <c r="F33" s="18">
        <f>IF(SER_hh_tesh_in!F33=0,0,SER_hh_tesh_in!F33/SER_summary!F$27)</f>
        <v>12.662780783214769</v>
      </c>
      <c r="G33" s="18">
        <f>IF(SER_hh_tesh_in!G33=0,0,SER_hh_tesh_in!G33/SER_summary!G$27)</f>
        <v>12.544943447672836</v>
      </c>
      <c r="H33" s="18">
        <f>IF(SER_hh_tesh_in!H33=0,0,SER_hh_tesh_in!H33/SER_summary!H$27)</f>
        <v>12.758132631158464</v>
      </c>
      <c r="I33" s="18">
        <f>IF(SER_hh_tesh_in!I33=0,0,SER_hh_tesh_in!I33/SER_summary!I$27)</f>
        <v>12.855988392980192</v>
      </c>
      <c r="J33" s="18">
        <f>IF(SER_hh_tesh_in!J33=0,0,SER_hh_tesh_in!J33/SER_summary!J$27)</f>
        <v>12.980875124080638</v>
      </c>
      <c r="K33" s="18">
        <f>IF(SER_hh_tesh_in!K33=0,0,SER_hh_tesh_in!K33/SER_summary!K$27)</f>
        <v>13.020147089480909</v>
      </c>
      <c r="L33" s="18">
        <f>IF(SER_hh_tesh_in!L33=0,0,SER_hh_tesh_in!L33/SER_summary!L$27)</f>
        <v>13.007892277932118</v>
      </c>
      <c r="M33" s="18">
        <f>IF(SER_hh_tesh_in!M33=0,0,SER_hh_tesh_in!M33/SER_summary!M$27)</f>
        <v>13.145150768059105</v>
      </c>
      <c r="N33" s="18">
        <f>IF(SER_hh_tesh_in!N33=0,0,SER_hh_tesh_in!N33/SER_summary!N$27)</f>
        <v>13.312767873466154</v>
      </c>
      <c r="O33" s="18">
        <f>IF(SER_hh_tesh_in!O33=0,0,SER_hh_tesh_in!O33/SER_summary!O$27)</f>
        <v>13.391938293795759</v>
      </c>
      <c r="P33" s="18">
        <f>IF(SER_hh_tesh_in!P33=0,0,SER_hh_tesh_in!P33/SER_summary!P$27)</f>
        <v>13.456752946173987</v>
      </c>
      <c r="Q33" s="18">
        <f>IF(SER_hh_tesh_in!Q33=0,0,SER_hh_tesh_in!Q33/SER_summary!Q$27)</f>
        <v>13.43809687545966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1.3999401719592166</v>
      </c>
      <c r="D3" s="106">
        <f>IF(SER_hh_emih_in!D3=0,0,SER_hh_emih_in!D3/SER_summary!D$27)</f>
        <v>16.962988524923095</v>
      </c>
      <c r="E3" s="106">
        <f>IF(SER_hh_emih_in!E3=0,0,SER_hh_emih_in!E3/SER_summary!E$27)</f>
        <v>17.55200659518956</v>
      </c>
      <c r="F3" s="106">
        <f>IF(SER_hh_emih_in!F3=0,0,SER_hh_emih_in!F3/SER_summary!F$27)</f>
        <v>1.3332299172647448</v>
      </c>
      <c r="G3" s="106">
        <f>IF(SER_hh_emih_in!G3=0,0,SER_hh_emih_in!G3/SER_summary!G$27)</f>
        <v>2.1190799677997907</v>
      </c>
      <c r="H3" s="106">
        <f>IF(SER_hh_emih_in!H3=0,0,SER_hh_emih_in!H3/SER_summary!H$27)</f>
        <v>0.95814165297847098</v>
      </c>
      <c r="I3" s="106">
        <f>IF(SER_hh_emih_in!I3=0,0,SER_hh_emih_in!I3/SER_summary!I$27)</f>
        <v>10.236086222840429</v>
      </c>
      <c r="J3" s="106">
        <f>IF(SER_hh_emih_in!J3=0,0,SER_hh_emih_in!J3/SER_summary!J$27)</f>
        <v>6.8821793300030718</v>
      </c>
      <c r="K3" s="106">
        <f>IF(SER_hh_emih_in!K3=0,0,SER_hh_emih_in!K3/SER_summary!K$27)</f>
        <v>28.078251179192662</v>
      </c>
      <c r="L3" s="106">
        <f>IF(SER_hh_emih_in!L3=0,0,SER_hh_emih_in!L3/SER_summary!L$27)</f>
        <v>17.630946652262342</v>
      </c>
      <c r="M3" s="106">
        <f>IF(SER_hh_emih_in!M3=0,0,SER_hh_emih_in!M3/SER_summary!M$27)</f>
        <v>9.4477064592523732</v>
      </c>
      <c r="N3" s="106">
        <f>IF(SER_hh_emih_in!N3=0,0,SER_hh_emih_in!N3/SER_summary!N$27)</f>
        <v>2.5726765475993676</v>
      </c>
      <c r="O3" s="106">
        <f>IF(SER_hh_emih_in!O3=0,0,SER_hh_emih_in!O3/SER_summary!O$27)</f>
        <v>0.94739647298402674</v>
      </c>
      <c r="P3" s="106">
        <f>IF(SER_hh_emih_in!P3=0,0,SER_hh_emih_in!P3/SER_summary!P$27)</f>
        <v>0.8990511389858642</v>
      </c>
      <c r="Q3" s="106">
        <f>IF(SER_hh_emih_in!Q3=0,0,SER_hh_emih_in!Q3/SER_summary!Q$27)</f>
        <v>1.6329678304358284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0.40218940583060375</v>
      </c>
      <c r="D4" s="101">
        <f>IF(SER_hh_emih_in!D4=0,0,SER_hh_emih_in!D4/SER_summary!D$27)</f>
        <v>15.676409196450788</v>
      </c>
      <c r="E4" s="101">
        <f>IF(SER_hh_emih_in!E4=0,0,SER_hh_emih_in!E4/SER_summary!E$27)</f>
        <v>16.562330728592428</v>
      </c>
      <c r="F4" s="101">
        <f>IF(SER_hh_emih_in!F4=0,0,SER_hh_emih_in!F4/SER_summary!F$27)</f>
        <v>0.8702099224645502</v>
      </c>
      <c r="G4" s="101">
        <f>IF(SER_hh_emih_in!G4=0,0,SER_hh_emih_in!G4/SER_summary!G$27)</f>
        <v>1.5975505750410286</v>
      </c>
      <c r="H4" s="101">
        <f>IF(SER_hh_emih_in!H4=0,0,SER_hh_emih_in!H4/SER_summary!H$27)</f>
        <v>0.77038475278043261</v>
      </c>
      <c r="I4" s="101">
        <f>IF(SER_hh_emih_in!I4=0,0,SER_hh_emih_in!I4/SER_summary!I$27)</f>
        <v>9.1623018220718073</v>
      </c>
      <c r="J4" s="101">
        <f>IF(SER_hh_emih_in!J4=0,0,SER_hh_emih_in!J4/SER_summary!J$27)</f>
        <v>6.0839173206055852</v>
      </c>
      <c r="K4" s="101">
        <f>IF(SER_hh_emih_in!K4=0,0,SER_hh_emih_in!K4/SER_summary!K$27)</f>
        <v>26.971140862469767</v>
      </c>
      <c r="L4" s="101">
        <f>IF(SER_hh_emih_in!L4=0,0,SER_hh_emih_in!L4/SER_summary!L$27)</f>
        <v>16.070729836495644</v>
      </c>
      <c r="M4" s="101">
        <f>IF(SER_hh_emih_in!M4=0,0,SER_hh_emih_in!M4/SER_summary!M$27)</f>
        <v>7.8699312417699936</v>
      </c>
      <c r="N4" s="101">
        <f>IF(SER_hh_emih_in!N4=0,0,SER_hh_emih_in!N4/SER_summary!N$27)</f>
        <v>1.7807143012349067</v>
      </c>
      <c r="O4" s="101">
        <f>IF(SER_hh_emih_in!O4=0,0,SER_hh_emih_in!O4/SER_summary!O$27)</f>
        <v>0</v>
      </c>
      <c r="P4" s="101">
        <f>IF(SER_hh_emih_in!P4=0,0,SER_hh_emih_in!P4/SER_summary!P$27)</f>
        <v>0</v>
      </c>
      <c r="Q4" s="101">
        <f>IF(SER_hh_emih_in!Q4=0,0,SER_hh_emih_in!Q4/SER_summary!Q$27)</f>
        <v>0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0</v>
      </c>
      <c r="D5" s="100">
        <f>IF(SER_hh_emih_in!D5=0,0,SER_hh_emih_in!D5/SER_summary!D$27)</f>
        <v>0</v>
      </c>
      <c r="E5" s="100">
        <f>IF(SER_hh_emih_in!E5=0,0,SER_hh_emih_in!E5/SER_summary!E$27)</f>
        <v>0</v>
      </c>
      <c r="F5" s="100">
        <f>IF(SER_hh_emih_in!F5=0,0,SER_hh_emih_in!F5/SER_summary!F$27)</f>
        <v>0</v>
      </c>
      <c r="G5" s="100">
        <f>IF(SER_hh_emih_in!G5=0,0,SER_hh_emih_in!G5/SER_summary!G$27)</f>
        <v>0</v>
      </c>
      <c r="H5" s="100">
        <f>IF(SER_hh_emih_in!H5=0,0,SER_hh_emih_in!H5/SER_summary!H$27)</f>
        <v>0</v>
      </c>
      <c r="I5" s="100">
        <f>IF(SER_hh_emih_in!I5=0,0,SER_hh_emih_in!I5/SER_summary!I$27)</f>
        <v>0</v>
      </c>
      <c r="J5" s="100">
        <f>IF(SER_hh_emih_in!J5=0,0,SER_hh_emih_in!J5/SER_summary!J$27)</f>
        <v>0</v>
      </c>
      <c r="K5" s="100">
        <f>IF(SER_hh_emih_in!K5=0,0,SER_hh_emih_in!K5/SER_summary!K$27)</f>
        <v>0</v>
      </c>
      <c r="L5" s="100">
        <f>IF(SER_hh_emih_in!L5=0,0,SER_hh_emih_in!L5/SER_summary!L$27)</f>
        <v>0</v>
      </c>
      <c r="M5" s="100">
        <f>IF(SER_hh_emih_in!M5=0,0,SER_hh_emih_in!M5/SER_summary!M$27)</f>
        <v>0</v>
      </c>
      <c r="N5" s="100">
        <f>IF(SER_hh_emih_in!N5=0,0,SER_hh_emih_in!N5/SER_summary!N$27)</f>
        <v>0</v>
      </c>
      <c r="O5" s="100">
        <f>IF(SER_hh_emih_in!O5=0,0,SER_hh_emih_in!O5/SER_summary!O$27)</f>
        <v>0</v>
      </c>
      <c r="P5" s="100">
        <f>IF(SER_hh_emih_in!P5=0,0,SER_hh_emih_in!P5/SER_summary!P$27)</f>
        <v>0</v>
      </c>
      <c r="Q5" s="100">
        <f>IF(SER_hh_emih_in!Q5=0,0,SER_hh_emih_in!Q5/SER_summary!Q$27)</f>
        <v>0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0</v>
      </c>
      <c r="D7" s="100">
        <f>IF(SER_hh_emih_in!D7=0,0,SER_hh_emih_in!D7/SER_summary!D$27)</f>
        <v>44.070795543710368</v>
      </c>
      <c r="E7" s="100">
        <f>IF(SER_hh_emih_in!E7=0,0,SER_hh_emih_in!E7/SER_summary!E$27)</f>
        <v>46.106798604772678</v>
      </c>
      <c r="F7" s="100">
        <f>IF(SER_hh_emih_in!F7=0,0,SER_hh_emih_in!F7/SER_summary!F$27)</f>
        <v>0</v>
      </c>
      <c r="G7" s="100">
        <f>IF(SER_hh_emih_in!G7=0,0,SER_hh_emih_in!G7/SER_summary!G$27)</f>
        <v>0</v>
      </c>
      <c r="H7" s="100">
        <f>IF(SER_hh_emih_in!H7=0,0,SER_hh_emih_in!H7/SER_summary!H$27)</f>
        <v>0</v>
      </c>
      <c r="I7" s="100">
        <f>IF(SER_hh_emih_in!I7=0,0,SER_hh_emih_in!I7/SER_summary!I$27)</f>
        <v>36.732522205071341</v>
      </c>
      <c r="J7" s="100">
        <f>IF(SER_hh_emih_in!J7=0,0,SER_hh_emih_in!J7/SER_summary!J$27)</f>
        <v>34.0374103881026</v>
      </c>
      <c r="K7" s="100">
        <f>IF(SER_hh_emih_in!K7=0,0,SER_hh_emih_in!K7/SER_summary!K$27)</f>
        <v>37.012526829268936</v>
      </c>
      <c r="L7" s="100">
        <f>IF(SER_hh_emih_in!L7=0,0,SER_hh_emih_in!L7/SER_summary!L$27)</f>
        <v>40.822747561841119</v>
      </c>
      <c r="M7" s="100">
        <f>IF(SER_hh_emih_in!M7=0,0,SER_hh_emih_in!M7/SER_summary!M$27)</f>
        <v>34.302540989784823</v>
      </c>
      <c r="N7" s="100">
        <f>IF(SER_hh_emih_in!N7=0,0,SER_hh_emih_in!N7/SER_summary!N$27)</f>
        <v>0</v>
      </c>
      <c r="O7" s="100">
        <f>IF(SER_hh_emih_in!O7=0,0,SER_hh_emih_in!O7/SER_summary!O$27)</f>
        <v>0</v>
      </c>
      <c r="P7" s="100">
        <f>IF(SER_hh_emih_in!P7=0,0,SER_hh_emih_in!P7/SER_summary!P$27)</f>
        <v>0</v>
      </c>
      <c r="Q7" s="100">
        <f>IF(SER_hh_emih_in!Q7=0,0,SER_hh_emih_in!Q7/SER_summary!Q$27)</f>
        <v>0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0</v>
      </c>
      <c r="D8" s="100">
        <f>IF(SER_hh_emih_in!D8=0,0,SER_hh_emih_in!D8/SER_summary!D$27)</f>
        <v>0</v>
      </c>
      <c r="E8" s="100">
        <f>IF(SER_hh_emih_in!E8=0,0,SER_hh_emih_in!E8/SER_summary!E$27)</f>
        <v>0</v>
      </c>
      <c r="F8" s="100">
        <f>IF(SER_hh_emih_in!F8=0,0,SER_hh_emih_in!F8/SER_summary!F$27)</f>
        <v>0</v>
      </c>
      <c r="G8" s="100">
        <f>IF(SER_hh_emih_in!G8=0,0,SER_hh_emih_in!G8/SER_summary!G$27)</f>
        <v>0</v>
      </c>
      <c r="H8" s="100">
        <f>IF(SER_hh_emih_in!H8=0,0,SER_hh_emih_in!H8/SER_summary!H$27)</f>
        <v>0</v>
      </c>
      <c r="I8" s="100">
        <f>IF(SER_hh_emih_in!I8=0,0,SER_hh_emih_in!I8/SER_summary!I$27)</f>
        <v>0</v>
      </c>
      <c r="J8" s="100">
        <f>IF(SER_hh_emih_in!J8=0,0,SER_hh_emih_in!J8/SER_summary!J$27)</f>
        <v>0</v>
      </c>
      <c r="K8" s="100">
        <f>IF(SER_hh_emih_in!K8=0,0,SER_hh_emih_in!K8/SER_summary!K$27)</f>
        <v>0</v>
      </c>
      <c r="L8" s="100">
        <f>IF(SER_hh_emih_in!L8=0,0,SER_hh_emih_in!L8/SER_summary!L$27)</f>
        <v>0</v>
      </c>
      <c r="M8" s="100">
        <f>IF(SER_hh_emih_in!M8=0,0,SER_hh_emih_in!M8/SER_summary!M$27)</f>
        <v>0</v>
      </c>
      <c r="N8" s="100">
        <f>IF(SER_hh_emih_in!N8=0,0,SER_hh_emih_in!N8/SER_summary!N$27)</f>
        <v>0</v>
      </c>
      <c r="O8" s="100">
        <f>IF(SER_hh_emih_in!O8=0,0,SER_hh_emih_in!O8/SER_summary!O$27)</f>
        <v>0</v>
      </c>
      <c r="P8" s="100">
        <f>IF(SER_hh_emih_in!P8=0,0,SER_hh_emih_in!P8/SER_summary!P$27)</f>
        <v>0</v>
      </c>
      <c r="Q8" s="100">
        <f>IF(SER_hh_emih_in!Q8=0,0,SER_hh_emih_in!Q8/SER_summary!Q$27)</f>
        <v>0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31.874969087888541</v>
      </c>
      <c r="D9" s="100">
        <f>IF(SER_hh_emih_in!D9=0,0,SER_hh_emih_in!D9/SER_summary!D$27)</f>
        <v>33.687732549371319</v>
      </c>
      <c r="E9" s="100">
        <f>IF(SER_hh_emih_in!E9=0,0,SER_hh_emih_in!E9/SER_summary!E$27)</f>
        <v>33.819607365569475</v>
      </c>
      <c r="F9" s="100">
        <f>IF(SER_hh_emih_in!F9=0,0,SER_hh_emih_in!F9/SER_summary!F$27)</f>
        <v>30.844693191224813</v>
      </c>
      <c r="G9" s="100">
        <f>IF(SER_hh_emih_in!G9=0,0,SER_hh_emih_in!G9/SER_summary!G$27)</f>
        <v>27.517815705899942</v>
      </c>
      <c r="H9" s="100">
        <f>IF(SER_hh_emih_in!H9=0,0,SER_hh_emih_in!H9/SER_summary!H$27)</f>
        <v>25.027054508862847</v>
      </c>
      <c r="I9" s="100">
        <f>IF(SER_hh_emih_in!I9=0,0,SER_hh_emih_in!I9/SER_summary!I$27)</f>
        <v>25.621720665258998</v>
      </c>
      <c r="J9" s="100">
        <f>IF(SER_hh_emih_in!J9=0,0,SER_hh_emih_in!J9/SER_summary!J$27)</f>
        <v>0</v>
      </c>
      <c r="K9" s="100">
        <f>IF(SER_hh_emih_in!K9=0,0,SER_hh_emih_in!K9/SER_summary!K$27)</f>
        <v>0</v>
      </c>
      <c r="L9" s="100">
        <f>IF(SER_hh_emih_in!L9=0,0,SER_hh_emih_in!L9/SER_summary!L$27)</f>
        <v>28.821342999764443</v>
      </c>
      <c r="M9" s="100">
        <f>IF(SER_hh_emih_in!M9=0,0,SER_hh_emih_in!M9/SER_summary!M$27)</f>
        <v>22.62623942281904</v>
      </c>
      <c r="N9" s="100">
        <f>IF(SER_hh_emih_in!N9=0,0,SER_hh_emih_in!N9/SER_summary!N$27)</f>
        <v>25.80282961291282</v>
      </c>
      <c r="O9" s="100">
        <f>IF(SER_hh_emih_in!O9=0,0,SER_hh_emih_in!O9/SER_summary!O$27)</f>
        <v>0</v>
      </c>
      <c r="P9" s="100">
        <f>IF(SER_hh_emih_in!P9=0,0,SER_hh_emih_in!P9/SER_summary!P$27)</f>
        <v>0</v>
      </c>
      <c r="Q9" s="100">
        <f>IF(SER_hh_emih_in!Q9=0,0,SER_hh_emih_in!Q9/SER_summary!Q$27)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0</v>
      </c>
      <c r="D10" s="100">
        <f>IF(SER_hh_emih_in!D10=0,0,SER_hh_emih_in!D10/SER_summary!D$27)</f>
        <v>0</v>
      </c>
      <c r="E10" s="100">
        <f>IF(SER_hh_emih_in!E10=0,0,SER_hh_emih_in!E10/SER_summary!E$27)</f>
        <v>0</v>
      </c>
      <c r="F10" s="100">
        <f>IF(SER_hh_emih_in!F10=0,0,SER_hh_emih_in!F10/SER_summary!F$27)</f>
        <v>0</v>
      </c>
      <c r="G10" s="100">
        <f>IF(SER_hh_emih_in!G10=0,0,SER_hh_emih_in!G10/SER_summary!G$27)</f>
        <v>0</v>
      </c>
      <c r="H10" s="100">
        <f>IF(SER_hh_emih_in!H10=0,0,SER_hh_emih_in!H10/SER_summary!H$27)</f>
        <v>0</v>
      </c>
      <c r="I10" s="100">
        <f>IF(SER_hh_emih_in!I10=0,0,SER_hh_emih_in!I10/SER_summary!I$27)</f>
        <v>0</v>
      </c>
      <c r="J10" s="100">
        <f>IF(SER_hh_emih_in!J10=0,0,SER_hh_emih_in!J10/SER_summary!J$27)</f>
        <v>0</v>
      </c>
      <c r="K10" s="100">
        <f>IF(SER_hh_emih_in!K10=0,0,SER_hh_emih_in!K10/SER_summary!K$27)</f>
        <v>0</v>
      </c>
      <c r="L10" s="100">
        <f>IF(SER_hh_emih_in!L10=0,0,SER_hh_emih_in!L10/SER_summary!L$27)</f>
        <v>0</v>
      </c>
      <c r="M10" s="100">
        <f>IF(SER_hh_emih_in!M10=0,0,SER_hh_emih_in!M10/SER_summary!M$27)</f>
        <v>0</v>
      </c>
      <c r="N10" s="100">
        <f>IF(SER_hh_emih_in!N10=0,0,SER_hh_emih_in!N10/SER_summary!N$27)</f>
        <v>0</v>
      </c>
      <c r="O10" s="100">
        <f>IF(SER_hh_emih_in!O10=0,0,SER_hh_emih_in!O10/SER_summary!O$27)</f>
        <v>0</v>
      </c>
      <c r="P10" s="100">
        <f>IF(SER_hh_emih_in!P10=0,0,SER_hh_emih_in!P10/SER_summary!P$27)</f>
        <v>0</v>
      </c>
      <c r="Q10" s="100">
        <f>IF(SER_hh_emih_in!Q10=0,0,SER_hh_emih_in!Q10/SER_summary!Q$27)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0</v>
      </c>
      <c r="D16" s="101">
        <f>IF(SER_hh_emih_in!D16=0,0,SER_hh_emih_in!D16/SER_summary!D$27)</f>
        <v>0</v>
      </c>
      <c r="E16" s="101">
        <f>IF(SER_hh_emih_in!E16=0,0,SER_hh_emih_in!E16/SER_summary!E$27)</f>
        <v>0</v>
      </c>
      <c r="F16" s="101">
        <f>IF(SER_hh_emih_in!F16=0,0,SER_hh_emih_in!F16/SER_summary!F$27)</f>
        <v>0</v>
      </c>
      <c r="G16" s="101">
        <f>IF(SER_hh_emih_in!G16=0,0,SER_hh_emih_in!G16/SER_summary!G$27)</f>
        <v>0</v>
      </c>
      <c r="H16" s="101">
        <f>IF(SER_hh_emih_in!H16=0,0,SER_hh_emih_in!H16/SER_summary!H$27)</f>
        <v>0</v>
      </c>
      <c r="I16" s="101">
        <f>IF(SER_hh_emih_in!I16=0,0,SER_hh_emih_in!I16/SER_summary!I$27)</f>
        <v>0</v>
      </c>
      <c r="J16" s="101">
        <f>IF(SER_hh_emih_in!J16=0,0,SER_hh_emih_in!J16/SER_summary!J$27)</f>
        <v>0</v>
      </c>
      <c r="K16" s="101">
        <f>IF(SER_hh_emih_in!K16=0,0,SER_hh_emih_in!K16/SER_summary!K$27)</f>
        <v>0</v>
      </c>
      <c r="L16" s="101">
        <f>IF(SER_hh_emih_in!L16=0,0,SER_hh_emih_in!L16/SER_summary!L$27)</f>
        <v>0</v>
      </c>
      <c r="M16" s="101">
        <f>IF(SER_hh_emih_in!M16=0,0,SER_hh_emih_in!M16/SER_summary!M$27)</f>
        <v>0</v>
      </c>
      <c r="N16" s="101">
        <f>IF(SER_hh_emih_in!N16=0,0,SER_hh_emih_in!N16/SER_summary!N$27)</f>
        <v>0</v>
      </c>
      <c r="O16" s="101">
        <f>IF(SER_hh_emih_in!O16=0,0,SER_hh_emih_in!O16/SER_summary!O$27)</f>
        <v>0</v>
      </c>
      <c r="P16" s="101">
        <f>IF(SER_hh_emih_in!P16=0,0,SER_hh_emih_in!P16/SER_summary!P$27)</f>
        <v>0</v>
      </c>
      <c r="Q16" s="101">
        <f>IF(SER_hh_emih_in!Q16=0,0,SER_hh_emih_in!Q16/SER_summary!Q$27)</f>
        <v>0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0</v>
      </c>
      <c r="D17" s="103">
        <f>IF(SER_hh_emih_in!D17=0,0,SER_hh_emih_in!D17/SER_summary!D$27)</f>
        <v>0</v>
      </c>
      <c r="E17" s="103">
        <f>IF(SER_hh_emih_in!E17=0,0,SER_hh_emih_in!E17/SER_summary!E$27)</f>
        <v>0</v>
      </c>
      <c r="F17" s="103">
        <f>IF(SER_hh_emih_in!F17=0,0,SER_hh_emih_in!F17/SER_summary!F$27)</f>
        <v>0</v>
      </c>
      <c r="G17" s="103">
        <f>IF(SER_hh_emih_in!G17=0,0,SER_hh_emih_in!G17/SER_summary!G$27)</f>
        <v>0</v>
      </c>
      <c r="H17" s="103">
        <f>IF(SER_hh_emih_in!H17=0,0,SER_hh_emih_in!H17/SER_summary!H$27)</f>
        <v>0</v>
      </c>
      <c r="I17" s="103">
        <f>IF(SER_hh_emih_in!I17=0,0,SER_hh_emih_in!I17/SER_summary!I$27)</f>
        <v>0</v>
      </c>
      <c r="J17" s="103">
        <f>IF(SER_hh_emih_in!J17=0,0,SER_hh_emih_in!J17/SER_summary!J$27)</f>
        <v>0</v>
      </c>
      <c r="K17" s="103">
        <f>IF(SER_hh_emih_in!K17=0,0,SER_hh_emih_in!K17/SER_summary!K$27)</f>
        <v>0</v>
      </c>
      <c r="L17" s="103">
        <f>IF(SER_hh_emih_in!L17=0,0,SER_hh_emih_in!L17/SER_summary!L$27)</f>
        <v>0</v>
      </c>
      <c r="M17" s="103">
        <f>IF(SER_hh_emih_in!M17=0,0,SER_hh_emih_in!M17/SER_summary!M$27)</f>
        <v>0</v>
      </c>
      <c r="N17" s="103">
        <f>IF(SER_hh_emih_in!N17=0,0,SER_hh_emih_in!N17/SER_summary!N$27)</f>
        <v>0</v>
      </c>
      <c r="O17" s="103">
        <f>IF(SER_hh_emih_in!O17=0,0,SER_hh_emih_in!O17/SER_summary!O$27)</f>
        <v>0</v>
      </c>
      <c r="P17" s="103">
        <f>IF(SER_hh_emih_in!P17=0,0,SER_hh_emih_in!P17/SER_summary!P$27)</f>
        <v>0</v>
      </c>
      <c r="Q17" s="103">
        <f>IF(SER_hh_emih_in!Q17=0,0,SER_hh_emih_in!Q17/SER_summary!Q$27)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0.91056700162056414</v>
      </c>
      <c r="D19" s="101">
        <f>IF(SER_hh_emih_in!D19=0,0,SER_hh_emih_in!D19/SER_summary!D$27)</f>
        <v>0.63426610179018383</v>
      </c>
      <c r="E19" s="101">
        <f>IF(SER_hh_emih_in!E19=0,0,SER_hh_emih_in!E19/SER_summary!E$27)</f>
        <v>0.80407092154773663</v>
      </c>
      <c r="F19" s="101">
        <f>IF(SER_hh_emih_in!F19=0,0,SER_hh_emih_in!F19/SER_summary!F$27)</f>
        <v>2.7178844178511009E-2</v>
      </c>
      <c r="G19" s="101">
        <f>IF(SER_hh_emih_in!G19=0,0,SER_hh_emih_in!G19/SER_summary!G$27)</f>
        <v>9.9450480481003092E-2</v>
      </c>
      <c r="H19" s="101">
        <f>IF(SER_hh_emih_in!H19=0,0,SER_hh_emih_in!H19/SER_summary!H$27)</f>
        <v>0.12310619863736039</v>
      </c>
      <c r="I19" s="101">
        <f>IF(SER_hh_emih_in!I19=0,0,SER_hh_emih_in!I19/SER_summary!I$27)</f>
        <v>0.8841695435262612</v>
      </c>
      <c r="J19" s="101">
        <f>IF(SER_hh_emih_in!J19=0,0,SER_hh_emih_in!J19/SER_summary!J$27)</f>
        <v>0.20728516439148126</v>
      </c>
      <c r="K19" s="101">
        <f>IF(SER_hh_emih_in!K19=0,0,SER_hh_emih_in!K19/SER_summary!K$27)</f>
        <v>0.71259234155032414</v>
      </c>
      <c r="L19" s="101">
        <f>IF(SER_hh_emih_in!L19=0,0,SER_hh_emih_in!L19/SER_summary!L$27)</f>
        <v>0.96345662828543366</v>
      </c>
      <c r="M19" s="101">
        <f>IF(SER_hh_emih_in!M19=0,0,SER_hh_emih_in!M19/SER_summary!M$27)</f>
        <v>0.94917773020720098</v>
      </c>
      <c r="N19" s="101">
        <f>IF(SER_hh_emih_in!N19=0,0,SER_hh_emih_in!N19/SER_summary!N$27)</f>
        <v>0.75401136342348385</v>
      </c>
      <c r="O19" s="101">
        <f>IF(SER_hh_emih_in!O19=0,0,SER_hh_emih_in!O19/SER_summary!O$27)</f>
        <v>0.94739647298402674</v>
      </c>
      <c r="P19" s="101">
        <f>IF(SER_hh_emih_in!P19=0,0,SER_hh_emih_in!P19/SER_summary!P$27)</f>
        <v>0.75986963505735261</v>
      </c>
      <c r="Q19" s="101">
        <f>IF(SER_hh_emih_in!Q19=0,0,SER_hh_emih_in!Q19/SER_summary!Q$27)</f>
        <v>0.95271878725283266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0</v>
      </c>
      <c r="D21" s="100">
        <f>IF(SER_hh_emih_in!D21=0,0,SER_hh_emih_in!D21/SER_summary!D$27)</f>
        <v>0</v>
      </c>
      <c r="E21" s="100">
        <f>IF(SER_hh_emih_in!E21=0,0,SER_hh_emih_in!E21/SER_summary!E$27)</f>
        <v>0</v>
      </c>
      <c r="F21" s="100">
        <f>IF(SER_hh_emih_in!F21=0,0,SER_hh_emih_in!F21/SER_summary!F$27)</f>
        <v>0</v>
      </c>
      <c r="G21" s="100">
        <f>IF(SER_hh_emih_in!G21=0,0,SER_hh_emih_in!G21/SER_summary!G$27)</f>
        <v>0</v>
      </c>
      <c r="H21" s="100">
        <f>IF(SER_hh_emih_in!H21=0,0,SER_hh_emih_in!H21/SER_summary!H$27)</f>
        <v>0</v>
      </c>
      <c r="I21" s="100">
        <f>IF(SER_hh_emih_in!I21=0,0,SER_hh_emih_in!I21/SER_summary!I$27)</f>
        <v>0</v>
      </c>
      <c r="J21" s="100">
        <f>IF(SER_hh_emih_in!J21=0,0,SER_hh_emih_in!J21/SER_summary!J$27)</f>
        <v>0</v>
      </c>
      <c r="K21" s="100">
        <f>IF(SER_hh_emih_in!K21=0,0,SER_hh_emih_in!K21/SER_summary!K$27)</f>
        <v>0</v>
      </c>
      <c r="L21" s="100">
        <f>IF(SER_hh_emih_in!L21=0,0,SER_hh_emih_in!L21/SER_summary!L$27)</f>
        <v>0</v>
      </c>
      <c r="M21" s="100">
        <f>IF(SER_hh_emih_in!M21=0,0,SER_hh_emih_in!M21/SER_summary!M$27)</f>
        <v>0</v>
      </c>
      <c r="N21" s="100">
        <f>IF(SER_hh_emih_in!N21=0,0,SER_hh_emih_in!N21/SER_summary!N$27)</f>
        <v>0</v>
      </c>
      <c r="O21" s="100">
        <f>IF(SER_hh_emih_in!O21=0,0,SER_hh_emih_in!O21/SER_summary!O$27)</f>
        <v>0</v>
      </c>
      <c r="P21" s="100">
        <f>IF(SER_hh_emih_in!P21=0,0,SER_hh_emih_in!P21/SER_summary!P$27)</f>
        <v>0</v>
      </c>
      <c r="Q21" s="100">
        <f>IF(SER_hh_emih_in!Q21=0,0,SER_hh_emih_in!Q21/SER_summary!Q$27)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6.322159309813471</v>
      </c>
      <c r="D22" s="100">
        <f>IF(SER_hh_emih_in!D22=0,0,SER_hh_emih_in!D22/SER_summary!D$27)</f>
        <v>6.2476373647418422</v>
      </c>
      <c r="E22" s="100">
        <f>IF(SER_hh_emih_in!E22=0,0,SER_hh_emih_in!E22/SER_summary!E$27)</f>
        <v>6.1970358504486338</v>
      </c>
      <c r="F22" s="100">
        <f>IF(SER_hh_emih_in!F22=0,0,SER_hh_emih_in!F22/SER_summary!F$27)</f>
        <v>0</v>
      </c>
      <c r="G22" s="100">
        <f>IF(SER_hh_emih_in!G22=0,0,SER_hh_emih_in!G22/SER_summary!G$27)</f>
        <v>0</v>
      </c>
      <c r="H22" s="100">
        <f>IF(SER_hh_emih_in!H22=0,0,SER_hh_emih_in!H22/SER_summary!H$27)</f>
        <v>0</v>
      </c>
      <c r="I22" s="100">
        <f>IF(SER_hh_emih_in!I22=0,0,SER_hh_emih_in!I22/SER_summary!I$27)</f>
        <v>5.983284206710902</v>
      </c>
      <c r="J22" s="100">
        <f>IF(SER_hh_emih_in!J22=0,0,SER_hh_emih_in!J22/SER_summary!J$27)</f>
        <v>5.9805468125512995</v>
      </c>
      <c r="K22" s="100">
        <f>IF(SER_hh_emih_in!K22=0,0,SER_hh_emih_in!K22/SER_summary!K$27)</f>
        <v>5.9912806794584625</v>
      </c>
      <c r="L22" s="100">
        <f>IF(SER_hh_emih_in!L22=0,0,SER_hh_emih_in!L22/SER_summary!L$27)</f>
        <v>5.9981195912712142</v>
      </c>
      <c r="M22" s="100">
        <f>IF(SER_hh_emih_in!M22=0,0,SER_hh_emih_in!M22/SER_summary!M$27)</f>
        <v>6.0684894786601511</v>
      </c>
      <c r="N22" s="100">
        <f>IF(SER_hh_emih_in!N22=0,0,SER_hh_emih_in!N22/SER_summary!N$27)</f>
        <v>6.1436977843153668</v>
      </c>
      <c r="O22" s="100">
        <f>IF(SER_hh_emih_in!O22=0,0,SER_hh_emih_in!O22/SER_summary!O$27)</f>
        <v>6.269959285493159</v>
      </c>
      <c r="P22" s="100">
        <f>IF(SER_hh_emih_in!P22=0,0,SER_hh_emih_in!P22/SER_summary!P$27)</f>
        <v>6.2800415548955613</v>
      </c>
      <c r="Q22" s="100">
        <f>IF(SER_hh_emih_in!Q22=0,0,SER_hh_emih_in!Q22/SER_summary!Q$27)</f>
        <v>6.3002726166782965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4.4863847154509671</v>
      </c>
      <c r="D23" s="100">
        <f>IF(SER_hh_emih_in!D23=0,0,SER_hh_emih_in!D23/SER_summary!D$27)</f>
        <v>4.593938310601545</v>
      </c>
      <c r="E23" s="100">
        <f>IF(SER_hh_emih_in!E23=0,0,SER_hh_emih_in!E23/SER_summary!E$27)</f>
        <v>4.6188009911814527</v>
      </c>
      <c r="F23" s="100">
        <f>IF(SER_hh_emih_in!F23=0,0,SER_hh_emih_in!F23/SER_summary!F$27)</f>
        <v>4.5634168638212289</v>
      </c>
      <c r="G23" s="100">
        <f>IF(SER_hh_emih_in!G23=0,0,SER_hh_emih_in!G23/SER_summary!G$27)</f>
        <v>4.5206525798069634</v>
      </c>
      <c r="H23" s="100">
        <f>IF(SER_hh_emih_in!H23=0,0,SER_hh_emih_in!H23/SER_summary!H$27)</f>
        <v>4.5459619433326042</v>
      </c>
      <c r="I23" s="100">
        <f>IF(SER_hh_emih_in!I23=0,0,SER_hh_emih_in!I23/SER_summary!I$27)</f>
        <v>4.511333596729548</v>
      </c>
      <c r="J23" s="100">
        <f>IF(SER_hh_emih_in!J23=0,0,SER_hh_emih_in!J23/SER_summary!J$27)</f>
        <v>4.4680006440732773</v>
      </c>
      <c r="K23" s="100">
        <f>IF(SER_hh_emih_in!K23=0,0,SER_hh_emih_in!K23/SER_summary!K$27)</f>
        <v>4.3796655898804575</v>
      </c>
      <c r="L23" s="100">
        <f>IF(SER_hh_emih_in!L23=0,0,SER_hh_emih_in!L23/SER_summary!L$27)</f>
        <v>4.3834643223657164</v>
      </c>
      <c r="M23" s="100">
        <f>IF(SER_hh_emih_in!M23=0,0,SER_hh_emih_in!M23/SER_summary!M$27)</f>
        <v>4.3510018277131035</v>
      </c>
      <c r="N23" s="100">
        <f>IF(SER_hh_emih_in!N23=0,0,SER_hh_emih_in!N23/SER_summary!N$27)</f>
        <v>4.3297780640173889</v>
      </c>
      <c r="O23" s="100">
        <f>IF(SER_hh_emih_in!O23=0,0,SER_hh_emih_in!O23/SER_summary!O$27)</f>
        <v>4.3258506284016356</v>
      </c>
      <c r="P23" s="100">
        <f>IF(SER_hh_emih_in!P23=0,0,SER_hh_emih_in!P23/SER_summary!P$27)</f>
        <v>4.3149972273720225</v>
      </c>
      <c r="Q23" s="100">
        <f>IF(SER_hh_emih_in!Q23=0,0,SER_hh_emih_in!Q23/SER_summary!Q$27)</f>
        <v>4.3075252689570327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</v>
      </c>
      <c r="D24" s="100">
        <f>IF(SER_hh_emih_in!D24=0,0,SER_hh_emih_in!D24/SER_summary!D$27)</f>
        <v>0</v>
      </c>
      <c r="E24" s="100">
        <f>IF(SER_hh_emih_in!E24=0,0,SER_hh_emih_in!E24/SER_summary!E$27)</f>
        <v>0</v>
      </c>
      <c r="F24" s="100">
        <f>IF(SER_hh_emih_in!F24=0,0,SER_hh_emih_in!F24/SER_summary!F$27)</f>
        <v>0</v>
      </c>
      <c r="G24" s="100">
        <f>IF(SER_hh_emih_in!G24=0,0,SER_hh_emih_in!G24/SER_summary!G$27)</f>
        <v>0</v>
      </c>
      <c r="H24" s="100">
        <f>IF(SER_hh_emih_in!H24=0,0,SER_hh_emih_in!H24/SER_summary!H$27)</f>
        <v>0</v>
      </c>
      <c r="I24" s="100">
        <f>IF(SER_hh_emih_in!I24=0,0,SER_hh_emih_in!I24/SER_summary!I$27)</f>
        <v>0</v>
      </c>
      <c r="J24" s="100">
        <f>IF(SER_hh_emih_in!J24=0,0,SER_hh_emih_in!J24/SER_summary!J$27)</f>
        <v>0</v>
      </c>
      <c r="K24" s="100">
        <f>IF(SER_hh_emih_in!K24=0,0,SER_hh_emih_in!K24/SER_summary!K$27)</f>
        <v>0</v>
      </c>
      <c r="L24" s="100">
        <f>IF(SER_hh_emih_in!L24=0,0,SER_hh_emih_in!L24/SER_summary!L$27)</f>
        <v>0</v>
      </c>
      <c r="M24" s="100">
        <f>IF(SER_hh_emih_in!M24=0,0,SER_hh_emih_in!M24/SER_summary!M$27)</f>
        <v>0</v>
      </c>
      <c r="N24" s="100">
        <f>IF(SER_hh_emih_in!N24=0,0,SER_hh_emih_in!N24/SER_summary!N$27)</f>
        <v>0</v>
      </c>
      <c r="O24" s="100">
        <f>IF(SER_hh_emih_in!O24=0,0,SER_hh_emih_in!O24/SER_summary!O$27)</f>
        <v>0</v>
      </c>
      <c r="P24" s="100">
        <f>IF(SER_hh_emih_in!P24=0,0,SER_hh_emih_in!P24/SER_summary!P$27)</f>
        <v>0</v>
      </c>
      <c r="Q24" s="100">
        <f>IF(SER_hh_emih_in!Q24=0,0,SER_hh_emih_in!Q24/SER_summary!Q$27)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8.718376450804867E-2</v>
      </c>
      <c r="D29" s="101">
        <f>IF(SER_hh_emih_in!D29=0,0,SER_hh_emih_in!D29/SER_summary!D$27)</f>
        <v>0.65231322668212244</v>
      </c>
      <c r="E29" s="101">
        <f>IF(SER_hh_emih_in!E29=0,0,SER_hh_emih_in!E29/SER_summary!E$27)</f>
        <v>0.18560494504939778</v>
      </c>
      <c r="F29" s="101">
        <f>IF(SER_hh_emih_in!F29=0,0,SER_hh_emih_in!F29/SER_summary!F$27)</f>
        <v>0.43584115062168355</v>
      </c>
      <c r="G29" s="101">
        <f>IF(SER_hh_emih_in!G29=0,0,SER_hh_emih_in!G29/SER_summary!G$27)</f>
        <v>0.42207891227775951</v>
      </c>
      <c r="H29" s="101">
        <f>IF(SER_hh_emih_in!H29=0,0,SER_hh_emih_in!H29/SER_summary!H$27)</f>
        <v>6.4650701560678037E-2</v>
      </c>
      <c r="I29" s="101">
        <f>IF(SER_hh_emih_in!I29=0,0,SER_hh_emih_in!I29/SER_summary!I$27)</f>
        <v>0.18961485724236207</v>
      </c>
      <c r="J29" s="101">
        <f>IF(SER_hh_emih_in!J29=0,0,SER_hh_emih_in!J29/SER_summary!J$27)</f>
        <v>0.59097684500600611</v>
      </c>
      <c r="K29" s="101">
        <f>IF(SER_hh_emih_in!K29=0,0,SER_hh_emih_in!K29/SER_summary!K$27)</f>
        <v>0.39451797517257159</v>
      </c>
      <c r="L29" s="101">
        <f>IF(SER_hh_emih_in!L29=0,0,SER_hh_emih_in!L29/SER_summary!L$27)</f>
        <v>0.59676018748125859</v>
      </c>
      <c r="M29" s="101">
        <f>IF(SER_hh_emih_in!M29=0,0,SER_hh_emih_in!M29/SER_summary!M$27)</f>
        <v>0.62859748727518006</v>
      </c>
      <c r="N29" s="101">
        <f>IF(SER_hh_emih_in!N29=0,0,SER_hh_emih_in!N29/SER_summary!N$27)</f>
        <v>3.7950882940976635E-2</v>
      </c>
      <c r="O29" s="101">
        <f>IF(SER_hh_emih_in!O29=0,0,SER_hh_emih_in!O29/SER_summary!O$27)</f>
        <v>0</v>
      </c>
      <c r="P29" s="101">
        <f>IF(SER_hh_emih_in!P29=0,0,SER_hh_emih_in!P29/SER_summary!P$27)</f>
        <v>0.13918150392851117</v>
      </c>
      <c r="Q29" s="101">
        <f>IF(SER_hh_emih_in!Q29=0,0,SER_hh_emih_in!Q29/SER_summary!Q$27)</f>
        <v>0.68024904318299551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0</v>
      </c>
      <c r="D30" s="100">
        <f>IF(SER_hh_emih_in!D30=0,0,SER_hh_emih_in!D30/SER_summary!D$27)</f>
        <v>5.8929503160542342</v>
      </c>
      <c r="E30" s="100">
        <f>IF(SER_hh_emih_in!E30=0,0,SER_hh_emih_in!E30/SER_summary!E$27)</f>
        <v>0</v>
      </c>
      <c r="F30" s="100">
        <f>IF(SER_hh_emih_in!F30=0,0,SER_hh_emih_in!F30/SER_summary!F$27)</f>
        <v>5.3247307672780684</v>
      </c>
      <c r="G30" s="100">
        <f>IF(SER_hh_emih_in!G30=0,0,SER_hh_emih_in!G30/SER_summary!G$27)</f>
        <v>6.4596225517124104</v>
      </c>
      <c r="H30" s="100">
        <f>IF(SER_hh_emih_in!H30=0,0,SER_hh_emih_in!H30/SER_summary!H$27)</f>
        <v>0</v>
      </c>
      <c r="I30" s="100">
        <f>IF(SER_hh_emih_in!I30=0,0,SER_hh_emih_in!I30/SER_summary!I$27)</f>
        <v>6.1522167745865861</v>
      </c>
      <c r="J30" s="100">
        <f>IF(SER_hh_emih_in!J30=0,0,SER_hh_emih_in!J30/SER_summary!J$27)</f>
        <v>5.3611477683597775</v>
      </c>
      <c r="K30" s="100">
        <f>IF(SER_hh_emih_in!K30=0,0,SER_hh_emih_in!K30/SER_summary!K$27)</f>
        <v>4.8334411544254996</v>
      </c>
      <c r="L30" s="100">
        <f>IF(SER_hh_emih_in!L30=0,0,SER_hh_emih_in!L30/SER_summary!L$27)</f>
        <v>6.9904470074998022</v>
      </c>
      <c r="M30" s="100">
        <f>IF(SER_hh_emih_in!M30=0,0,SER_hh_emih_in!M30/SER_summary!M$27)</f>
        <v>6.2427670327215541</v>
      </c>
      <c r="N30" s="100">
        <f>IF(SER_hh_emih_in!N30=0,0,SER_hh_emih_in!N30/SER_summary!N$27)</f>
        <v>0</v>
      </c>
      <c r="O30" s="100">
        <f>IF(SER_hh_emih_in!O30=0,0,SER_hh_emih_in!O30/SER_summary!O$27)</f>
        <v>0</v>
      </c>
      <c r="P30" s="100">
        <f>IF(SER_hh_emih_in!P30=0,0,SER_hh_emih_in!P30/SER_summary!P$27)</f>
        <v>0</v>
      </c>
      <c r="Q30" s="100">
        <f>IF(SER_hh_emih_in!Q30=0,0,SER_hh_emih_in!Q30/SER_summary!Q$27)</f>
        <v>6.3226398255776362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4.490765569035803</v>
      </c>
      <c r="D31" s="100">
        <f>IF(SER_hh_emih_in!D31=0,0,SER_hh_emih_in!D31/SER_summary!D$27)</f>
        <v>4.8079386273764522</v>
      </c>
      <c r="E31" s="100">
        <f>IF(SER_hh_emih_in!E31=0,0,SER_hh_emih_in!E31/SER_summary!E$27)</f>
        <v>4.8384522190518355</v>
      </c>
      <c r="F31" s="100">
        <f>IF(SER_hh_emih_in!F31=0,0,SER_hh_emih_in!F31/SER_summary!F$27)</f>
        <v>4.8397670861311148</v>
      </c>
      <c r="G31" s="100">
        <f>IF(SER_hh_emih_in!G31=0,0,SER_hh_emih_in!G31/SER_summary!G$27)</f>
        <v>4.8088931053703643</v>
      </c>
      <c r="H31" s="100">
        <f>IF(SER_hh_emih_in!H31=0,0,SER_hh_emih_in!H31/SER_summary!H$27)</f>
        <v>4.8280413690133068</v>
      </c>
      <c r="I31" s="100">
        <f>IF(SER_hh_emih_in!I31=0,0,SER_hh_emih_in!I31/SER_summary!I$27)</f>
        <v>4.8736069321395252</v>
      </c>
      <c r="J31" s="100">
        <f>IF(SER_hh_emih_in!J31=0,0,SER_hh_emih_in!J31/SER_summary!J$27)</f>
        <v>4.881516920181145</v>
      </c>
      <c r="K31" s="100">
        <f>IF(SER_hh_emih_in!K31=0,0,SER_hh_emih_in!K31/SER_summary!K$27)</f>
        <v>0</v>
      </c>
      <c r="L31" s="100">
        <f>IF(SER_hh_emih_in!L31=0,0,SER_hh_emih_in!L31/SER_summary!L$27)</f>
        <v>0</v>
      </c>
      <c r="M31" s="100">
        <f>IF(SER_hh_emih_in!M31=0,0,SER_hh_emih_in!M31/SER_summary!M$27)</f>
        <v>4.9596928646928831</v>
      </c>
      <c r="N31" s="100">
        <f>IF(SER_hh_emih_in!N31=0,0,SER_hh_emih_in!N31/SER_summary!N$27)</f>
        <v>5.0052987123291963</v>
      </c>
      <c r="O31" s="100">
        <f>IF(SER_hh_emih_in!O31=0,0,SER_hh_emih_in!O31/SER_summary!O$27)</f>
        <v>0</v>
      </c>
      <c r="P31" s="100">
        <f>IF(SER_hh_emih_in!P31=0,0,SER_hh_emih_in!P31/SER_summary!P$27)</f>
        <v>5.0568074735461792</v>
      </c>
      <c r="Q31" s="100">
        <f>IF(SER_hh_emih_in!Q31=0,0,SER_hh_emih_in!Q31/SER_summary!Q$27)</f>
        <v>5.132982185586239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1092.2830845251626</v>
      </c>
      <c r="C3" s="129">
        <f t="shared" ref="C3" si="1">SUM(C4:C9)</f>
        <v>1108.3080855765393</v>
      </c>
      <c r="D3" s="129">
        <f t="shared" ref="D3:Q3" si="2">SUM(D4:D9)</f>
        <v>1122.0493449979051</v>
      </c>
      <c r="E3" s="129">
        <f t="shared" si="2"/>
        <v>1128.238056272033</v>
      </c>
      <c r="F3" s="129">
        <f t="shared" si="2"/>
        <v>1134.2075644529637</v>
      </c>
      <c r="G3" s="129">
        <f t="shared" si="2"/>
        <v>1142.2375928279607</v>
      </c>
      <c r="H3" s="129">
        <f t="shared" si="2"/>
        <v>1156.2395961081622</v>
      </c>
      <c r="I3" s="129">
        <f t="shared" si="2"/>
        <v>1167.1762869550228</v>
      </c>
      <c r="J3" s="129">
        <f t="shared" si="2"/>
        <v>1175.5201232346485</v>
      </c>
      <c r="K3" s="129">
        <f t="shared" si="2"/>
        <v>1182.624338059341</v>
      </c>
      <c r="L3" s="129">
        <f t="shared" si="2"/>
        <v>1191.8546100547715</v>
      </c>
      <c r="M3" s="129">
        <f t="shared" si="2"/>
        <v>1194.3103254253533</v>
      </c>
      <c r="N3" s="129">
        <f t="shared" si="2"/>
        <v>1193.5900872374552</v>
      </c>
      <c r="O3" s="129">
        <f t="shared" si="2"/>
        <v>1195.9318767174866</v>
      </c>
      <c r="P3" s="129">
        <f t="shared" si="2"/>
        <v>1193.8614797127925</v>
      </c>
      <c r="Q3" s="129">
        <f t="shared" si="2"/>
        <v>1192.6798468580644</v>
      </c>
    </row>
    <row r="4" spans="1:17" ht="12" customHeight="1" x14ac:dyDescent="0.25">
      <c r="A4" s="88" t="s">
        <v>9</v>
      </c>
      <c r="B4" s="128">
        <v>210.92195139671787</v>
      </c>
      <c r="C4" s="128">
        <v>212.75792196421358</v>
      </c>
      <c r="D4" s="128">
        <v>214.03630254654922</v>
      </c>
      <c r="E4" s="128">
        <v>215.57817334930627</v>
      </c>
      <c r="F4" s="128">
        <v>217.8378637575907</v>
      </c>
      <c r="G4" s="128">
        <v>220.27980536835278</v>
      </c>
      <c r="H4" s="128">
        <v>223.96866647734566</v>
      </c>
      <c r="I4" s="128">
        <v>227.24196247535937</v>
      </c>
      <c r="J4" s="128">
        <v>230.33030572047176</v>
      </c>
      <c r="K4" s="128">
        <v>233.36748262882668</v>
      </c>
      <c r="L4" s="128">
        <v>236.58953150207842</v>
      </c>
      <c r="M4" s="128">
        <v>238.85683471504882</v>
      </c>
      <c r="N4" s="128">
        <v>240.03883414935225</v>
      </c>
      <c r="O4" s="128">
        <v>242.55783346947899</v>
      </c>
      <c r="P4" s="128">
        <v>244.44611138359403</v>
      </c>
      <c r="Q4" s="128">
        <v>246.78952303107474</v>
      </c>
    </row>
    <row r="5" spans="1:17" ht="12" customHeight="1" x14ac:dyDescent="0.25">
      <c r="A5" s="88" t="s">
        <v>8</v>
      </c>
      <c r="B5" s="128">
        <v>141.68778188258148</v>
      </c>
      <c r="C5" s="128">
        <v>140.90525483191809</v>
      </c>
      <c r="D5" s="128">
        <v>140.03431475481545</v>
      </c>
      <c r="E5" s="128">
        <v>138.92871284461057</v>
      </c>
      <c r="F5" s="128">
        <v>136.67581589690755</v>
      </c>
      <c r="G5" s="128">
        <v>136.18109756458938</v>
      </c>
      <c r="H5" s="128">
        <v>135.29419507784147</v>
      </c>
      <c r="I5" s="128">
        <v>134.79000426614772</v>
      </c>
      <c r="J5" s="128">
        <v>134.22426044449065</v>
      </c>
      <c r="K5" s="128">
        <v>134.53578986559407</v>
      </c>
      <c r="L5" s="128">
        <v>134.70526828443224</v>
      </c>
      <c r="M5" s="128">
        <v>135.27846513362053</v>
      </c>
      <c r="N5" s="128">
        <v>135.72347093323114</v>
      </c>
      <c r="O5" s="128">
        <v>136.71933702315073</v>
      </c>
      <c r="P5" s="128">
        <v>136.94976560080138</v>
      </c>
      <c r="Q5" s="128">
        <v>136.85252536522557</v>
      </c>
    </row>
    <row r="6" spans="1:17" ht="12" customHeight="1" x14ac:dyDescent="0.25">
      <c r="A6" s="88" t="s">
        <v>7</v>
      </c>
      <c r="B6" s="128">
        <v>398.23208470560019</v>
      </c>
      <c r="C6" s="128">
        <v>401.92339751084967</v>
      </c>
      <c r="D6" s="128">
        <v>402.59740459638573</v>
      </c>
      <c r="E6" s="128">
        <v>399.04079631733981</v>
      </c>
      <c r="F6" s="128">
        <v>394.25037130802872</v>
      </c>
      <c r="G6" s="128">
        <v>392.12888247401077</v>
      </c>
      <c r="H6" s="128">
        <v>394.35946922211349</v>
      </c>
      <c r="I6" s="128">
        <v>395.10277282800121</v>
      </c>
      <c r="J6" s="128">
        <v>393.79893188947722</v>
      </c>
      <c r="K6" s="128">
        <v>392.40377041634315</v>
      </c>
      <c r="L6" s="128">
        <v>394.39178309138254</v>
      </c>
      <c r="M6" s="128">
        <v>392.82960122639713</v>
      </c>
      <c r="N6" s="128">
        <v>391.73422713999156</v>
      </c>
      <c r="O6" s="128">
        <v>392.29462674701608</v>
      </c>
      <c r="P6" s="128">
        <v>391.93721575878328</v>
      </c>
      <c r="Q6" s="128">
        <v>392.83239750502793</v>
      </c>
    </row>
    <row r="7" spans="1:17" ht="12" customHeight="1" x14ac:dyDescent="0.25">
      <c r="A7" s="88" t="s">
        <v>39</v>
      </c>
      <c r="B7" s="128">
        <v>128.96003743290694</v>
      </c>
      <c r="C7" s="128">
        <v>129.60340115251284</v>
      </c>
      <c r="D7" s="128">
        <v>130.81871257024375</v>
      </c>
      <c r="E7" s="128">
        <v>131.68330067891512</v>
      </c>
      <c r="F7" s="128">
        <v>132.79831773769538</v>
      </c>
      <c r="G7" s="128">
        <v>134.3737019877799</v>
      </c>
      <c r="H7" s="128">
        <v>136.27198080716894</v>
      </c>
      <c r="I7" s="128">
        <v>138.30401453617418</v>
      </c>
      <c r="J7" s="128">
        <v>140.4560814251783</v>
      </c>
      <c r="K7" s="128">
        <v>141.88240321381056</v>
      </c>
      <c r="L7" s="128">
        <v>143.29787526592861</v>
      </c>
      <c r="M7" s="128">
        <v>144.28928760846597</v>
      </c>
      <c r="N7" s="128">
        <v>145.16277432622036</v>
      </c>
      <c r="O7" s="128">
        <v>146.12296023105606</v>
      </c>
      <c r="P7" s="128">
        <v>147.32507481202543</v>
      </c>
      <c r="Q7" s="128">
        <v>148.7315340130466</v>
      </c>
    </row>
    <row r="8" spans="1:17" ht="12" customHeight="1" x14ac:dyDescent="0.25">
      <c r="A8" s="51" t="s">
        <v>6</v>
      </c>
      <c r="B8" s="50">
        <v>106.32649783508614</v>
      </c>
      <c r="C8" s="50">
        <v>115.72868378826459</v>
      </c>
      <c r="D8" s="50">
        <v>124.74802403145419</v>
      </c>
      <c r="E8" s="50">
        <v>132.09136123894135</v>
      </c>
      <c r="F8" s="50">
        <v>140.97798529732762</v>
      </c>
      <c r="G8" s="50">
        <v>147.79409685096132</v>
      </c>
      <c r="H8" s="50">
        <v>153.73137749910822</v>
      </c>
      <c r="I8" s="50">
        <v>159.31898071219678</v>
      </c>
      <c r="J8" s="50">
        <v>164.37440289391117</v>
      </c>
      <c r="K8" s="50">
        <v>169.27202186445959</v>
      </c>
      <c r="L8" s="50">
        <v>173.38422907860647</v>
      </c>
      <c r="M8" s="50">
        <v>175.73604418503959</v>
      </c>
      <c r="N8" s="50">
        <v>178.05228316239894</v>
      </c>
      <c r="O8" s="50">
        <v>180.88346794111285</v>
      </c>
      <c r="P8" s="50">
        <v>182.433127390815</v>
      </c>
      <c r="Q8" s="50">
        <v>184.47722436175926</v>
      </c>
    </row>
    <row r="9" spans="1:17" ht="12" customHeight="1" x14ac:dyDescent="0.25">
      <c r="A9" s="49" t="s">
        <v>5</v>
      </c>
      <c r="B9" s="48">
        <v>106.15473127227001</v>
      </c>
      <c r="C9" s="48">
        <v>107.38942632878039</v>
      </c>
      <c r="D9" s="48">
        <v>109.81458649845673</v>
      </c>
      <c r="E9" s="48">
        <v>110.91571184291988</v>
      </c>
      <c r="F9" s="48">
        <v>111.66721045541388</v>
      </c>
      <c r="G9" s="48">
        <v>111.48000858226644</v>
      </c>
      <c r="H9" s="48">
        <v>112.61390702458446</v>
      </c>
      <c r="I9" s="48">
        <v>112.41855213714348</v>
      </c>
      <c r="J9" s="48">
        <v>112.33614086111942</v>
      </c>
      <c r="K9" s="48">
        <v>111.16287007030671</v>
      </c>
      <c r="L9" s="48">
        <v>109.48592283234323</v>
      </c>
      <c r="M9" s="48">
        <v>107.32009255678119</v>
      </c>
      <c r="N9" s="48">
        <v>102.87849752626116</v>
      </c>
      <c r="O9" s="48">
        <v>97.353651305671988</v>
      </c>
      <c r="P9" s="48">
        <v>90.770184766773497</v>
      </c>
      <c r="Q9" s="48">
        <v>82.996642581930161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4987.5756888627438</v>
      </c>
      <c r="C11" s="129">
        <f t="shared" ref="C11" si="4">SUM(C12:C17)</f>
        <v>5118.0172428836413</v>
      </c>
      <c r="D11" s="129">
        <f t="shared" ref="D11" si="5">SUM(D12:D17)</f>
        <v>5229.7945090753701</v>
      </c>
      <c r="E11" s="129">
        <f t="shared" ref="E11" si="6">SUM(E12:E17)</f>
        <v>5289.2302976524643</v>
      </c>
      <c r="F11" s="129">
        <f t="shared" ref="F11" si="7">SUM(F12:F17)</f>
        <v>5356.6556175802252</v>
      </c>
      <c r="G11" s="129">
        <f t="shared" ref="G11" si="8">SUM(G12:G17)</f>
        <v>5412.6267082655668</v>
      </c>
      <c r="H11" s="129">
        <f t="shared" ref="H11" si="9">SUM(H12:H17)</f>
        <v>5486.79580171211</v>
      </c>
      <c r="I11" s="129">
        <f t="shared" ref="I11" si="10">SUM(I12:I17)</f>
        <v>5547.2226080581513</v>
      </c>
      <c r="J11" s="129">
        <f t="shared" ref="J11" si="11">SUM(J12:J17)</f>
        <v>5596.1561224687102</v>
      </c>
      <c r="K11" s="129">
        <f t="shared" ref="K11" si="12">SUM(K12:K17)</f>
        <v>5634.6915578499484</v>
      </c>
      <c r="L11" s="129">
        <f t="shared" ref="L11" si="13">SUM(L12:L17)</f>
        <v>5672.9875517126875</v>
      </c>
      <c r="M11" s="129">
        <f t="shared" ref="M11" si="14">SUM(M12:M17)</f>
        <v>5671.4719115225353</v>
      </c>
      <c r="N11" s="129">
        <f t="shared" ref="N11" si="15">SUM(N12:N17)</f>
        <v>5657.3507941723819</v>
      </c>
      <c r="O11" s="129">
        <f t="shared" ref="O11" si="16">SUM(O12:O17)</f>
        <v>5656.8771674148857</v>
      </c>
      <c r="P11" s="129">
        <f t="shared" ref="P11" si="17">SUM(P12:P17)</f>
        <v>5627.7808844029259</v>
      </c>
      <c r="Q11" s="129">
        <f t="shared" ref="Q11" si="18">SUM(Q12:Q17)</f>
        <v>5607.5088441526277</v>
      </c>
    </row>
    <row r="12" spans="1:17" ht="12" customHeight="1" x14ac:dyDescent="0.25">
      <c r="A12" s="88" t="s">
        <v>9</v>
      </c>
      <c r="B12" s="128">
        <v>279.97498061579836</v>
      </c>
      <c r="C12" s="128">
        <v>282.41202342069352</v>
      </c>
      <c r="D12" s="128">
        <v>284.10892872803078</v>
      </c>
      <c r="E12" s="128">
        <v>286.15558743403722</v>
      </c>
      <c r="F12" s="128">
        <v>289.15507029519836</v>
      </c>
      <c r="G12" s="128">
        <v>292.39647096786774</v>
      </c>
      <c r="H12" s="128">
        <v>297.29301592511626</v>
      </c>
      <c r="I12" s="128">
        <v>301.6379453055107</v>
      </c>
      <c r="J12" s="128">
        <v>305.73737087245377</v>
      </c>
      <c r="K12" s="128">
        <v>309.76887892750705</v>
      </c>
      <c r="L12" s="128">
        <v>314.04578355909331</v>
      </c>
      <c r="M12" s="128">
        <v>317.05537155549649</v>
      </c>
      <c r="N12" s="128">
        <v>318.62434181447423</v>
      </c>
      <c r="O12" s="128">
        <v>321.96802786115404</v>
      </c>
      <c r="P12" s="128">
        <v>324.47450273918707</v>
      </c>
      <c r="Q12" s="128">
        <v>327.58511605484063</v>
      </c>
    </row>
    <row r="13" spans="1:17" ht="12" customHeight="1" x14ac:dyDescent="0.25">
      <c r="A13" s="88" t="s">
        <v>8</v>
      </c>
      <c r="B13" s="128">
        <v>402.60104997386151</v>
      </c>
      <c r="C13" s="128">
        <v>400.0179205458773</v>
      </c>
      <c r="D13" s="128">
        <v>397.3983356739833</v>
      </c>
      <c r="E13" s="128">
        <v>393.93611616976506</v>
      </c>
      <c r="F13" s="128">
        <v>387.39715313414814</v>
      </c>
      <c r="G13" s="128">
        <v>385.87500173896024</v>
      </c>
      <c r="H13" s="128">
        <v>383.43969575749009</v>
      </c>
      <c r="I13" s="128">
        <v>382.63487334394517</v>
      </c>
      <c r="J13" s="128">
        <v>382.18679740221154</v>
      </c>
      <c r="K13" s="128">
        <v>383.68406846107655</v>
      </c>
      <c r="L13" s="128">
        <v>385.23699690546965</v>
      </c>
      <c r="M13" s="128">
        <v>388.2290278105616</v>
      </c>
      <c r="N13" s="128">
        <v>391.47292883899155</v>
      </c>
      <c r="O13" s="128">
        <v>397.21423709485379</v>
      </c>
      <c r="P13" s="128">
        <v>400.79620182582175</v>
      </c>
      <c r="Q13" s="128">
        <v>404.95226927192573</v>
      </c>
    </row>
    <row r="14" spans="1:17" ht="12" customHeight="1" x14ac:dyDescent="0.25">
      <c r="A14" s="88" t="s">
        <v>7</v>
      </c>
      <c r="B14" s="128">
        <v>1884.7845373660923</v>
      </c>
      <c r="C14" s="128">
        <v>1890.5790407003701</v>
      </c>
      <c r="D14" s="128">
        <v>1881.9337053245169</v>
      </c>
      <c r="E14" s="128">
        <v>1853.3983492002094</v>
      </c>
      <c r="F14" s="128">
        <v>1816.1918071397868</v>
      </c>
      <c r="G14" s="128">
        <v>1795.4842971749313</v>
      </c>
      <c r="H14" s="128">
        <v>1794.997169877578</v>
      </c>
      <c r="I14" s="128">
        <v>1790.4024751800985</v>
      </c>
      <c r="J14" s="128">
        <v>1779.9113160959034</v>
      </c>
      <c r="K14" s="128">
        <v>1765.5902835684369</v>
      </c>
      <c r="L14" s="128">
        <v>1766.1540693614911</v>
      </c>
      <c r="M14" s="128">
        <v>1752.6662626069283</v>
      </c>
      <c r="N14" s="128">
        <v>1740.1446195702554</v>
      </c>
      <c r="O14" s="128">
        <v>1736.0202527449917</v>
      </c>
      <c r="P14" s="128">
        <v>1729.0773292623949</v>
      </c>
      <c r="Q14" s="128">
        <v>1729.1924134521105</v>
      </c>
    </row>
    <row r="15" spans="1:17" ht="12" customHeight="1" x14ac:dyDescent="0.25">
      <c r="A15" s="88" t="s">
        <v>39</v>
      </c>
      <c r="B15" s="128">
        <v>171.1798309346222</v>
      </c>
      <c r="C15" s="128">
        <v>172.03382334144749</v>
      </c>
      <c r="D15" s="128">
        <v>173.64701148221809</v>
      </c>
      <c r="E15" s="128">
        <v>174.79465418779219</v>
      </c>
      <c r="F15" s="128">
        <v>176.27471293630592</v>
      </c>
      <c r="G15" s="128">
        <v>178.36585694459475</v>
      </c>
      <c r="H15" s="128">
        <v>180.88560689068842</v>
      </c>
      <c r="I15" s="128">
        <v>183.58290131699874</v>
      </c>
      <c r="J15" s="128">
        <v>186.43952615639046</v>
      </c>
      <c r="K15" s="128">
        <v>188.33280664464604</v>
      </c>
      <c r="L15" s="128">
        <v>190.21168533759237</v>
      </c>
      <c r="M15" s="128">
        <v>191.52767283697824</v>
      </c>
      <c r="N15" s="128">
        <v>192.68712743737444</v>
      </c>
      <c r="O15" s="128">
        <v>193.96166538050349</v>
      </c>
      <c r="P15" s="128">
        <v>195.55733621645092</v>
      </c>
      <c r="Q15" s="128">
        <v>197.4242513712523</v>
      </c>
    </row>
    <row r="16" spans="1:17" ht="12" customHeight="1" x14ac:dyDescent="0.25">
      <c r="A16" s="51" t="s">
        <v>6</v>
      </c>
      <c r="B16" s="50">
        <v>1473.5811871203564</v>
      </c>
      <c r="C16" s="50">
        <v>1596.2611303278084</v>
      </c>
      <c r="D16" s="50">
        <v>1713.1964741311006</v>
      </c>
      <c r="E16" s="50">
        <v>1806.7988566721485</v>
      </c>
      <c r="F16" s="50">
        <v>1921.2215835793181</v>
      </c>
      <c r="G16" s="50">
        <v>2007.1742830815645</v>
      </c>
      <c r="H16" s="50">
        <v>2081.0814518869033</v>
      </c>
      <c r="I16" s="50">
        <v>2150.1939329808401</v>
      </c>
      <c r="J16" s="50">
        <v>2212.091678003243</v>
      </c>
      <c r="K16" s="50">
        <v>2271.8521294916868</v>
      </c>
      <c r="L16" s="50">
        <v>2321.082894239345</v>
      </c>
      <c r="M16" s="50">
        <v>2348.743522669809</v>
      </c>
      <c r="N16" s="50">
        <v>2376.0132052035037</v>
      </c>
      <c r="O16" s="50">
        <v>2410.2199319506117</v>
      </c>
      <c r="P16" s="50">
        <v>2427.4225800939607</v>
      </c>
      <c r="Q16" s="50">
        <v>2451.283156299251</v>
      </c>
    </row>
    <row r="17" spans="1:17" ht="12" customHeight="1" x14ac:dyDescent="0.25">
      <c r="A17" s="49" t="s">
        <v>5</v>
      </c>
      <c r="B17" s="48">
        <v>775.45410285201285</v>
      </c>
      <c r="C17" s="48">
        <v>776.71330454744441</v>
      </c>
      <c r="D17" s="48">
        <v>779.51005373552027</v>
      </c>
      <c r="E17" s="48">
        <v>774.14673398851232</v>
      </c>
      <c r="F17" s="48">
        <v>766.4152904954683</v>
      </c>
      <c r="G17" s="48">
        <v>753.33079835764909</v>
      </c>
      <c r="H17" s="48">
        <v>749.09886137433364</v>
      </c>
      <c r="I17" s="48">
        <v>738.77047993075803</v>
      </c>
      <c r="J17" s="48">
        <v>729.78943393850705</v>
      </c>
      <c r="K17" s="48">
        <v>715.46339075659535</v>
      </c>
      <c r="L17" s="48">
        <v>696.25612230969659</v>
      </c>
      <c r="M17" s="48">
        <v>673.2500540427618</v>
      </c>
      <c r="N17" s="48">
        <v>638.40857130778181</v>
      </c>
      <c r="O17" s="48">
        <v>597.49305238277088</v>
      </c>
      <c r="P17" s="48">
        <v>550.45293426511012</v>
      </c>
      <c r="Q17" s="48">
        <v>497.0716377032474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143.81950241085576</v>
      </c>
      <c r="C20" s="140">
        <v>146.25064791782924</v>
      </c>
      <c r="D20" s="140">
        <v>148.30324934901734</v>
      </c>
      <c r="E20" s="140">
        <v>150.60673404981523</v>
      </c>
      <c r="F20" s="140">
        <v>153.51591513034444</v>
      </c>
      <c r="G20" s="140">
        <v>156.6066734061271</v>
      </c>
      <c r="H20" s="140">
        <v>160.7325676672157</v>
      </c>
      <c r="I20" s="140">
        <v>164.58274688031565</v>
      </c>
      <c r="J20" s="140">
        <v>168.33596071957345</v>
      </c>
      <c r="K20" s="140">
        <v>172.09838282851348</v>
      </c>
      <c r="L20" s="140">
        <v>176.0647395143705</v>
      </c>
      <c r="M20" s="140">
        <v>179.37137337153425</v>
      </c>
      <c r="N20" s="140">
        <v>181.93624854716663</v>
      </c>
      <c r="O20" s="140">
        <v>185.73071649166482</v>
      </c>
      <c r="P20" s="140">
        <v>189.21056389073351</v>
      </c>
      <c r="Q20" s="140">
        <v>193.26341214567057</v>
      </c>
    </row>
    <row r="21" spans="1:17" ht="12" customHeight="1" x14ac:dyDescent="0.25">
      <c r="A21" s="88" t="s">
        <v>135</v>
      </c>
      <c r="B21" s="140">
        <v>2259.8328483263581</v>
      </c>
      <c r="C21" s="140">
        <v>2280.0920330781387</v>
      </c>
      <c r="D21" s="140">
        <v>2309.4398770955281</v>
      </c>
      <c r="E21" s="140">
        <v>2347.7230578440826</v>
      </c>
      <c r="F21" s="140">
        <v>2381.5484420639136</v>
      </c>
      <c r="G21" s="140">
        <v>2422.7064780822848</v>
      </c>
      <c r="H21" s="140">
        <v>2460.7176881880782</v>
      </c>
      <c r="I21" s="140">
        <v>2512.6498174003282</v>
      </c>
      <c r="J21" s="140">
        <v>2568.973686307575</v>
      </c>
      <c r="K21" s="140">
        <v>2648.6663438427577</v>
      </c>
      <c r="L21" s="140">
        <v>2738.9338137056548</v>
      </c>
      <c r="M21" s="140">
        <v>2856.2025108040657</v>
      </c>
      <c r="N21" s="140">
        <v>2999.1242425157484</v>
      </c>
      <c r="O21" s="140">
        <v>3188.5043966987259</v>
      </c>
      <c r="P21" s="140">
        <v>3393.9029673901691</v>
      </c>
      <c r="Q21" s="140">
        <v>3652.4572131095392</v>
      </c>
    </row>
    <row r="22" spans="1:17" ht="12" customHeight="1" x14ac:dyDescent="0.25">
      <c r="A22" s="88" t="s">
        <v>183</v>
      </c>
      <c r="B22" s="140">
        <v>50.28111861651508</v>
      </c>
      <c r="C22" s="140">
        <v>51.299798512714794</v>
      </c>
      <c r="D22" s="140">
        <v>52.606810874122608</v>
      </c>
      <c r="E22" s="140">
        <v>53.884544021204213</v>
      </c>
      <c r="F22" s="140">
        <v>55.291867521779338</v>
      </c>
      <c r="G22" s="140">
        <v>56.739550863147294</v>
      </c>
      <c r="H22" s="140">
        <v>58.568603715401387</v>
      </c>
      <c r="I22" s="140">
        <v>60.284883572322443</v>
      </c>
      <c r="J22" s="140">
        <v>61.884203670149297</v>
      </c>
      <c r="K22" s="140">
        <v>63.562668221695503</v>
      </c>
      <c r="L22" s="140">
        <v>66.180213002790907</v>
      </c>
      <c r="M22" s="140">
        <v>68.29916992474034</v>
      </c>
      <c r="N22" s="140">
        <v>70.818695799247493</v>
      </c>
      <c r="O22" s="140">
        <v>73.908702634423932</v>
      </c>
      <c r="P22" s="140">
        <v>77.693524266067044</v>
      </c>
      <c r="Q22" s="140">
        <v>82.158409794738319</v>
      </c>
    </row>
    <row r="23" spans="1:17" ht="12" customHeight="1" x14ac:dyDescent="0.25">
      <c r="A23" s="88" t="s">
        <v>188</v>
      </c>
      <c r="B23" s="140">
        <v>271.7484133547203</v>
      </c>
      <c r="C23" s="140">
        <v>275.58717362029228</v>
      </c>
      <c r="D23" s="140">
        <v>281.43753048160039</v>
      </c>
      <c r="E23" s="140">
        <v>286.91809660042264</v>
      </c>
      <c r="F23" s="140">
        <v>293.47360665130901</v>
      </c>
      <c r="G23" s="140">
        <v>301.68623693906039</v>
      </c>
      <c r="H23" s="140">
        <v>311.32753920666124</v>
      </c>
      <c r="I23" s="140">
        <v>322.03371469161112</v>
      </c>
      <c r="J23" s="140">
        <v>333.87179770907636</v>
      </c>
      <c r="K23" s="140">
        <v>344.73761315145987</v>
      </c>
      <c r="L23" s="140">
        <v>356.52761636947713</v>
      </c>
      <c r="M23" s="140">
        <v>365.55720478062449</v>
      </c>
      <c r="N23" s="140">
        <v>375.39458437236198</v>
      </c>
      <c r="O23" s="140">
        <v>386.9514433705084</v>
      </c>
      <c r="P23" s="140">
        <v>401.29635719204236</v>
      </c>
      <c r="Q23" s="140">
        <v>419.41292302566541</v>
      </c>
    </row>
    <row r="24" spans="1:17" ht="12" customHeight="1" x14ac:dyDescent="0.25">
      <c r="A24" s="51" t="s">
        <v>134</v>
      </c>
      <c r="B24" s="139">
        <v>31.613325529004115</v>
      </c>
      <c r="C24" s="139">
        <v>34.556088482678248</v>
      </c>
      <c r="D24" s="139">
        <v>37.404493746874017</v>
      </c>
      <c r="E24" s="139">
        <v>39.745273577145475</v>
      </c>
      <c r="F24" s="139">
        <v>42.600827578274767</v>
      </c>
      <c r="G24" s="139">
        <v>44.817367741196222</v>
      </c>
      <c r="H24" s="139">
        <v>46.771053528997761</v>
      </c>
      <c r="I24" s="139">
        <v>48.640803150932094</v>
      </c>
      <c r="J24" s="139">
        <v>50.367438893150883</v>
      </c>
      <c r="K24" s="139">
        <v>52.078168875895152</v>
      </c>
      <c r="L24" s="139">
        <v>53.581108100403064</v>
      </c>
      <c r="M24" s="139">
        <v>54.618582589884014</v>
      </c>
      <c r="N24" s="139">
        <v>55.703175786329318</v>
      </c>
      <c r="O24" s="139">
        <v>57.027689602621948</v>
      </c>
      <c r="P24" s="139">
        <v>57.983096996794188</v>
      </c>
      <c r="Q24" s="139">
        <v>59.170884073242</v>
      </c>
    </row>
    <row r="25" spans="1:17" ht="12" customHeight="1" x14ac:dyDescent="0.25">
      <c r="A25" s="49" t="s">
        <v>133</v>
      </c>
      <c r="B25" s="138">
        <v>2325.2001222694112</v>
      </c>
      <c r="C25" s="138">
        <v>2375.2444569568665</v>
      </c>
      <c r="D25" s="138">
        <v>2446.5660061496119</v>
      </c>
      <c r="E25" s="138">
        <v>2506.233914554316</v>
      </c>
      <c r="F25" s="138">
        <v>2576.4841860845781</v>
      </c>
      <c r="G25" s="138">
        <v>2643.1449469042641</v>
      </c>
      <c r="H25" s="138">
        <v>2716.1702833836084</v>
      </c>
      <c r="I25" s="138">
        <v>2779.2640869590145</v>
      </c>
      <c r="J25" s="138">
        <v>2857.5344592905631</v>
      </c>
      <c r="K25" s="138">
        <v>2940.6628759668879</v>
      </c>
      <c r="L25" s="138">
        <v>3032.6727351497061</v>
      </c>
      <c r="M25" s="138">
        <v>3142.0161983214516</v>
      </c>
      <c r="N25" s="138">
        <v>3252.3314998116148</v>
      </c>
      <c r="O25" s="138">
        <v>3398.0271697202361</v>
      </c>
      <c r="P25" s="138">
        <v>3582.1132943663188</v>
      </c>
      <c r="Q25" s="138">
        <v>3819.9784860066457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11.419864407651923</v>
      </c>
      <c r="D28" s="137">
        <v>11.041320331866631</v>
      </c>
      <c r="E28" s="137">
        <v>11.29220360147634</v>
      </c>
      <c r="F28" s="137">
        <v>11.897899981207749</v>
      </c>
      <c r="G28" s="137">
        <v>12.079477176461118</v>
      </c>
      <c r="H28" s="137">
        <v>13.114613161767087</v>
      </c>
      <c r="I28" s="137">
        <v>12.838898113778425</v>
      </c>
      <c r="J28" s="137">
        <v>12.741932739936319</v>
      </c>
      <c r="K28" s="137">
        <v>12.751141009618481</v>
      </c>
      <c r="L28" s="137">
        <v>12.955075586535512</v>
      </c>
      <c r="M28" s="137">
        <v>12.295352757842261</v>
      </c>
      <c r="N28" s="137">
        <v>11.553594076310846</v>
      </c>
      <c r="O28" s="137">
        <v>12.783186845176658</v>
      </c>
      <c r="P28" s="137">
        <v>12.468566299747192</v>
      </c>
      <c r="Q28" s="137">
        <v>13.041567155615555</v>
      </c>
    </row>
    <row r="29" spans="1:17" ht="12" customHeight="1" x14ac:dyDescent="0.25">
      <c r="A29" s="88" t="s">
        <v>135</v>
      </c>
      <c r="B29" s="137"/>
      <c r="C29" s="137">
        <v>576.81329069509979</v>
      </c>
      <c r="D29" s="137">
        <v>591.46749102014167</v>
      </c>
      <c r="E29" s="137">
        <v>606.0240242213348</v>
      </c>
      <c r="F29" s="137">
        <v>607.24363612733805</v>
      </c>
      <c r="G29" s="137">
        <v>617.97132671347072</v>
      </c>
      <c r="H29" s="137">
        <v>629.47870112593534</v>
      </c>
      <c r="I29" s="137">
        <v>657.95615343358497</v>
      </c>
      <c r="J29" s="137">
        <v>663.56750503458545</v>
      </c>
      <c r="K29" s="137">
        <v>697.66398424865258</v>
      </c>
      <c r="L29" s="137">
        <v>719.74617098883243</v>
      </c>
      <c r="M29" s="137">
        <v>775.22485053199591</v>
      </c>
      <c r="N29" s="137">
        <v>806.48923674626849</v>
      </c>
      <c r="O29" s="137">
        <v>887.04413843163024</v>
      </c>
      <c r="P29" s="137">
        <v>925.14474168027425</v>
      </c>
      <c r="Q29" s="137">
        <v>1033.779096251367</v>
      </c>
    </row>
    <row r="30" spans="1:17" ht="12" customHeight="1" x14ac:dyDescent="0.25">
      <c r="A30" s="88" t="s">
        <v>183</v>
      </c>
      <c r="B30" s="137"/>
      <c r="C30" s="137">
        <v>13.218073583448739</v>
      </c>
      <c r="D30" s="137">
        <v>13.750393922401839</v>
      </c>
      <c r="E30" s="137">
        <v>13.969982339295518</v>
      </c>
      <c r="F30" s="137">
        <v>14.353417676633299</v>
      </c>
      <c r="G30" s="137">
        <v>14.665756924816705</v>
      </c>
      <c r="H30" s="137">
        <v>15.579446774655928</v>
      </c>
      <c r="I30" s="137">
        <v>15.68626219621655</v>
      </c>
      <c r="J30" s="137">
        <v>15.95273777446018</v>
      </c>
      <c r="K30" s="137">
        <v>16.344221476362907</v>
      </c>
      <c r="L30" s="137">
        <v>18.196991555751335</v>
      </c>
      <c r="M30" s="137">
        <v>17.805219118165983</v>
      </c>
      <c r="N30" s="137">
        <v>18.472263648967331</v>
      </c>
      <c r="O30" s="137">
        <v>19.434228311539346</v>
      </c>
      <c r="P30" s="137">
        <v>21.981813187394444</v>
      </c>
      <c r="Q30" s="137">
        <v>22.270104646837254</v>
      </c>
    </row>
    <row r="31" spans="1:17" ht="12" customHeight="1" x14ac:dyDescent="0.25">
      <c r="A31" s="88" t="s">
        <v>188</v>
      </c>
      <c r="B31" s="137"/>
      <c r="C31" s="137">
        <v>29.813037913502232</v>
      </c>
      <c r="D31" s="137">
        <v>32.084377285717522</v>
      </c>
      <c r="E31" s="137">
        <v>31.976926747475876</v>
      </c>
      <c r="F31" s="137">
        <v>33.316834285826438</v>
      </c>
      <c r="G31" s="137">
        <v>35.241567765040955</v>
      </c>
      <c r="H31" s="137">
        <v>36.940529119663232</v>
      </c>
      <c r="I31" s="137">
        <v>38.278394605532924</v>
      </c>
      <c r="J31" s="137">
        <v>39.686024329254117</v>
      </c>
      <c r="K31" s="137">
        <v>38.992236167290237</v>
      </c>
      <c r="L31" s="137">
        <v>40.197688150173086</v>
      </c>
      <c r="M31" s="137">
        <v>38.842626324649643</v>
      </c>
      <c r="N31" s="137">
        <v>41.921756877454953</v>
      </c>
      <c r="O31" s="137">
        <v>43.533785745622318</v>
      </c>
      <c r="P31" s="137">
        <v>47.661748107360275</v>
      </c>
      <c r="Q31" s="137">
        <v>53.358133598664097</v>
      </c>
    </row>
    <row r="32" spans="1:17" ht="12" customHeight="1" x14ac:dyDescent="0.25">
      <c r="A32" s="51" t="s">
        <v>134</v>
      </c>
      <c r="B32" s="136"/>
      <c r="C32" s="136">
        <v>5.0503179889410745</v>
      </c>
      <c r="D32" s="136">
        <v>4.9559602994627081</v>
      </c>
      <c r="E32" s="136">
        <v>4.4483348655384072</v>
      </c>
      <c r="F32" s="136">
        <v>4.963109036396232</v>
      </c>
      <c r="G32" s="136">
        <v>4.3240951981883873</v>
      </c>
      <c r="H32" s="136">
        <v>4.0612408230684922</v>
      </c>
      <c r="I32" s="136">
        <v>3.9773046572012638</v>
      </c>
      <c r="J32" s="136">
        <v>3.834190777485742</v>
      </c>
      <c r="K32" s="136">
        <v>3.8182850180112102</v>
      </c>
      <c r="L32" s="136">
        <v>3.6104942597748408</v>
      </c>
      <c r="M32" s="136">
        <v>3.1450295247478888</v>
      </c>
      <c r="N32" s="136">
        <v>3.19214823171226</v>
      </c>
      <c r="O32" s="136">
        <v>3.4320688515595492</v>
      </c>
      <c r="P32" s="136">
        <v>3.0629624294391933</v>
      </c>
      <c r="Q32" s="136">
        <v>3.2953421117147403</v>
      </c>
    </row>
    <row r="33" spans="1:17" ht="12" customHeight="1" x14ac:dyDescent="0.25">
      <c r="A33" s="49" t="s">
        <v>133</v>
      </c>
      <c r="B33" s="135"/>
      <c r="C33" s="135">
        <v>496.85105615391905</v>
      </c>
      <c r="D33" s="135">
        <v>527.06440508853848</v>
      </c>
      <c r="E33" s="135">
        <v>524.52562141841418</v>
      </c>
      <c r="F33" s="135">
        <v>544.4051388042451</v>
      </c>
      <c r="G33" s="135">
        <v>550.29872543914814</v>
      </c>
      <c r="H33" s="135">
        <v>569.87639263326355</v>
      </c>
      <c r="I33" s="135">
        <v>590.15820866394517</v>
      </c>
      <c r="J33" s="135">
        <v>602.79599374996269</v>
      </c>
      <c r="K33" s="135">
        <v>627.53355548056936</v>
      </c>
      <c r="L33" s="135">
        <v>642.30858462196568</v>
      </c>
      <c r="M33" s="135">
        <v>679.21985580500859</v>
      </c>
      <c r="N33" s="135">
        <v>700.47351015410948</v>
      </c>
      <c r="O33" s="135">
        <v>748.491663658584</v>
      </c>
      <c r="P33" s="135">
        <v>811.61968012665056</v>
      </c>
      <c r="Q33" s="135">
        <v>880.17377626229347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8.9887189006784354</v>
      </c>
      <c r="D36" s="137">
        <f t="shared" ref="D36:D41" si="20">C20+D28-D20</f>
        <v>8.9887189006785491</v>
      </c>
      <c r="E36" s="137">
        <f t="shared" ref="E36:E41" si="21">D20+E28-E20</f>
        <v>8.9887189006784354</v>
      </c>
      <c r="F36" s="137">
        <f t="shared" ref="F36:F41" si="22">E20+F28-F20</f>
        <v>8.9887189006785491</v>
      </c>
      <c r="G36" s="137">
        <f t="shared" ref="G36:G41" si="23">F20+G28-G20</f>
        <v>8.9887189006784638</v>
      </c>
      <c r="H36" s="137">
        <f t="shared" ref="H36:H41" si="24">G20+H28-H20</f>
        <v>8.9887189006784922</v>
      </c>
      <c r="I36" s="137">
        <f t="shared" ref="I36:I41" si="25">H20+I28-I20</f>
        <v>8.9887189006784638</v>
      </c>
      <c r="J36" s="137">
        <f t="shared" ref="J36:J41" si="26">I20+J28-J20</f>
        <v>8.9887189006785206</v>
      </c>
      <c r="K36" s="137">
        <f t="shared" ref="K36:K41" si="27">J20+K28-K20</f>
        <v>8.9887189006784638</v>
      </c>
      <c r="L36" s="137">
        <f t="shared" ref="L36:L41" si="28">K20+L28-L20</f>
        <v>8.9887189006784922</v>
      </c>
      <c r="M36" s="137">
        <f t="shared" ref="M36:M41" si="29">L20+M28-M20</f>
        <v>8.9887189006785206</v>
      </c>
      <c r="N36" s="137">
        <f t="shared" ref="N36:N41" si="30">M20+N28-N20</f>
        <v>8.9887189006784638</v>
      </c>
      <c r="O36" s="137">
        <f t="shared" ref="O36:O41" si="31">N20+O28-O20</f>
        <v>8.9887189006784638</v>
      </c>
      <c r="P36" s="137">
        <f t="shared" ref="P36:P41" si="32">O20+P28-P20</f>
        <v>8.9887189006784922</v>
      </c>
      <c r="Q36" s="137">
        <f t="shared" ref="Q36:Q41" si="33">P20+Q28-Q20</f>
        <v>8.9887189006784922</v>
      </c>
    </row>
    <row r="37" spans="1:17" ht="12" customHeight="1" x14ac:dyDescent="0.25">
      <c r="A37" s="88" t="s">
        <v>135</v>
      </c>
      <c r="B37" s="137"/>
      <c r="C37" s="137">
        <f t="shared" si="19"/>
        <v>556.55410594331943</v>
      </c>
      <c r="D37" s="137">
        <f t="shared" si="20"/>
        <v>562.11964700275212</v>
      </c>
      <c r="E37" s="137">
        <f t="shared" si="21"/>
        <v>567.7408434727804</v>
      </c>
      <c r="F37" s="137">
        <f t="shared" si="22"/>
        <v>573.41825190750706</v>
      </c>
      <c r="G37" s="137">
        <f t="shared" si="23"/>
        <v>576.81329069509957</v>
      </c>
      <c r="H37" s="137">
        <f t="shared" si="24"/>
        <v>591.46749102014201</v>
      </c>
      <c r="I37" s="137">
        <f t="shared" si="25"/>
        <v>606.02402422133491</v>
      </c>
      <c r="J37" s="137">
        <f t="shared" si="26"/>
        <v>607.2436361273385</v>
      </c>
      <c r="K37" s="137">
        <f t="shared" si="27"/>
        <v>617.97132671346981</v>
      </c>
      <c r="L37" s="137">
        <f t="shared" si="28"/>
        <v>629.47870112593546</v>
      </c>
      <c r="M37" s="137">
        <f t="shared" si="29"/>
        <v>657.95615343358486</v>
      </c>
      <c r="N37" s="137">
        <f t="shared" si="30"/>
        <v>663.56750503458579</v>
      </c>
      <c r="O37" s="137">
        <f t="shared" si="31"/>
        <v>697.66398424865292</v>
      </c>
      <c r="P37" s="137">
        <f t="shared" si="32"/>
        <v>719.74617098883073</v>
      </c>
      <c r="Q37" s="137">
        <f t="shared" si="33"/>
        <v>775.22485053199671</v>
      </c>
    </row>
    <row r="38" spans="1:17" ht="12" customHeight="1" x14ac:dyDescent="0.25">
      <c r="A38" s="88" t="s">
        <v>183</v>
      </c>
      <c r="B38" s="137"/>
      <c r="C38" s="137">
        <f t="shared" si="19"/>
        <v>12.199393687249021</v>
      </c>
      <c r="D38" s="137">
        <f t="shared" si="20"/>
        <v>12.44338156099402</v>
      </c>
      <c r="E38" s="137">
        <f t="shared" si="21"/>
        <v>12.692249192213914</v>
      </c>
      <c r="F38" s="137">
        <f t="shared" si="22"/>
        <v>12.946094176058168</v>
      </c>
      <c r="G38" s="137">
        <f t="shared" si="23"/>
        <v>13.218073583448749</v>
      </c>
      <c r="H38" s="137">
        <f t="shared" si="24"/>
        <v>13.750393922401834</v>
      </c>
      <c r="I38" s="137">
        <f t="shared" si="25"/>
        <v>13.969982339295498</v>
      </c>
      <c r="J38" s="137">
        <f t="shared" si="26"/>
        <v>14.35341767663332</v>
      </c>
      <c r="K38" s="137">
        <f t="shared" si="27"/>
        <v>14.665756924816705</v>
      </c>
      <c r="L38" s="137">
        <f t="shared" si="28"/>
        <v>15.579446774655935</v>
      </c>
      <c r="M38" s="137">
        <f t="shared" si="29"/>
        <v>15.686262196216546</v>
      </c>
      <c r="N38" s="137">
        <f t="shared" si="30"/>
        <v>15.952737774460175</v>
      </c>
      <c r="O38" s="137">
        <f t="shared" si="31"/>
        <v>16.344221476362904</v>
      </c>
      <c r="P38" s="137">
        <f t="shared" si="32"/>
        <v>18.196991555751339</v>
      </c>
      <c r="Q38" s="137">
        <f t="shared" si="33"/>
        <v>17.805219118165979</v>
      </c>
    </row>
    <row r="39" spans="1:17" ht="12" customHeight="1" x14ac:dyDescent="0.25">
      <c r="A39" s="88" t="s">
        <v>188</v>
      </c>
      <c r="B39" s="137"/>
      <c r="C39" s="137">
        <f t="shared" si="19"/>
        <v>25.974277647930251</v>
      </c>
      <c r="D39" s="137">
        <f t="shared" si="20"/>
        <v>26.23402042440938</v>
      </c>
      <c r="E39" s="137">
        <f t="shared" si="21"/>
        <v>26.496360628653633</v>
      </c>
      <c r="F39" s="137">
        <f t="shared" si="22"/>
        <v>26.761324234940048</v>
      </c>
      <c r="G39" s="137">
        <f t="shared" si="23"/>
        <v>27.02893747728956</v>
      </c>
      <c r="H39" s="137">
        <f t="shared" si="24"/>
        <v>27.299226852062361</v>
      </c>
      <c r="I39" s="137">
        <f t="shared" si="25"/>
        <v>27.572219120583043</v>
      </c>
      <c r="J39" s="137">
        <f t="shared" si="26"/>
        <v>27.847941311788873</v>
      </c>
      <c r="K39" s="137">
        <f t="shared" si="27"/>
        <v>28.126420724906723</v>
      </c>
      <c r="L39" s="137">
        <f t="shared" si="28"/>
        <v>28.407684932155803</v>
      </c>
      <c r="M39" s="137">
        <f t="shared" si="29"/>
        <v>29.813037913502285</v>
      </c>
      <c r="N39" s="137">
        <f t="shared" si="30"/>
        <v>32.084377285717494</v>
      </c>
      <c r="O39" s="137">
        <f t="shared" si="31"/>
        <v>31.976926747475886</v>
      </c>
      <c r="P39" s="137">
        <f t="shared" si="32"/>
        <v>33.316834285826303</v>
      </c>
      <c r="Q39" s="137">
        <f t="shared" si="33"/>
        <v>35.241567765041054</v>
      </c>
    </row>
    <row r="40" spans="1:17" ht="12" customHeight="1" x14ac:dyDescent="0.25">
      <c r="A40" s="51" t="s">
        <v>134</v>
      </c>
      <c r="B40" s="136"/>
      <c r="C40" s="136">
        <f t="shared" si="19"/>
        <v>2.107555035266941</v>
      </c>
      <c r="D40" s="136">
        <f t="shared" si="20"/>
        <v>2.107555035266941</v>
      </c>
      <c r="E40" s="136">
        <f t="shared" si="21"/>
        <v>2.1075550352669481</v>
      </c>
      <c r="F40" s="136">
        <f t="shared" si="22"/>
        <v>2.107555035266941</v>
      </c>
      <c r="G40" s="136">
        <f t="shared" si="23"/>
        <v>2.1075550352669339</v>
      </c>
      <c r="H40" s="136">
        <f t="shared" si="24"/>
        <v>2.1075550352669552</v>
      </c>
      <c r="I40" s="136">
        <f t="shared" si="25"/>
        <v>2.1075550352669339</v>
      </c>
      <c r="J40" s="136">
        <f t="shared" si="26"/>
        <v>2.1075550352669552</v>
      </c>
      <c r="K40" s="136">
        <f t="shared" si="27"/>
        <v>2.107555035266941</v>
      </c>
      <c r="L40" s="136">
        <f t="shared" si="28"/>
        <v>2.1075550352669268</v>
      </c>
      <c r="M40" s="136">
        <f t="shared" si="29"/>
        <v>2.107555035266941</v>
      </c>
      <c r="N40" s="136">
        <f t="shared" si="30"/>
        <v>2.1075550352669552</v>
      </c>
      <c r="O40" s="136">
        <f t="shared" si="31"/>
        <v>2.1075550352669197</v>
      </c>
      <c r="P40" s="136">
        <f t="shared" si="32"/>
        <v>2.1075550352669552</v>
      </c>
      <c r="Q40" s="136">
        <f t="shared" si="33"/>
        <v>2.1075550352669268</v>
      </c>
    </row>
    <row r="41" spans="1:17" ht="12" customHeight="1" x14ac:dyDescent="0.25">
      <c r="A41" s="49" t="s">
        <v>133</v>
      </c>
      <c r="B41" s="135"/>
      <c r="C41" s="135">
        <f t="shared" si="19"/>
        <v>446.80672146646384</v>
      </c>
      <c r="D41" s="135">
        <f t="shared" si="20"/>
        <v>455.74285589579313</v>
      </c>
      <c r="E41" s="135">
        <f t="shared" si="21"/>
        <v>464.85771301371005</v>
      </c>
      <c r="F41" s="135">
        <f t="shared" si="22"/>
        <v>474.15486727398275</v>
      </c>
      <c r="G41" s="135">
        <f t="shared" si="23"/>
        <v>483.63796461946231</v>
      </c>
      <c r="H41" s="135">
        <f t="shared" si="24"/>
        <v>496.85105615391922</v>
      </c>
      <c r="I41" s="135">
        <f t="shared" si="25"/>
        <v>527.06440508853893</v>
      </c>
      <c r="J41" s="135">
        <f t="shared" si="26"/>
        <v>524.52562141841418</v>
      </c>
      <c r="K41" s="135">
        <f t="shared" si="27"/>
        <v>544.40513880424442</v>
      </c>
      <c r="L41" s="135">
        <f t="shared" si="28"/>
        <v>550.29872543914735</v>
      </c>
      <c r="M41" s="135">
        <f t="shared" si="29"/>
        <v>569.87639263326309</v>
      </c>
      <c r="N41" s="135">
        <f t="shared" si="30"/>
        <v>590.15820866394643</v>
      </c>
      <c r="O41" s="135">
        <f t="shared" si="31"/>
        <v>602.79599374996269</v>
      </c>
      <c r="P41" s="135">
        <f t="shared" si="32"/>
        <v>627.53355548056788</v>
      </c>
      <c r="Q41" s="135">
        <f t="shared" si="33"/>
        <v>642.30858462196647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8760.0000000000018</v>
      </c>
      <c r="C44" s="133">
        <v>8759.9999999999964</v>
      </c>
      <c r="D44" s="133">
        <v>8760</v>
      </c>
      <c r="E44" s="133">
        <v>8760</v>
      </c>
      <c r="F44" s="133">
        <v>8760.0000000000036</v>
      </c>
      <c r="G44" s="133">
        <v>8760</v>
      </c>
      <c r="H44" s="133">
        <v>8760.0000000000036</v>
      </c>
      <c r="I44" s="133">
        <v>8759.9999999999964</v>
      </c>
      <c r="J44" s="133">
        <v>8760</v>
      </c>
      <c r="K44" s="133">
        <v>8760</v>
      </c>
      <c r="L44" s="133">
        <v>8759.9999999999982</v>
      </c>
      <c r="M44" s="133">
        <v>8760.0000000000018</v>
      </c>
      <c r="N44" s="133">
        <v>8759.9999999999982</v>
      </c>
      <c r="O44" s="133">
        <v>8760.0000000000018</v>
      </c>
      <c r="P44" s="133">
        <v>8760.0000000000018</v>
      </c>
      <c r="Q44" s="133">
        <v>8760.0000000000018</v>
      </c>
    </row>
    <row r="45" spans="1:17" ht="12" customHeight="1" x14ac:dyDescent="0.25">
      <c r="A45" s="88" t="s">
        <v>8</v>
      </c>
      <c r="B45" s="133">
        <v>4092.2206923674007</v>
      </c>
      <c r="C45" s="133">
        <v>4095.8994874132622</v>
      </c>
      <c r="D45" s="133">
        <v>4097.4152112628271</v>
      </c>
      <c r="E45" s="133">
        <v>4100.7921920511753</v>
      </c>
      <c r="F45" s="133">
        <v>4102.3886220184158</v>
      </c>
      <c r="G45" s="133">
        <v>4103.6634333290895</v>
      </c>
      <c r="H45" s="133">
        <v>4102.8311159875302</v>
      </c>
      <c r="I45" s="133">
        <v>4096.1390092451675</v>
      </c>
      <c r="J45" s="133">
        <v>4083.7287553612136</v>
      </c>
      <c r="K45" s="133">
        <v>4077.2337925691886</v>
      </c>
      <c r="L45" s="133">
        <v>4065.9135583312095</v>
      </c>
      <c r="M45" s="133">
        <v>4051.7459948873993</v>
      </c>
      <c r="N45" s="133">
        <v>4031.3896014545189</v>
      </c>
      <c r="O45" s="133">
        <v>4002.2727897532632</v>
      </c>
      <c r="P45" s="133">
        <v>3973.1891860219835</v>
      </c>
      <c r="Q45" s="133">
        <v>3929.6197483728688</v>
      </c>
    </row>
    <row r="46" spans="1:17" ht="12" customHeight="1" x14ac:dyDescent="0.25">
      <c r="A46" s="88" t="s">
        <v>7</v>
      </c>
      <c r="B46" s="133">
        <v>2456.8355397178229</v>
      </c>
      <c r="C46" s="133">
        <v>2472.0087218896783</v>
      </c>
      <c r="D46" s="133">
        <v>2487.5292665626448</v>
      </c>
      <c r="E46" s="133">
        <v>2503.5142938949089</v>
      </c>
      <c r="F46" s="133">
        <v>2524.1313307850269</v>
      </c>
      <c r="G46" s="133">
        <v>2539.5032278905041</v>
      </c>
      <c r="H46" s="133">
        <v>2554.642035355238</v>
      </c>
      <c r="I46" s="133">
        <v>2566.0254341614177</v>
      </c>
      <c r="J46" s="133">
        <v>2572.6323026002588</v>
      </c>
      <c r="K46" s="133">
        <v>2584.3110840545464</v>
      </c>
      <c r="L46" s="133">
        <v>2596.5746962476514</v>
      </c>
      <c r="M46" s="133">
        <v>2606.192723752155</v>
      </c>
      <c r="N46" s="133">
        <v>2617.6267774315852</v>
      </c>
      <c r="O46" s="133">
        <v>2627.5991999967437</v>
      </c>
      <c r="P46" s="133">
        <v>2635.7464807611518</v>
      </c>
      <c r="Q46" s="133">
        <v>2641.5906871351563</v>
      </c>
    </row>
    <row r="47" spans="1:17" ht="12" customHeight="1" x14ac:dyDescent="0.25">
      <c r="A47" s="88" t="s">
        <v>39</v>
      </c>
      <c r="B47" s="133">
        <v>8759.9999999999982</v>
      </c>
      <c r="C47" s="133">
        <v>8760</v>
      </c>
      <c r="D47" s="133">
        <v>8759.9999999999964</v>
      </c>
      <c r="E47" s="133">
        <v>8760.0000000000018</v>
      </c>
      <c r="F47" s="133">
        <v>8760</v>
      </c>
      <c r="G47" s="133">
        <v>8760</v>
      </c>
      <c r="H47" s="133">
        <v>8759.9999999999964</v>
      </c>
      <c r="I47" s="133">
        <v>8760.0000000000036</v>
      </c>
      <c r="J47" s="133">
        <v>8760</v>
      </c>
      <c r="K47" s="133">
        <v>8760.0000000000018</v>
      </c>
      <c r="L47" s="133">
        <v>8760.0000000000018</v>
      </c>
      <c r="M47" s="133">
        <v>8760.0000000000018</v>
      </c>
      <c r="N47" s="133">
        <v>8759.9999999999982</v>
      </c>
      <c r="O47" s="133">
        <v>8759.9999999999982</v>
      </c>
      <c r="P47" s="133">
        <v>8760</v>
      </c>
      <c r="Q47" s="133">
        <v>8760</v>
      </c>
    </row>
    <row r="48" spans="1:17" ht="12" customHeight="1" x14ac:dyDescent="0.25">
      <c r="A48" s="51" t="s">
        <v>6</v>
      </c>
      <c r="B48" s="132">
        <v>839.01357916046277</v>
      </c>
      <c r="C48" s="132">
        <v>843.02144809767697</v>
      </c>
      <c r="D48" s="132">
        <v>846.69706065446587</v>
      </c>
      <c r="E48" s="132">
        <v>850.09244678563971</v>
      </c>
      <c r="F48" s="132">
        <v>853.24822124478135</v>
      </c>
      <c r="G48" s="132">
        <v>856.19670617564623</v>
      </c>
      <c r="H48" s="132">
        <v>858.96405224581338</v>
      </c>
      <c r="I48" s="132">
        <v>861.57172101351728</v>
      </c>
      <c r="J48" s="132">
        <v>864.03754655120918</v>
      </c>
      <c r="K48" s="132">
        <v>866.37651212173523</v>
      </c>
      <c r="L48" s="132">
        <v>868.60132913143809</v>
      </c>
      <c r="M48" s="132">
        <v>870.01511851829287</v>
      </c>
      <c r="N48" s="132">
        <v>871.36526896194744</v>
      </c>
      <c r="O48" s="132">
        <v>872.65735004852206</v>
      </c>
      <c r="P48" s="132">
        <v>873.89622728763072</v>
      </c>
      <c r="Q48" s="132">
        <v>875.08617627225806</v>
      </c>
    </row>
    <row r="49" spans="1:17" ht="12" customHeight="1" x14ac:dyDescent="0.25">
      <c r="A49" s="49" t="s">
        <v>5</v>
      </c>
      <c r="B49" s="131">
        <v>1591.7864588444854</v>
      </c>
      <c r="C49" s="131">
        <v>1607.6900605746034</v>
      </c>
      <c r="D49" s="131">
        <v>1638.0979185252777</v>
      </c>
      <c r="E49" s="131">
        <v>1665.9859467778549</v>
      </c>
      <c r="F49" s="131">
        <v>1694.1936723217634</v>
      </c>
      <c r="G49" s="131">
        <v>1720.730351642706</v>
      </c>
      <c r="H49" s="131">
        <v>1748.0523635654442</v>
      </c>
      <c r="I49" s="131">
        <v>1769.4162154847993</v>
      </c>
      <c r="J49" s="131">
        <v>1789.8781967972332</v>
      </c>
      <c r="K49" s="131">
        <v>1806.6494095225814</v>
      </c>
      <c r="L49" s="131">
        <v>1828.4824867812147</v>
      </c>
      <c r="M49" s="131">
        <v>1853.5580435416741</v>
      </c>
      <c r="N49" s="131">
        <v>1873.8181987313021</v>
      </c>
      <c r="O49" s="131">
        <v>1894.6148356274789</v>
      </c>
      <c r="P49" s="131">
        <v>1917.4523361185109</v>
      </c>
      <c r="Q49" s="131">
        <v>1941.5254585515543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1.946710814059007</v>
      </c>
      <c r="C52" s="130">
        <f t="shared" ref="C52:Q52" si="35">IF(C12=0,0,C12/C20)</f>
        <v>1.9310138275720077</v>
      </c>
      <c r="D52" s="130">
        <f t="shared" si="35"/>
        <v>1.9157296281446128</v>
      </c>
      <c r="E52" s="130">
        <f t="shared" si="35"/>
        <v>1.9000185432570853</v>
      </c>
      <c r="F52" s="130">
        <f t="shared" si="35"/>
        <v>1.8835510966383384</v>
      </c>
      <c r="G52" s="130">
        <f t="shared" si="35"/>
        <v>1.8670754228307871</v>
      </c>
      <c r="H52" s="130">
        <f t="shared" si="35"/>
        <v>1.8496128086539274</v>
      </c>
      <c r="I52" s="130">
        <f t="shared" si="35"/>
        <v>1.832743413408098</v>
      </c>
      <c r="J52" s="130">
        <f t="shared" si="35"/>
        <v>1.8162332609475749</v>
      </c>
      <c r="K52" s="130">
        <f t="shared" si="35"/>
        <v>1.7999522937770693</v>
      </c>
      <c r="L52" s="130">
        <f t="shared" si="35"/>
        <v>1.7836949319057762</v>
      </c>
      <c r="M52" s="130">
        <f t="shared" si="35"/>
        <v>1.7675918157730532</v>
      </c>
      <c r="N52" s="130">
        <f t="shared" si="35"/>
        <v>1.7512966457141799</v>
      </c>
      <c r="O52" s="130">
        <f t="shared" si="35"/>
        <v>1.7335206256828457</v>
      </c>
      <c r="P52" s="130">
        <f t="shared" si="35"/>
        <v>1.7148857657153149</v>
      </c>
      <c r="Q52" s="130">
        <f t="shared" si="35"/>
        <v>1.6950187954247971</v>
      </c>
    </row>
    <row r="53" spans="1:17" ht="12" customHeight="1" x14ac:dyDescent="0.25">
      <c r="A53" s="88" t="s">
        <v>128</v>
      </c>
      <c r="B53" s="130">
        <f t="shared" ref="B53" si="36">IF(B13=0,0,B13/B21*1000)</f>
        <v>178.15523403513208</v>
      </c>
      <c r="C53" s="130">
        <f t="shared" ref="C53:Q53" si="37">IF(C13=0,0,C13/C21*1000)</f>
        <v>175.43937470184068</v>
      </c>
      <c r="D53" s="130">
        <f t="shared" si="37"/>
        <v>172.07563600823079</v>
      </c>
      <c r="E53" s="130">
        <f t="shared" si="37"/>
        <v>167.79496834329223</v>
      </c>
      <c r="F53" s="130">
        <f t="shared" si="37"/>
        <v>162.6660815676793</v>
      </c>
      <c r="G53" s="130">
        <f t="shared" si="37"/>
        <v>159.27435090874198</v>
      </c>
      <c r="H53" s="130">
        <f t="shared" si="37"/>
        <v>155.82433433874797</v>
      </c>
      <c r="I53" s="130">
        <f t="shared" si="37"/>
        <v>152.28340642383347</v>
      </c>
      <c r="J53" s="130">
        <f t="shared" si="37"/>
        <v>148.77022658473953</v>
      </c>
      <c r="K53" s="130">
        <f t="shared" si="37"/>
        <v>144.85934377994067</v>
      </c>
      <c r="L53" s="130">
        <f t="shared" si="37"/>
        <v>140.65217457163055</v>
      </c>
      <c r="M53" s="130">
        <f t="shared" si="37"/>
        <v>135.92489550093879</v>
      </c>
      <c r="N53" s="130">
        <f t="shared" si="37"/>
        <v>130.52908021930205</v>
      </c>
      <c r="O53" s="130">
        <f t="shared" si="37"/>
        <v>124.57697643638708</v>
      </c>
      <c r="P53" s="130">
        <f t="shared" si="37"/>
        <v>118.09300550923663</v>
      </c>
      <c r="Q53" s="130">
        <f t="shared" si="37"/>
        <v>110.87118770849814</v>
      </c>
    </row>
    <row r="54" spans="1:17" ht="12" customHeight="1" x14ac:dyDescent="0.25">
      <c r="A54" s="88" t="s">
        <v>184</v>
      </c>
      <c r="B54" s="130">
        <f t="shared" ref="B54" si="38">IF(B14=0,0,B14/B22)</f>
        <v>37.4849364776667</v>
      </c>
      <c r="C54" s="130">
        <f t="shared" ref="C54:Q54" si="39">IF(C14=0,0,C14/C22)</f>
        <v>36.853537353207827</v>
      </c>
      <c r="D54" s="130">
        <f t="shared" si="39"/>
        <v>35.773575209255725</v>
      </c>
      <c r="E54" s="130">
        <f t="shared" si="39"/>
        <v>34.395732261757189</v>
      </c>
      <c r="F54" s="130">
        <f t="shared" si="39"/>
        <v>32.847358726387618</v>
      </c>
      <c r="G54" s="130">
        <f t="shared" si="39"/>
        <v>31.644316351843209</v>
      </c>
      <c r="H54" s="130">
        <f t="shared" si="39"/>
        <v>30.64777126325038</v>
      </c>
      <c r="I54" s="130">
        <f t="shared" si="39"/>
        <v>29.699028497453963</v>
      </c>
      <c r="J54" s="130">
        <f t="shared" si="39"/>
        <v>28.761965259875652</v>
      </c>
      <c r="K54" s="130">
        <f t="shared" si="39"/>
        <v>27.777158086101199</v>
      </c>
      <c r="L54" s="130">
        <f t="shared" si="39"/>
        <v>26.687041174784525</v>
      </c>
      <c r="M54" s="130">
        <f t="shared" si="39"/>
        <v>25.6616041532893</v>
      </c>
      <c r="N54" s="130">
        <f t="shared" si="39"/>
        <v>24.57182527765141</v>
      </c>
      <c r="O54" s="130">
        <f t="shared" si="39"/>
        <v>23.488712301336186</v>
      </c>
      <c r="P54" s="130">
        <f t="shared" si="39"/>
        <v>22.255102282927023</v>
      </c>
      <c r="Q54" s="130">
        <f t="shared" si="39"/>
        <v>21.047053098669558</v>
      </c>
    </row>
    <row r="55" spans="1:17" ht="12" customHeight="1" x14ac:dyDescent="0.25">
      <c r="A55" s="88" t="s">
        <v>189</v>
      </c>
      <c r="B55" s="130">
        <f t="shared" ref="B55" si="40">IF(B15=0,0,B15/B23*1000)</f>
        <v>629.92025904186869</v>
      </c>
      <c r="C55" s="130">
        <f t="shared" ref="C55:Q55" si="41">IF(C15=0,0,C15/C23*1000)</f>
        <v>624.24466669293543</v>
      </c>
      <c r="D55" s="130">
        <f t="shared" si="41"/>
        <v>617.00019604730949</v>
      </c>
      <c r="E55" s="130">
        <f t="shared" si="41"/>
        <v>609.21446314772015</v>
      </c>
      <c r="F55" s="130">
        <f t="shared" si="41"/>
        <v>600.64928818538317</v>
      </c>
      <c r="G55" s="130">
        <f t="shared" si="41"/>
        <v>591.22967873613686</v>
      </c>
      <c r="H55" s="130">
        <f t="shared" si="41"/>
        <v>581.01383305707304</v>
      </c>
      <c r="I55" s="130">
        <f t="shared" si="41"/>
        <v>570.07354491688272</v>
      </c>
      <c r="J55" s="130">
        <f t="shared" si="41"/>
        <v>558.41651626666305</v>
      </c>
      <c r="K55" s="130">
        <f t="shared" si="41"/>
        <v>546.30768288664319</v>
      </c>
      <c r="L55" s="130">
        <f t="shared" si="41"/>
        <v>533.51178591582641</v>
      </c>
      <c r="M55" s="130">
        <f t="shared" si="41"/>
        <v>523.93351938424098</v>
      </c>
      <c r="N55" s="130">
        <f t="shared" si="41"/>
        <v>513.29224090841956</v>
      </c>
      <c r="O55" s="130">
        <f t="shared" si="41"/>
        <v>501.25582603082319</v>
      </c>
      <c r="P55" s="130">
        <f t="shared" si="41"/>
        <v>487.31400799351383</v>
      </c>
      <c r="Q55" s="130">
        <f t="shared" si="41"/>
        <v>470.71570886997011</v>
      </c>
    </row>
    <row r="56" spans="1:17" ht="12" customHeight="1" x14ac:dyDescent="0.25">
      <c r="A56" s="51" t="s">
        <v>127</v>
      </c>
      <c r="B56" s="68">
        <f t="shared" ref="B56" si="42">IF(B16=0,0,B16/B24)</f>
        <v>46.612659771222027</v>
      </c>
      <c r="C56" s="68">
        <f t="shared" ref="C56:Q56" si="43">IF(C16=0,0,C16/C24)</f>
        <v>46.193339594206613</v>
      </c>
      <c r="D56" s="68">
        <f t="shared" si="43"/>
        <v>45.801889091849468</v>
      </c>
      <c r="E56" s="68">
        <f t="shared" si="43"/>
        <v>45.459464586780527</v>
      </c>
      <c r="F56" s="68">
        <f t="shared" si="43"/>
        <v>45.098222095551201</v>
      </c>
      <c r="G56" s="68">
        <f t="shared" si="43"/>
        <v>44.785635217852509</v>
      </c>
      <c r="H56" s="68">
        <f t="shared" si="43"/>
        <v>44.495073231494473</v>
      </c>
      <c r="I56" s="68">
        <f t="shared" si="43"/>
        <v>44.205559811765497</v>
      </c>
      <c r="J56" s="68">
        <f t="shared" si="43"/>
        <v>43.919081982626878</v>
      </c>
      <c r="K56" s="68">
        <f t="shared" si="43"/>
        <v>43.623886525381153</v>
      </c>
      <c r="L56" s="68">
        <f t="shared" si="43"/>
        <v>43.319053609156036</v>
      </c>
      <c r="M56" s="68">
        <f t="shared" si="43"/>
        <v>43.002645094360673</v>
      </c>
      <c r="N56" s="68">
        <f t="shared" si="43"/>
        <v>42.654896631344762</v>
      </c>
      <c r="O56" s="68">
        <f t="shared" si="43"/>
        <v>42.264029083861004</v>
      </c>
      <c r="P56" s="68">
        <f t="shared" si="43"/>
        <v>41.864314012550416</v>
      </c>
      <c r="Q56" s="68">
        <f t="shared" si="43"/>
        <v>41.42718491860019</v>
      </c>
    </row>
    <row r="57" spans="1:17" ht="12" customHeight="1" x14ac:dyDescent="0.25">
      <c r="A57" s="49" t="s">
        <v>126</v>
      </c>
      <c r="B57" s="57">
        <f t="shared" ref="B57" si="44">IF(B17=0,0,B17/B25*1000)</f>
        <v>333.49994068259571</v>
      </c>
      <c r="C57" s="57">
        <f t="shared" ref="C57:Q57" si="45">IF(C17=0,0,C17/C25*1000)</f>
        <v>327.0035226363857</v>
      </c>
      <c r="D57" s="57">
        <f t="shared" si="45"/>
        <v>318.61394778484134</v>
      </c>
      <c r="E57" s="57">
        <f t="shared" si="45"/>
        <v>308.88845988909975</v>
      </c>
      <c r="F57" s="57">
        <f t="shared" si="45"/>
        <v>297.46555194665154</v>
      </c>
      <c r="G57" s="57">
        <f t="shared" si="45"/>
        <v>285.01304827795173</v>
      </c>
      <c r="H57" s="57">
        <f t="shared" si="45"/>
        <v>275.79230431796071</v>
      </c>
      <c r="I57" s="57">
        <f t="shared" si="45"/>
        <v>265.81514271970389</v>
      </c>
      <c r="J57" s="57">
        <f t="shared" si="45"/>
        <v>255.39129775523023</v>
      </c>
      <c r="K57" s="57">
        <f t="shared" si="45"/>
        <v>243.30003843822169</v>
      </c>
      <c r="L57" s="57">
        <f t="shared" si="45"/>
        <v>229.58498430768736</v>
      </c>
      <c r="M57" s="57">
        <f t="shared" si="45"/>
        <v>214.27326008135472</v>
      </c>
      <c r="N57" s="57">
        <f t="shared" si="45"/>
        <v>196.29258928395228</v>
      </c>
      <c r="O57" s="57">
        <f t="shared" si="45"/>
        <v>175.83527810107628</v>
      </c>
      <c r="P57" s="57">
        <f t="shared" si="45"/>
        <v>153.66709230856029</v>
      </c>
      <c r="Q57" s="57">
        <f t="shared" si="45"/>
        <v>130.12419821842488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1.745684395344012</v>
      </c>
      <c r="D60" s="128">
        <v>1.738500561425127</v>
      </c>
      <c r="E60" s="128">
        <v>1.7308486177081026</v>
      </c>
      <c r="F60" s="128">
        <v>1.7228182437257222</v>
      </c>
      <c r="G60" s="128">
        <v>1.716948230306828</v>
      </c>
      <c r="H60" s="128">
        <v>1.7076356709494092</v>
      </c>
      <c r="I60" s="128">
        <v>1.7013427067732303</v>
      </c>
      <c r="J60" s="128">
        <v>1.6950224346843257</v>
      </c>
      <c r="K60" s="128">
        <v>1.6884719828053092</v>
      </c>
      <c r="L60" s="128">
        <v>1.6808347257120759</v>
      </c>
      <c r="M60" s="128">
        <v>1.6679492397491553</v>
      </c>
      <c r="N60" s="128">
        <v>1.6503441631691362</v>
      </c>
      <c r="O60" s="128">
        <v>1.630432425622512</v>
      </c>
      <c r="P60" s="128">
        <v>1.6044275408734183</v>
      </c>
      <c r="Q60" s="128">
        <v>1.5802586727674688</v>
      </c>
    </row>
    <row r="61" spans="1:17" ht="12" customHeight="1" x14ac:dyDescent="0.25">
      <c r="A61" s="88" t="s">
        <v>128</v>
      </c>
      <c r="B61" s="128"/>
      <c r="C61" s="128">
        <v>167.4196817711815</v>
      </c>
      <c r="D61" s="128">
        <v>164.88644579166925</v>
      </c>
      <c r="E61" s="128">
        <v>161.18797181595161</v>
      </c>
      <c r="F61" s="128">
        <v>157.46315670392701</v>
      </c>
      <c r="G61" s="128">
        <v>153.80607815553788</v>
      </c>
      <c r="H61" s="128">
        <v>151.06097512762875</v>
      </c>
      <c r="I61" s="128">
        <v>147.24227506174159</v>
      </c>
      <c r="J61" s="128">
        <v>143.42236949394862</v>
      </c>
      <c r="K61" s="128">
        <v>138.38326101527556</v>
      </c>
      <c r="L61" s="128">
        <v>134.27316289265775</v>
      </c>
      <c r="M61" s="128">
        <v>128.82841895353187</v>
      </c>
      <c r="N61" s="128">
        <v>122.02806985586639</v>
      </c>
      <c r="O61" s="128">
        <v>115.31142708405881</v>
      </c>
      <c r="P61" s="128">
        <v>108.33392341125705</v>
      </c>
      <c r="Q61" s="128">
        <v>100.62793845498172</v>
      </c>
    </row>
    <row r="62" spans="1:17" ht="12" customHeight="1" x14ac:dyDescent="0.25">
      <c r="A62" s="88" t="s">
        <v>184</v>
      </c>
      <c r="B62" s="128"/>
      <c r="C62" s="128">
        <v>35.034454744352502</v>
      </c>
      <c r="D62" s="128">
        <v>33.293157606164911</v>
      </c>
      <c r="E62" s="128">
        <v>32.013841373768031</v>
      </c>
      <c r="F62" s="128">
        <v>31.217441438526322</v>
      </c>
      <c r="G62" s="128">
        <v>30.164177210207662</v>
      </c>
      <c r="H62" s="128">
        <v>29.353218462927281</v>
      </c>
      <c r="I62" s="128">
        <v>28.218201275115074</v>
      </c>
      <c r="J62" s="128">
        <v>27.430139131314139</v>
      </c>
      <c r="K62" s="128">
        <v>26.190262955846322</v>
      </c>
      <c r="L62" s="128">
        <v>25.161889485867416</v>
      </c>
      <c r="M62" s="128">
        <v>24.102500188535096</v>
      </c>
      <c r="N62" s="128">
        <v>23.010941253315348</v>
      </c>
      <c r="O62" s="128">
        <v>21.813837146163117</v>
      </c>
      <c r="P62" s="128">
        <v>20.513674789897077</v>
      </c>
      <c r="Q62" s="128">
        <v>19.275409260512131</v>
      </c>
    </row>
    <row r="63" spans="1:17" ht="12" customHeight="1" x14ac:dyDescent="0.25">
      <c r="A63" s="88" t="s">
        <v>189</v>
      </c>
      <c r="B63" s="128"/>
      <c r="C63" s="128">
        <v>577.45594934617395</v>
      </c>
      <c r="D63" s="128">
        <v>565.33835519689774</v>
      </c>
      <c r="E63" s="128">
        <v>557.84713763496723</v>
      </c>
      <c r="F63" s="128">
        <v>550.39920316474058</v>
      </c>
      <c r="G63" s="128">
        <v>542.46222622858124</v>
      </c>
      <c r="H63" s="128">
        <v>533.72505663143716</v>
      </c>
      <c r="I63" s="128">
        <v>524.20155139439771</v>
      </c>
      <c r="J63" s="128">
        <v>513.99976664479755</v>
      </c>
      <c r="K63" s="128">
        <v>502.93813960997102</v>
      </c>
      <c r="L63" s="128">
        <v>491.90527749553155</v>
      </c>
      <c r="M63" s="128">
        <v>477.0970802986219</v>
      </c>
      <c r="N63" s="128">
        <v>460.33337150043474</v>
      </c>
      <c r="O63" s="128">
        <v>439.03314798422792</v>
      </c>
      <c r="P63" s="128">
        <v>418.22280277965353</v>
      </c>
      <c r="Q63" s="128">
        <v>393.26964878951907</v>
      </c>
    </row>
    <row r="64" spans="1:17" ht="12" customHeight="1" x14ac:dyDescent="0.25">
      <c r="A64" s="51" t="s">
        <v>127</v>
      </c>
      <c r="B64" s="50"/>
      <c r="C64" s="50">
        <v>43.743520605877109</v>
      </c>
      <c r="D64" s="50">
        <v>43.417234321801239</v>
      </c>
      <c r="E64" s="50">
        <v>43.126503320440136</v>
      </c>
      <c r="F64" s="50">
        <v>42.84843858067017</v>
      </c>
      <c r="G64" s="50">
        <v>42.596528722919217</v>
      </c>
      <c r="H64" s="50">
        <v>42.387517045418178</v>
      </c>
      <c r="I64" s="50">
        <v>42.076542112245583</v>
      </c>
      <c r="J64" s="50">
        <v>41.765394609664135</v>
      </c>
      <c r="K64" s="50">
        <v>41.37962371880905</v>
      </c>
      <c r="L64" s="50">
        <v>40.844687720089702</v>
      </c>
      <c r="M64" s="50">
        <v>40.031221725519345</v>
      </c>
      <c r="N64" s="50">
        <v>39.317857201887641</v>
      </c>
      <c r="O64" s="50">
        <v>38.590563966962677</v>
      </c>
      <c r="P64" s="50">
        <v>37.689458036385602</v>
      </c>
      <c r="Q64" s="50">
        <v>37.052092885669779</v>
      </c>
    </row>
    <row r="65" spans="1:17" ht="12" customHeight="1" x14ac:dyDescent="0.25">
      <c r="A65" s="49" t="s">
        <v>126</v>
      </c>
      <c r="B65" s="48"/>
      <c r="C65" s="48">
        <v>302.44318682605456</v>
      </c>
      <c r="D65" s="48">
        <v>293.67751474288565</v>
      </c>
      <c r="E65" s="48">
        <v>285.33725304816357</v>
      </c>
      <c r="F65" s="48">
        <v>276.26333018739837</v>
      </c>
      <c r="G65" s="48">
        <v>269.32415708640747</v>
      </c>
      <c r="H65" s="48">
        <v>256.26132562355048</v>
      </c>
      <c r="I65" s="48">
        <v>244.77941852118406</v>
      </c>
      <c r="J65" s="48">
        <v>233.38850197305055</v>
      </c>
      <c r="K65" s="48">
        <v>216.83801965151673</v>
      </c>
      <c r="L65" s="48">
        <v>200.84033596351284</v>
      </c>
      <c r="M65" s="48">
        <v>181.13606441174531</v>
      </c>
      <c r="N65" s="48">
        <v>156.49000116102559</v>
      </c>
      <c r="O65" s="48">
        <v>133.29491816111724</v>
      </c>
      <c r="P65" s="48">
        <v>109.69795028100779</v>
      </c>
      <c r="Q65" s="48">
        <v>85.915051556053342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325.02165592452513</v>
      </c>
      <c r="C68" s="125">
        <f>1000000*C20/SER_summary!C$8</f>
        <v>326.40315227206929</v>
      </c>
      <c r="D68" s="125">
        <f>1000000*D20/SER_summary!D$8</f>
        <v>327.33801269797169</v>
      </c>
      <c r="E68" s="125">
        <f>1000000*E20/SER_summary!E$8</f>
        <v>329.32577495544081</v>
      </c>
      <c r="F68" s="125">
        <f>1000000*F20/SER_summary!F$8</f>
        <v>331.55772000143531</v>
      </c>
      <c r="G68" s="125">
        <f>1000000*G20/SER_summary!G$8</f>
        <v>334.61369327832682</v>
      </c>
      <c r="H68" s="125">
        <f>1000000*H20/SER_summary!H$8</f>
        <v>338.37912831234786</v>
      </c>
      <c r="I68" s="125">
        <f>1000000*I20/SER_summary!I$8</f>
        <v>341.66812071424613</v>
      </c>
      <c r="J68" s="125">
        <f>1000000*J20/SER_summary!J$8</f>
        <v>346.52873890122623</v>
      </c>
      <c r="K68" s="125">
        <f>1000000*K20/SER_summary!K$8</f>
        <v>350.84304045389968</v>
      </c>
      <c r="L68" s="125">
        <f>1000000*L20/SER_summary!L$8</f>
        <v>354.638679481368</v>
      </c>
      <c r="M68" s="125">
        <f>1000000*M20/SER_summary!M$8</f>
        <v>358.00047224250335</v>
      </c>
      <c r="N68" s="125">
        <f>1000000*N20/SER_summary!N$8</f>
        <v>360.3556692797228</v>
      </c>
      <c r="O68" s="125">
        <f>1000000*O20/SER_summary!O$8</f>
        <v>362.70535133644495</v>
      </c>
      <c r="P68" s="125">
        <f>1000000*P20/SER_summary!P$8</f>
        <v>365.66608569225298</v>
      </c>
      <c r="Q68" s="125">
        <f>1000000*Q20/SER_summary!Q$8</f>
        <v>368.58066055667922</v>
      </c>
    </row>
    <row r="69" spans="1:17" ht="12" customHeight="1" x14ac:dyDescent="0.25">
      <c r="A69" s="88" t="s">
        <v>123</v>
      </c>
      <c r="B69" s="125">
        <f>1000*B21/SER_summary!B$3</f>
        <v>0.25501909606042616</v>
      </c>
      <c r="C69" s="125">
        <f>1000*C21/SER_summary!C$3</f>
        <v>0.25668641493329336</v>
      </c>
      <c r="D69" s="125">
        <f>1000*D21/SER_summary!D$3</f>
        <v>0.25922176413847997</v>
      </c>
      <c r="E69" s="125">
        <f>1000*E21/SER_summary!E$3</f>
        <v>0.26258569802170489</v>
      </c>
      <c r="F69" s="125">
        <f>1000*F21/SER_summary!F$3</f>
        <v>0.26533377921246143</v>
      </c>
      <c r="G69" s="125">
        <f>1000*G21/SER_summary!G$3</f>
        <v>0.26884930519971662</v>
      </c>
      <c r="H69" s="125">
        <f>1000*H21/SER_summary!H$3</f>
        <v>0.27197006374490351</v>
      </c>
      <c r="I69" s="125">
        <f>1000*I21/SER_summary!I$3</f>
        <v>0.27571370119380245</v>
      </c>
      <c r="J69" s="125">
        <f>1000*J21/SER_summary!J$3</f>
        <v>0.27975542942980763</v>
      </c>
      <c r="K69" s="125">
        <f>1000*K21/SER_summary!K$3</f>
        <v>0.28614596490848471</v>
      </c>
      <c r="L69" s="125">
        <f>1000*L21/SER_summary!L$3</f>
        <v>0.29322632048769615</v>
      </c>
      <c r="M69" s="125">
        <f>1000*M21/SER_summary!M$3</f>
        <v>0.30334886903332092</v>
      </c>
      <c r="N69" s="125">
        <f>1000*N21/SER_summary!N$3</f>
        <v>0.31626806932255619</v>
      </c>
      <c r="O69" s="125">
        <f>1000*O21/SER_summary!O$3</f>
        <v>0.33366890950942268</v>
      </c>
      <c r="P69" s="125">
        <f>1000*P21/SER_summary!P$3</f>
        <v>0.35188707351292553</v>
      </c>
      <c r="Q69" s="125">
        <f>1000*Q21/SER_summary!Q$3</f>
        <v>0.37471264903243384</v>
      </c>
    </row>
    <row r="70" spans="1:17" ht="12" customHeight="1" x14ac:dyDescent="0.25">
      <c r="A70" s="88" t="s">
        <v>185</v>
      </c>
      <c r="B70" s="125">
        <f>1000000*B22/SER_summary!B$8</f>
        <v>113.63168527583251</v>
      </c>
      <c r="C70" s="125">
        <f>1000000*C22/SER_summary!C$8</f>
        <v>114.49122574061998</v>
      </c>
      <c r="D70" s="125">
        <f>1000000*D22/SER_summary!D$8</f>
        <v>116.11484577379184</v>
      </c>
      <c r="E70" s="125">
        <f>1000000*E22/SER_summary!E$8</f>
        <v>117.82719630606989</v>
      </c>
      <c r="F70" s="125">
        <f>1000000*F22/SER_summary!F$8</f>
        <v>119.41723120092921</v>
      </c>
      <c r="G70" s="125">
        <f>1000000*G22/SER_summary!G$8</f>
        <v>121.23257749071368</v>
      </c>
      <c r="H70" s="125">
        <f>1000000*H22/SER_summary!H$8</f>
        <v>123.30041981735339</v>
      </c>
      <c r="I70" s="125">
        <f>1000000*I22/SER_summary!I$8</f>
        <v>125.14934443651589</v>
      </c>
      <c r="J70" s="125">
        <f>1000000*J22/SER_summary!J$8</f>
        <v>127.39200206572363</v>
      </c>
      <c r="K70" s="125">
        <f>1000000*K22/SER_summary!K$8</f>
        <v>129.58006584224185</v>
      </c>
      <c r="L70" s="125">
        <f>1000000*L22/SER_summary!L$8</f>
        <v>133.30359850496805</v>
      </c>
      <c r="M70" s="125">
        <f>1000000*M22/SER_summary!M$8</f>
        <v>136.31570426894189</v>
      </c>
      <c r="N70" s="125">
        <f>1000000*N22/SER_summary!N$8</f>
        <v>140.26846615801762</v>
      </c>
      <c r="O70" s="125">
        <f>1000000*O22/SER_summary!O$8</f>
        <v>144.33305627743383</v>
      </c>
      <c r="P70" s="125">
        <f>1000000*P22/SER_summary!P$8</f>
        <v>150.14958106892553</v>
      </c>
      <c r="Q70" s="125">
        <f>1000000*Q22/SER_summary!Q$8</f>
        <v>156.68770729146709</v>
      </c>
    </row>
    <row r="71" spans="1:17" ht="12" customHeight="1" x14ac:dyDescent="0.25">
      <c r="A71" s="88" t="s">
        <v>190</v>
      </c>
      <c r="B71" s="125">
        <f>1000*B23/SER_summary!B$3</f>
        <v>3.0666442777349864E-2</v>
      </c>
      <c r="C71" s="125">
        <f>1000*C23/SER_summary!C$3</f>
        <v>3.1024836967959206E-2</v>
      </c>
      <c r="D71" s="125">
        <f>1000*D23/SER_summary!D$3</f>
        <v>3.1589795374092768E-2</v>
      </c>
      <c r="E71" s="125">
        <f>1000*E23/SER_summary!E$3</f>
        <v>3.2090918227836586E-2</v>
      </c>
      <c r="F71" s="125">
        <f>1000*F23/SER_summary!F$3</f>
        <v>3.2696568239619882E-2</v>
      </c>
      <c r="G71" s="125">
        <f>1000*G23/SER_summary!G$3</f>
        <v>3.3478316883680165E-2</v>
      </c>
      <c r="H71" s="125">
        <f>1000*H23/SER_summary!H$3</f>
        <v>3.4409380275527139E-2</v>
      </c>
      <c r="I71" s="125">
        <f>1000*I23/SER_summary!I$3</f>
        <v>3.5336841119658E-2</v>
      </c>
      <c r="J71" s="125">
        <f>1000*J23/SER_summary!J$3</f>
        <v>3.6357884333511128E-2</v>
      </c>
      <c r="K71" s="125">
        <f>1000*K23/SER_summary!K$3</f>
        <v>3.7243376155999756E-2</v>
      </c>
      <c r="L71" s="125">
        <f>1000*L23/SER_summary!L$3</f>
        <v>3.8169334569946513E-2</v>
      </c>
      <c r="M71" s="125">
        <f>1000*M23/SER_summary!M$3</f>
        <v>3.8824755673912942E-2</v>
      </c>
      <c r="N71" s="125">
        <f>1000*N23/SER_summary!N$3</f>
        <v>3.9586662916638704E-2</v>
      </c>
      <c r="O71" s="125">
        <f>1000*O23/SER_summary!O$3</f>
        <v>4.0493488507092786E-2</v>
      </c>
      <c r="P71" s="125">
        <f>1000*P23/SER_summary!P$3</f>
        <v>4.1607259282457724E-2</v>
      </c>
      <c r="Q71" s="125">
        <f>1000*Q23/SER_summary!Q$3</f>
        <v>4.302838288188595E-2</v>
      </c>
    </row>
    <row r="72" spans="1:17" ht="12" customHeight="1" x14ac:dyDescent="0.25">
      <c r="A72" s="51" t="s">
        <v>122</v>
      </c>
      <c r="B72" s="124">
        <f>1000000*B24/SER_summary!B$8</f>
        <v>71.443825353844389</v>
      </c>
      <c r="C72" s="124">
        <f>1000000*C24/SER_summary!C$8</f>
        <v>77.122504218073232</v>
      </c>
      <c r="D72" s="124">
        <f>1000000*D24/SER_summary!D$8</f>
        <v>82.559975609574067</v>
      </c>
      <c r="E72" s="124">
        <f>1000000*E24/SER_summary!E$8</f>
        <v>86.909414138680035</v>
      </c>
      <c r="F72" s="124">
        <f>1000000*F24/SER_summary!F$8</f>
        <v>92.007615301868654</v>
      </c>
      <c r="G72" s="124">
        <f>1000000*G24/SER_summary!G$8</f>
        <v>95.759041532056997</v>
      </c>
      <c r="H72" s="124">
        <f>1000000*H24/SER_summary!H$8</f>
        <v>98.463855540214155</v>
      </c>
      <c r="I72" s="124">
        <f>1000000*I24/SER_summary!I$8</f>
        <v>100.97663404959374</v>
      </c>
      <c r="J72" s="124">
        <f>1000000*J24/SER_summary!J$8</f>
        <v>103.6841148303655</v>
      </c>
      <c r="K72" s="124">
        <f>1000000*K24/SER_summary!K$8</f>
        <v>106.16754677989627</v>
      </c>
      <c r="L72" s="124">
        <f>1000000*L24/SER_summary!L$8</f>
        <v>107.92583156790701</v>
      </c>
      <c r="M72" s="124">
        <f>1000000*M24/SER_summary!M$8</f>
        <v>109.01114259683608</v>
      </c>
      <c r="N72" s="124">
        <f>1000000*N24/SER_summary!N$8</f>
        <v>110.32960914484767</v>
      </c>
      <c r="O72" s="124">
        <f>1000000*O24/SER_summary!O$8</f>
        <v>111.36686803312357</v>
      </c>
      <c r="P72" s="124">
        <f>1000000*P24/SER_summary!P$8</f>
        <v>112.05744372378744</v>
      </c>
      <c r="Q72" s="124">
        <f>1000000*Q24/SER_summary!Q$8</f>
        <v>112.84724457312025</v>
      </c>
    </row>
    <row r="73" spans="1:17" ht="12" customHeight="1" x14ac:dyDescent="0.25">
      <c r="A73" s="49" t="s">
        <v>121</v>
      </c>
      <c r="B73" s="123">
        <f>1000*B25/SER_summary!B$3</f>
        <v>0.26239570496547748</v>
      </c>
      <c r="C73" s="123">
        <f>1000*C25/SER_summary!C$3</f>
        <v>0.26739840997705078</v>
      </c>
      <c r="D73" s="123">
        <f>1000*D25/SER_summary!D$3</f>
        <v>0.27461340842219484</v>
      </c>
      <c r="E73" s="123">
        <f>1000*E25/SER_summary!E$3</f>
        <v>0.28031465621982271</v>
      </c>
      <c r="F73" s="123">
        <f>1000*F25/SER_summary!F$3</f>
        <v>0.28705201796462865</v>
      </c>
      <c r="G73" s="123">
        <f>1000*G25/SER_summary!G$3</f>
        <v>0.29331150469364375</v>
      </c>
      <c r="H73" s="123">
        <f>1000*H25/SER_summary!H$3</f>
        <v>0.30020388306218032</v>
      </c>
      <c r="I73" s="123">
        <f>1000*I25/SER_summary!I$3</f>
        <v>0.30496935255518576</v>
      </c>
      <c r="J73" s="123">
        <f>1000*J25/SER_summary!J$3</f>
        <v>0.31117904555819326</v>
      </c>
      <c r="K73" s="123">
        <f>1000*K25/SER_summary!K$3</f>
        <v>0.31769151220961012</v>
      </c>
      <c r="L73" s="123">
        <f>1000*L25/SER_summary!L$3</f>
        <v>0.32467358755492437</v>
      </c>
      <c r="M73" s="123">
        <f>1000*M25/SER_summary!M$3</f>
        <v>0.33370430025175868</v>
      </c>
      <c r="N73" s="123">
        <f>1000*N25/SER_summary!N$3</f>
        <v>0.34296965416128528</v>
      </c>
      <c r="O73" s="123">
        <f>1000*O25/SER_summary!O$3</f>
        <v>0.35559493704253869</v>
      </c>
      <c r="P73" s="123">
        <f>1000*P25/SER_summary!P$3</f>
        <v>0.37140112026113781</v>
      </c>
      <c r="Q73" s="123">
        <f>1000*Q25/SER_summary!Q$3</f>
        <v>0.39189898039074655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210.92195139671787</v>
      </c>
      <c r="C3" s="154">
        <v>212.75792196421358</v>
      </c>
      <c r="D3" s="154">
        <v>214.03630254654922</v>
      </c>
      <c r="E3" s="154">
        <v>215.57817334930627</v>
      </c>
      <c r="F3" s="154">
        <v>217.8378637575907</v>
      </c>
      <c r="G3" s="154">
        <v>220.27980536835278</v>
      </c>
      <c r="H3" s="154">
        <v>223.96866647734566</v>
      </c>
      <c r="I3" s="154">
        <v>227.24196247535937</v>
      </c>
      <c r="J3" s="154">
        <v>230.33030572047176</v>
      </c>
      <c r="K3" s="154">
        <v>233.36748262882668</v>
      </c>
      <c r="L3" s="154">
        <v>236.58953150207842</v>
      </c>
      <c r="M3" s="154">
        <v>238.85683471504882</v>
      </c>
      <c r="N3" s="154">
        <v>240.03883414935225</v>
      </c>
      <c r="O3" s="154">
        <v>242.55783346947899</v>
      </c>
      <c r="P3" s="154">
        <v>244.44611138359403</v>
      </c>
      <c r="Q3" s="154">
        <v>246.78952303107474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279.97498061579836</v>
      </c>
      <c r="C5" s="143">
        <v>282.41202342069352</v>
      </c>
      <c r="D5" s="143">
        <v>284.10892872803078</v>
      </c>
      <c r="E5" s="143">
        <v>286.15558743403722</v>
      </c>
      <c r="F5" s="143">
        <v>289.15507029519836</v>
      </c>
      <c r="G5" s="143">
        <v>292.39647096786774</v>
      </c>
      <c r="H5" s="143">
        <v>297.29301592511626</v>
      </c>
      <c r="I5" s="143">
        <v>301.6379453055107</v>
      </c>
      <c r="J5" s="143">
        <v>305.73737087245377</v>
      </c>
      <c r="K5" s="143">
        <v>309.76887892750705</v>
      </c>
      <c r="L5" s="143">
        <v>314.04578355909331</v>
      </c>
      <c r="M5" s="143">
        <v>317.05537155549649</v>
      </c>
      <c r="N5" s="143">
        <v>318.62434181447423</v>
      </c>
      <c r="O5" s="143">
        <v>321.96802786115404</v>
      </c>
      <c r="P5" s="143">
        <v>324.47450273918707</v>
      </c>
      <c r="Q5" s="143">
        <v>327.58511605484063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325.02165592452513</v>
      </c>
      <c r="C6" s="152">
        <f>1000000*C8/SER_summary!C$8</f>
        <v>326.40315227206929</v>
      </c>
      <c r="D6" s="152">
        <f>1000000*D8/SER_summary!D$8</f>
        <v>327.33801269797169</v>
      </c>
      <c r="E6" s="152">
        <f>1000000*E8/SER_summary!E$8</f>
        <v>329.32577495544081</v>
      </c>
      <c r="F6" s="152">
        <f>1000000*F8/SER_summary!F$8</f>
        <v>331.55772000143531</v>
      </c>
      <c r="G6" s="152">
        <f>1000000*G8/SER_summary!G$8</f>
        <v>334.61369327832682</v>
      </c>
      <c r="H6" s="152">
        <f>1000000*H8/SER_summary!H$8</f>
        <v>338.37912831234786</v>
      </c>
      <c r="I6" s="152">
        <f>1000000*I8/SER_summary!I$8</f>
        <v>341.66812071424613</v>
      </c>
      <c r="J6" s="152">
        <f>1000000*J8/SER_summary!J$8</f>
        <v>346.52873890122623</v>
      </c>
      <c r="K6" s="152">
        <f>1000000*K8/SER_summary!K$8</f>
        <v>350.84304045389968</v>
      </c>
      <c r="L6" s="152">
        <f>1000000*L8/SER_summary!L$8</f>
        <v>354.638679481368</v>
      </c>
      <c r="M6" s="152">
        <f>1000000*M8/SER_summary!M$8</f>
        <v>358.00047224250335</v>
      </c>
      <c r="N6" s="152">
        <f>1000000*N8/SER_summary!N$8</f>
        <v>360.3556692797228</v>
      </c>
      <c r="O6" s="152">
        <f>1000000*O8/SER_summary!O$8</f>
        <v>362.70535133644495</v>
      </c>
      <c r="P6" s="152">
        <f>1000000*P8/SER_summary!P$8</f>
        <v>365.66608569225298</v>
      </c>
      <c r="Q6" s="152">
        <f>1000000*Q8/SER_summary!Q$8</f>
        <v>368.58066055667922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143.81950241085576</v>
      </c>
      <c r="C8" s="62">
        <v>146.25064791782924</v>
      </c>
      <c r="D8" s="62">
        <v>148.30324934901734</v>
      </c>
      <c r="E8" s="62">
        <v>150.60673404981523</v>
      </c>
      <c r="F8" s="62">
        <v>153.51591513034444</v>
      </c>
      <c r="G8" s="62">
        <v>156.6066734061271</v>
      </c>
      <c r="H8" s="62">
        <v>160.7325676672157</v>
      </c>
      <c r="I8" s="62">
        <v>164.58274688031565</v>
      </c>
      <c r="J8" s="62">
        <v>168.33596071957345</v>
      </c>
      <c r="K8" s="62">
        <v>172.09838282851348</v>
      </c>
      <c r="L8" s="62">
        <v>176.0647395143705</v>
      </c>
      <c r="M8" s="62">
        <v>179.37137337153425</v>
      </c>
      <c r="N8" s="62">
        <v>181.93624854716663</v>
      </c>
      <c r="O8" s="62">
        <v>185.73071649166482</v>
      </c>
      <c r="P8" s="62">
        <v>189.21056389073351</v>
      </c>
      <c r="Q8" s="62">
        <v>193.26341214567057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11.419864407651923</v>
      </c>
      <c r="D9" s="150">
        <v>11.041320331866631</v>
      </c>
      <c r="E9" s="150">
        <v>11.29220360147634</v>
      </c>
      <c r="F9" s="150">
        <v>11.897899981207749</v>
      </c>
      <c r="G9" s="150">
        <v>12.079477176461118</v>
      </c>
      <c r="H9" s="150">
        <v>13.114613161767087</v>
      </c>
      <c r="I9" s="150">
        <v>12.838898113778425</v>
      </c>
      <c r="J9" s="150">
        <v>12.741932739936319</v>
      </c>
      <c r="K9" s="150">
        <v>12.751141009618481</v>
      </c>
      <c r="L9" s="150">
        <v>12.955075586535512</v>
      </c>
      <c r="M9" s="150">
        <v>12.295352757842261</v>
      </c>
      <c r="N9" s="150">
        <v>11.553594076310846</v>
      </c>
      <c r="O9" s="150">
        <v>12.783186845176658</v>
      </c>
      <c r="P9" s="150">
        <v>12.468566299747192</v>
      </c>
      <c r="Q9" s="150">
        <v>13.041567155615555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8.9887189006784354</v>
      </c>
      <c r="D10" s="149">
        <f t="shared" ref="D10:Q10" si="0">C8+D9-D8</f>
        <v>8.9887189006785491</v>
      </c>
      <c r="E10" s="149">
        <f t="shared" si="0"/>
        <v>8.9887189006784354</v>
      </c>
      <c r="F10" s="149">
        <f t="shared" si="0"/>
        <v>8.9887189006785491</v>
      </c>
      <c r="G10" s="149">
        <f t="shared" si="0"/>
        <v>8.9887189006784638</v>
      </c>
      <c r="H10" s="149">
        <f t="shared" si="0"/>
        <v>8.9887189006784922</v>
      </c>
      <c r="I10" s="149">
        <f t="shared" si="0"/>
        <v>8.9887189006784638</v>
      </c>
      <c r="J10" s="149">
        <f t="shared" si="0"/>
        <v>8.9887189006785206</v>
      </c>
      <c r="K10" s="149">
        <f t="shared" si="0"/>
        <v>8.9887189006784638</v>
      </c>
      <c r="L10" s="149">
        <f t="shared" si="0"/>
        <v>8.9887189006784922</v>
      </c>
      <c r="M10" s="149">
        <f t="shared" si="0"/>
        <v>8.9887189006785206</v>
      </c>
      <c r="N10" s="149">
        <f t="shared" si="0"/>
        <v>8.9887189006784638</v>
      </c>
      <c r="O10" s="149">
        <f t="shared" si="0"/>
        <v>8.9887189006784638</v>
      </c>
      <c r="P10" s="149">
        <f t="shared" si="0"/>
        <v>8.9887189006784922</v>
      </c>
      <c r="Q10" s="149">
        <f t="shared" si="0"/>
        <v>8.9887189006784922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8760.0000000000018</v>
      </c>
      <c r="C12" s="146">
        <v>8759.9999999999964</v>
      </c>
      <c r="D12" s="146">
        <v>8760</v>
      </c>
      <c r="E12" s="146">
        <v>8760</v>
      </c>
      <c r="F12" s="146">
        <v>8760.0000000000036</v>
      </c>
      <c r="G12" s="146">
        <v>8760</v>
      </c>
      <c r="H12" s="146">
        <v>8760.0000000000036</v>
      </c>
      <c r="I12" s="146">
        <v>8759.9999999999964</v>
      </c>
      <c r="J12" s="146">
        <v>8760</v>
      </c>
      <c r="K12" s="146">
        <v>8760</v>
      </c>
      <c r="L12" s="146">
        <v>8759.9999999999982</v>
      </c>
      <c r="M12" s="146">
        <v>8760.0000000000018</v>
      </c>
      <c r="N12" s="146">
        <v>8759.9999999999982</v>
      </c>
      <c r="O12" s="146">
        <v>8760.0000000000018</v>
      </c>
      <c r="P12" s="146">
        <v>8760.0000000000018</v>
      </c>
      <c r="Q12" s="146">
        <v>8760.0000000000018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1.946710814059007</v>
      </c>
      <c r="C14" s="143">
        <f>IF(C5=0,0,C5/C8)</f>
        <v>1.9310138275720077</v>
      </c>
      <c r="D14" s="143">
        <f t="shared" ref="D14:Q14" si="1">IF(D5=0,0,D5/D8)</f>
        <v>1.9157296281446128</v>
      </c>
      <c r="E14" s="143">
        <f t="shared" si="1"/>
        <v>1.9000185432570853</v>
      </c>
      <c r="F14" s="143">
        <f t="shared" si="1"/>
        <v>1.8835510966383384</v>
      </c>
      <c r="G14" s="143">
        <f t="shared" si="1"/>
        <v>1.8670754228307871</v>
      </c>
      <c r="H14" s="143">
        <f t="shared" si="1"/>
        <v>1.8496128086539274</v>
      </c>
      <c r="I14" s="143">
        <f t="shared" si="1"/>
        <v>1.832743413408098</v>
      </c>
      <c r="J14" s="143">
        <f t="shared" si="1"/>
        <v>1.8162332609475749</v>
      </c>
      <c r="K14" s="143">
        <f t="shared" si="1"/>
        <v>1.7999522937770693</v>
      </c>
      <c r="L14" s="143">
        <f t="shared" si="1"/>
        <v>1.7836949319057762</v>
      </c>
      <c r="M14" s="143">
        <f t="shared" si="1"/>
        <v>1.7675918157730532</v>
      </c>
      <c r="N14" s="143">
        <f t="shared" si="1"/>
        <v>1.7512966457141799</v>
      </c>
      <c r="O14" s="143">
        <f t="shared" si="1"/>
        <v>1.7335206256828457</v>
      </c>
      <c r="P14" s="143">
        <f t="shared" si="1"/>
        <v>1.7148857657153149</v>
      </c>
      <c r="Q14" s="143">
        <f t="shared" si="1"/>
        <v>1.6950187954247971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1.745684395344012</v>
      </c>
      <c r="D15" s="141">
        <v>1.738500561425127</v>
      </c>
      <c r="E15" s="141">
        <v>1.7308486177081026</v>
      </c>
      <c r="F15" s="141">
        <v>1.7228182437257222</v>
      </c>
      <c r="G15" s="141">
        <v>1.716948230306828</v>
      </c>
      <c r="H15" s="141">
        <v>1.7076356709494092</v>
      </c>
      <c r="I15" s="141">
        <v>1.7013427067732303</v>
      </c>
      <c r="J15" s="141">
        <v>1.6950224346843257</v>
      </c>
      <c r="K15" s="141">
        <v>1.6884719828053092</v>
      </c>
      <c r="L15" s="141">
        <v>1.6808347257120759</v>
      </c>
      <c r="M15" s="141">
        <v>1.6679492397491553</v>
      </c>
      <c r="N15" s="141">
        <v>1.6503441631691362</v>
      </c>
      <c r="O15" s="141">
        <v>1.630432425622512</v>
      </c>
      <c r="P15" s="141">
        <v>1.6044275408734183</v>
      </c>
      <c r="Q15" s="141">
        <v>1.5802586727674688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141.68778188258148</v>
      </c>
      <c r="C3" s="154">
        <v>140.90525483191809</v>
      </c>
      <c r="D3" s="154">
        <v>140.03431475481545</v>
      </c>
      <c r="E3" s="154">
        <v>138.92871284461057</v>
      </c>
      <c r="F3" s="154">
        <v>136.67581589690755</v>
      </c>
      <c r="G3" s="154">
        <v>136.18109756458938</v>
      </c>
      <c r="H3" s="154">
        <v>135.29419507784147</v>
      </c>
      <c r="I3" s="154">
        <v>134.79000426614772</v>
      </c>
      <c r="J3" s="154">
        <v>134.22426044449065</v>
      </c>
      <c r="K3" s="154">
        <v>134.53578986559407</v>
      </c>
      <c r="L3" s="154">
        <v>134.70526828443224</v>
      </c>
      <c r="M3" s="154">
        <v>135.27846513362053</v>
      </c>
      <c r="N3" s="154">
        <v>135.72347093323114</v>
      </c>
      <c r="O3" s="154">
        <v>136.71933702315073</v>
      </c>
      <c r="P3" s="154">
        <v>136.94976560080138</v>
      </c>
      <c r="Q3" s="154">
        <v>136.85252536522557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402.60104997386151</v>
      </c>
      <c r="C5" s="143">
        <v>400.0179205458773</v>
      </c>
      <c r="D5" s="143">
        <v>397.3983356739833</v>
      </c>
      <c r="E5" s="143">
        <v>393.93611616976506</v>
      </c>
      <c r="F5" s="143">
        <v>387.39715313414814</v>
      </c>
      <c r="G5" s="143">
        <v>385.87500173896024</v>
      </c>
      <c r="H5" s="143">
        <v>383.43969575749009</v>
      </c>
      <c r="I5" s="143">
        <v>382.63487334394517</v>
      </c>
      <c r="J5" s="143">
        <v>382.18679740221154</v>
      </c>
      <c r="K5" s="143">
        <v>383.68406846107655</v>
      </c>
      <c r="L5" s="143">
        <v>385.23699690546965</v>
      </c>
      <c r="M5" s="143">
        <v>388.2290278105616</v>
      </c>
      <c r="N5" s="143">
        <v>391.47292883899155</v>
      </c>
      <c r="O5" s="143">
        <v>397.21423709485379</v>
      </c>
      <c r="P5" s="143">
        <v>400.79620182582175</v>
      </c>
      <c r="Q5" s="143">
        <v>404.95226927192573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0.25501909606042616</v>
      </c>
      <c r="C6" s="152">
        <f>1000*C8/SER_summary!C$3</f>
        <v>0.25668641493329336</v>
      </c>
      <c r="D6" s="152">
        <f>1000*D8/SER_summary!D$3</f>
        <v>0.25922176413847997</v>
      </c>
      <c r="E6" s="152">
        <f>1000*E8/SER_summary!E$3</f>
        <v>0.26258569802170489</v>
      </c>
      <c r="F6" s="152">
        <f>1000*F8/SER_summary!F$3</f>
        <v>0.26533377921246143</v>
      </c>
      <c r="G6" s="152">
        <f>1000*G8/SER_summary!G$3</f>
        <v>0.26884930519971662</v>
      </c>
      <c r="H6" s="152">
        <f>1000*H8/SER_summary!H$3</f>
        <v>0.27197006374490351</v>
      </c>
      <c r="I6" s="152">
        <f>1000*I8/SER_summary!I$3</f>
        <v>0.27571370119380245</v>
      </c>
      <c r="J6" s="152">
        <f>1000*J8/SER_summary!J$3</f>
        <v>0.27975542942980763</v>
      </c>
      <c r="K6" s="152">
        <f>1000*K8/SER_summary!K$3</f>
        <v>0.28614596490848471</v>
      </c>
      <c r="L6" s="152">
        <f>1000*L8/SER_summary!L$3</f>
        <v>0.29322632048769615</v>
      </c>
      <c r="M6" s="152">
        <f>1000*M8/SER_summary!M$3</f>
        <v>0.30334886903332092</v>
      </c>
      <c r="N6" s="152">
        <f>1000*N8/SER_summary!N$3</f>
        <v>0.31626806932255619</v>
      </c>
      <c r="O6" s="152">
        <f>1000*O8/SER_summary!O$3</f>
        <v>0.33366890950942268</v>
      </c>
      <c r="P6" s="152">
        <f>1000*P8/SER_summary!P$3</f>
        <v>0.35188707351292553</v>
      </c>
      <c r="Q6" s="152">
        <f>1000*Q8/SER_summary!Q$3</f>
        <v>0.37471264903243384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2259.8328483263581</v>
      </c>
      <c r="C8" s="62">
        <v>2280.0920330781387</v>
      </c>
      <c r="D8" s="62">
        <v>2309.4398770955281</v>
      </c>
      <c r="E8" s="62">
        <v>2347.7230578440826</v>
      </c>
      <c r="F8" s="62">
        <v>2381.5484420639136</v>
      </c>
      <c r="G8" s="62">
        <v>2422.7064780822848</v>
      </c>
      <c r="H8" s="62">
        <v>2460.7176881880782</v>
      </c>
      <c r="I8" s="62">
        <v>2512.6498174003282</v>
      </c>
      <c r="J8" s="62">
        <v>2568.973686307575</v>
      </c>
      <c r="K8" s="62">
        <v>2648.6663438427577</v>
      </c>
      <c r="L8" s="62">
        <v>2738.9338137056548</v>
      </c>
      <c r="M8" s="62">
        <v>2856.2025108040657</v>
      </c>
      <c r="N8" s="62">
        <v>2999.1242425157484</v>
      </c>
      <c r="O8" s="62">
        <v>3188.5043966987259</v>
      </c>
      <c r="P8" s="62">
        <v>3393.9029673901691</v>
      </c>
      <c r="Q8" s="62">
        <v>3652.4572131095392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576.81329069509979</v>
      </c>
      <c r="D9" s="150">
        <v>591.46749102014167</v>
      </c>
      <c r="E9" s="150">
        <v>606.0240242213348</v>
      </c>
      <c r="F9" s="150">
        <v>607.24363612733805</v>
      </c>
      <c r="G9" s="150">
        <v>617.97132671347072</v>
      </c>
      <c r="H9" s="150">
        <v>629.47870112593534</v>
      </c>
      <c r="I9" s="150">
        <v>657.95615343358497</v>
      </c>
      <c r="J9" s="150">
        <v>663.56750503458545</v>
      </c>
      <c r="K9" s="150">
        <v>697.66398424865258</v>
      </c>
      <c r="L9" s="150">
        <v>719.74617098883243</v>
      </c>
      <c r="M9" s="150">
        <v>775.22485053199591</v>
      </c>
      <c r="N9" s="150">
        <v>806.48923674626849</v>
      </c>
      <c r="O9" s="150">
        <v>887.04413843163024</v>
      </c>
      <c r="P9" s="150">
        <v>925.14474168027425</v>
      </c>
      <c r="Q9" s="150">
        <v>1033.779096251367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556.55410594331943</v>
      </c>
      <c r="D10" s="149">
        <f t="shared" ref="D10:Q10" si="0">C8+D9-D8</f>
        <v>562.11964700275212</v>
      </c>
      <c r="E10" s="149">
        <f t="shared" si="0"/>
        <v>567.7408434727804</v>
      </c>
      <c r="F10" s="149">
        <f t="shared" si="0"/>
        <v>573.41825190750706</v>
      </c>
      <c r="G10" s="149">
        <f t="shared" si="0"/>
        <v>576.81329069509957</v>
      </c>
      <c r="H10" s="149">
        <f t="shared" si="0"/>
        <v>591.46749102014201</v>
      </c>
      <c r="I10" s="149">
        <f t="shared" si="0"/>
        <v>606.02402422133491</v>
      </c>
      <c r="J10" s="149">
        <f t="shared" si="0"/>
        <v>607.2436361273385</v>
      </c>
      <c r="K10" s="149">
        <f t="shared" si="0"/>
        <v>617.97132671346981</v>
      </c>
      <c r="L10" s="149">
        <f t="shared" si="0"/>
        <v>629.47870112593546</v>
      </c>
      <c r="M10" s="149">
        <f t="shared" si="0"/>
        <v>657.95615343358486</v>
      </c>
      <c r="N10" s="149">
        <f t="shared" si="0"/>
        <v>663.56750503458579</v>
      </c>
      <c r="O10" s="149">
        <f t="shared" si="0"/>
        <v>697.66398424865292</v>
      </c>
      <c r="P10" s="149">
        <f t="shared" si="0"/>
        <v>719.74617098883073</v>
      </c>
      <c r="Q10" s="149">
        <f t="shared" si="0"/>
        <v>775.22485053199671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4092.2206923674007</v>
      </c>
      <c r="C12" s="146">
        <v>4095.8994874132622</v>
      </c>
      <c r="D12" s="146">
        <v>4097.4152112628271</v>
      </c>
      <c r="E12" s="146">
        <v>4100.7921920511753</v>
      </c>
      <c r="F12" s="146">
        <v>4102.3886220184158</v>
      </c>
      <c r="G12" s="146">
        <v>4103.6634333290895</v>
      </c>
      <c r="H12" s="146">
        <v>4102.8311159875302</v>
      </c>
      <c r="I12" s="146">
        <v>4096.1390092451675</v>
      </c>
      <c r="J12" s="146">
        <v>4083.7287553612136</v>
      </c>
      <c r="K12" s="146">
        <v>4077.2337925691886</v>
      </c>
      <c r="L12" s="146">
        <v>4065.9135583312095</v>
      </c>
      <c r="M12" s="146">
        <v>4051.7459948873993</v>
      </c>
      <c r="N12" s="146">
        <v>4031.3896014545189</v>
      </c>
      <c r="O12" s="146">
        <v>4002.2727897532632</v>
      </c>
      <c r="P12" s="146">
        <v>3973.1891860219835</v>
      </c>
      <c r="Q12" s="146">
        <v>3929.6197483728688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178.15523403513208</v>
      </c>
      <c r="C14" s="143">
        <f>IF(C5=0,0,C5/C8*1000)</f>
        <v>175.43937470184068</v>
      </c>
      <c r="D14" s="143">
        <f t="shared" ref="D14:Q14" si="1">IF(D5=0,0,D5/D8*1000)</f>
        <v>172.07563600823079</v>
      </c>
      <c r="E14" s="143">
        <f t="shared" si="1"/>
        <v>167.79496834329223</v>
      </c>
      <c r="F14" s="143">
        <f t="shared" si="1"/>
        <v>162.6660815676793</v>
      </c>
      <c r="G14" s="143">
        <f t="shared" si="1"/>
        <v>159.27435090874198</v>
      </c>
      <c r="H14" s="143">
        <f t="shared" si="1"/>
        <v>155.82433433874797</v>
      </c>
      <c r="I14" s="143">
        <f t="shared" si="1"/>
        <v>152.28340642383347</v>
      </c>
      <c r="J14" s="143">
        <f t="shared" si="1"/>
        <v>148.77022658473953</v>
      </c>
      <c r="K14" s="143">
        <f t="shared" si="1"/>
        <v>144.85934377994067</v>
      </c>
      <c r="L14" s="143">
        <f t="shared" si="1"/>
        <v>140.65217457163055</v>
      </c>
      <c r="M14" s="143">
        <f t="shared" si="1"/>
        <v>135.92489550093879</v>
      </c>
      <c r="N14" s="143">
        <f t="shared" si="1"/>
        <v>130.52908021930205</v>
      </c>
      <c r="O14" s="143">
        <f t="shared" si="1"/>
        <v>124.57697643638708</v>
      </c>
      <c r="P14" s="143">
        <f t="shared" si="1"/>
        <v>118.09300550923663</v>
      </c>
      <c r="Q14" s="143">
        <f t="shared" si="1"/>
        <v>110.87118770849814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167.4196817711815</v>
      </c>
      <c r="D15" s="141">
        <v>164.88644579166925</v>
      </c>
      <c r="E15" s="141">
        <v>161.18797181595161</v>
      </c>
      <c r="F15" s="141">
        <v>157.46315670392701</v>
      </c>
      <c r="G15" s="141">
        <v>153.80607815553788</v>
      </c>
      <c r="H15" s="141">
        <v>151.06097512762875</v>
      </c>
      <c r="I15" s="141">
        <v>147.24227506174159</v>
      </c>
      <c r="J15" s="141">
        <v>143.42236949394862</v>
      </c>
      <c r="K15" s="141">
        <v>138.38326101527556</v>
      </c>
      <c r="L15" s="141">
        <v>134.27316289265775</v>
      </c>
      <c r="M15" s="141">
        <v>128.82841895353187</v>
      </c>
      <c r="N15" s="141">
        <v>122.02806985586639</v>
      </c>
      <c r="O15" s="141">
        <v>115.31142708405881</v>
      </c>
      <c r="P15" s="141">
        <v>108.33392341125705</v>
      </c>
      <c r="Q15" s="141">
        <v>100.62793845498172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398.23208470560019</v>
      </c>
      <c r="C3" s="154">
        <v>401.92339751084967</v>
      </c>
      <c r="D3" s="154">
        <v>402.59740459638573</v>
      </c>
      <c r="E3" s="154">
        <v>399.04079631733981</v>
      </c>
      <c r="F3" s="154">
        <v>394.25037130802872</v>
      </c>
      <c r="G3" s="154">
        <v>392.12888247401077</v>
      </c>
      <c r="H3" s="154">
        <v>394.35946922211349</v>
      </c>
      <c r="I3" s="154">
        <v>395.10277282800121</v>
      </c>
      <c r="J3" s="154">
        <v>393.79893188947722</v>
      </c>
      <c r="K3" s="154">
        <v>392.40377041634315</v>
      </c>
      <c r="L3" s="154">
        <v>394.39178309138254</v>
      </c>
      <c r="M3" s="154">
        <v>392.82960122639713</v>
      </c>
      <c r="N3" s="154">
        <v>391.73422713999156</v>
      </c>
      <c r="O3" s="154">
        <v>392.29462674701608</v>
      </c>
      <c r="P3" s="154">
        <v>391.93721575878328</v>
      </c>
      <c r="Q3" s="154">
        <v>392.83239750502793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1884.7845373660923</v>
      </c>
      <c r="C5" s="143">
        <v>1890.5790407003701</v>
      </c>
      <c r="D5" s="143">
        <v>1881.9337053245169</v>
      </c>
      <c r="E5" s="143">
        <v>1853.3983492002094</v>
      </c>
      <c r="F5" s="143">
        <v>1816.1918071397868</v>
      </c>
      <c r="G5" s="143">
        <v>1795.4842971749313</v>
      </c>
      <c r="H5" s="143">
        <v>1794.997169877578</v>
      </c>
      <c r="I5" s="143">
        <v>1790.4024751800985</v>
      </c>
      <c r="J5" s="143">
        <v>1779.9113160959034</v>
      </c>
      <c r="K5" s="143">
        <v>1765.5902835684369</v>
      </c>
      <c r="L5" s="143">
        <v>1766.1540693614911</v>
      </c>
      <c r="M5" s="143">
        <v>1752.6662626069283</v>
      </c>
      <c r="N5" s="143">
        <v>1740.1446195702554</v>
      </c>
      <c r="O5" s="143">
        <v>1736.0202527449917</v>
      </c>
      <c r="P5" s="143">
        <v>1729.0773292623949</v>
      </c>
      <c r="Q5" s="143">
        <v>1729.1924134521105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113.63168527583251</v>
      </c>
      <c r="C6" s="152">
        <f>1000000*C8/SER_summary!C$8</f>
        <v>114.49122574061998</v>
      </c>
      <c r="D6" s="152">
        <f>1000000*D8/SER_summary!D$8</f>
        <v>116.11484577379184</v>
      </c>
      <c r="E6" s="152">
        <f>1000000*E8/SER_summary!E$8</f>
        <v>117.82719630606989</v>
      </c>
      <c r="F6" s="152">
        <f>1000000*F8/SER_summary!F$8</f>
        <v>119.41723120092921</v>
      </c>
      <c r="G6" s="152">
        <f>1000000*G8/SER_summary!G$8</f>
        <v>121.23257749071368</v>
      </c>
      <c r="H6" s="152">
        <f>1000000*H8/SER_summary!H$8</f>
        <v>123.30041981735339</v>
      </c>
      <c r="I6" s="152">
        <f>1000000*I8/SER_summary!I$8</f>
        <v>125.14934443651589</v>
      </c>
      <c r="J6" s="152">
        <f>1000000*J8/SER_summary!J$8</f>
        <v>127.39200206572363</v>
      </c>
      <c r="K6" s="152">
        <f>1000000*K8/SER_summary!K$8</f>
        <v>129.58006584224185</v>
      </c>
      <c r="L6" s="152">
        <f>1000000*L8/SER_summary!L$8</f>
        <v>133.30359850496805</v>
      </c>
      <c r="M6" s="152">
        <f>1000000*M8/SER_summary!M$8</f>
        <v>136.31570426894189</v>
      </c>
      <c r="N6" s="152">
        <f>1000000*N8/SER_summary!N$8</f>
        <v>140.26846615801762</v>
      </c>
      <c r="O6" s="152">
        <f>1000000*O8/SER_summary!O$8</f>
        <v>144.33305627743383</v>
      </c>
      <c r="P6" s="152">
        <f>1000000*P8/SER_summary!P$8</f>
        <v>150.14958106892553</v>
      </c>
      <c r="Q6" s="152">
        <f>1000000*Q8/SER_summary!Q$8</f>
        <v>156.68770729146709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50.28111861651508</v>
      </c>
      <c r="C8" s="62">
        <v>51.299798512714794</v>
      </c>
      <c r="D8" s="62">
        <v>52.606810874122608</v>
      </c>
      <c r="E8" s="62">
        <v>53.884544021204213</v>
      </c>
      <c r="F8" s="62">
        <v>55.291867521779338</v>
      </c>
      <c r="G8" s="62">
        <v>56.739550863147294</v>
      </c>
      <c r="H8" s="62">
        <v>58.568603715401387</v>
      </c>
      <c r="I8" s="62">
        <v>60.284883572322443</v>
      </c>
      <c r="J8" s="62">
        <v>61.884203670149297</v>
      </c>
      <c r="K8" s="62">
        <v>63.562668221695503</v>
      </c>
      <c r="L8" s="62">
        <v>66.180213002790907</v>
      </c>
      <c r="M8" s="62">
        <v>68.29916992474034</v>
      </c>
      <c r="N8" s="62">
        <v>70.818695799247493</v>
      </c>
      <c r="O8" s="62">
        <v>73.908702634423932</v>
      </c>
      <c r="P8" s="62">
        <v>77.693524266067044</v>
      </c>
      <c r="Q8" s="62">
        <v>82.158409794738319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13.218073583448739</v>
      </c>
      <c r="D9" s="150">
        <v>13.750393922401839</v>
      </c>
      <c r="E9" s="150">
        <v>13.969982339295518</v>
      </c>
      <c r="F9" s="150">
        <v>14.353417676633299</v>
      </c>
      <c r="G9" s="150">
        <v>14.665756924816705</v>
      </c>
      <c r="H9" s="150">
        <v>15.579446774655928</v>
      </c>
      <c r="I9" s="150">
        <v>15.68626219621655</v>
      </c>
      <c r="J9" s="150">
        <v>15.95273777446018</v>
      </c>
      <c r="K9" s="150">
        <v>16.344221476362907</v>
      </c>
      <c r="L9" s="150">
        <v>18.196991555751335</v>
      </c>
      <c r="M9" s="150">
        <v>17.805219118165983</v>
      </c>
      <c r="N9" s="150">
        <v>18.472263648967331</v>
      </c>
      <c r="O9" s="150">
        <v>19.434228311539346</v>
      </c>
      <c r="P9" s="150">
        <v>21.981813187394444</v>
      </c>
      <c r="Q9" s="150">
        <v>22.270104646837254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12.199393687249021</v>
      </c>
      <c r="D10" s="149">
        <f t="shared" ref="D10:Q10" si="0">C8+D9-D8</f>
        <v>12.44338156099402</v>
      </c>
      <c r="E10" s="149">
        <f t="shared" si="0"/>
        <v>12.692249192213914</v>
      </c>
      <c r="F10" s="149">
        <f t="shared" si="0"/>
        <v>12.946094176058168</v>
      </c>
      <c r="G10" s="149">
        <f t="shared" si="0"/>
        <v>13.218073583448749</v>
      </c>
      <c r="H10" s="149">
        <f t="shared" si="0"/>
        <v>13.750393922401834</v>
      </c>
      <c r="I10" s="149">
        <f t="shared" si="0"/>
        <v>13.969982339295498</v>
      </c>
      <c r="J10" s="149">
        <f t="shared" si="0"/>
        <v>14.35341767663332</v>
      </c>
      <c r="K10" s="149">
        <f t="shared" si="0"/>
        <v>14.665756924816705</v>
      </c>
      <c r="L10" s="149">
        <f t="shared" si="0"/>
        <v>15.579446774655935</v>
      </c>
      <c r="M10" s="149">
        <f t="shared" si="0"/>
        <v>15.686262196216546</v>
      </c>
      <c r="N10" s="149">
        <f t="shared" si="0"/>
        <v>15.952737774460175</v>
      </c>
      <c r="O10" s="149">
        <f t="shared" si="0"/>
        <v>16.344221476362904</v>
      </c>
      <c r="P10" s="149">
        <f t="shared" si="0"/>
        <v>18.196991555751339</v>
      </c>
      <c r="Q10" s="149">
        <f t="shared" si="0"/>
        <v>17.805219118165979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2456.8355397178229</v>
      </c>
      <c r="C12" s="146">
        <v>2472.0087218896783</v>
      </c>
      <c r="D12" s="146">
        <v>2487.5292665626448</v>
      </c>
      <c r="E12" s="146">
        <v>2503.5142938949089</v>
      </c>
      <c r="F12" s="146">
        <v>2524.1313307850269</v>
      </c>
      <c r="G12" s="146">
        <v>2539.5032278905041</v>
      </c>
      <c r="H12" s="146">
        <v>2554.642035355238</v>
      </c>
      <c r="I12" s="146">
        <v>2566.0254341614177</v>
      </c>
      <c r="J12" s="146">
        <v>2572.6323026002588</v>
      </c>
      <c r="K12" s="146">
        <v>2584.3110840545464</v>
      </c>
      <c r="L12" s="146">
        <v>2596.5746962476514</v>
      </c>
      <c r="M12" s="146">
        <v>2606.192723752155</v>
      </c>
      <c r="N12" s="146">
        <v>2617.6267774315852</v>
      </c>
      <c r="O12" s="146">
        <v>2627.5991999967437</v>
      </c>
      <c r="P12" s="146">
        <v>2635.7464807611518</v>
      </c>
      <c r="Q12" s="146">
        <v>2641.5906871351563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37.4849364776667</v>
      </c>
      <c r="C14" s="143">
        <f>IF(C5=0,0,C5/C8)</f>
        <v>36.853537353207827</v>
      </c>
      <c r="D14" s="143">
        <f t="shared" ref="D14:Q14" si="1">IF(D5=0,0,D5/D8)</f>
        <v>35.773575209255725</v>
      </c>
      <c r="E14" s="143">
        <f t="shared" si="1"/>
        <v>34.395732261757189</v>
      </c>
      <c r="F14" s="143">
        <f t="shared" si="1"/>
        <v>32.847358726387618</v>
      </c>
      <c r="G14" s="143">
        <f t="shared" si="1"/>
        <v>31.644316351843209</v>
      </c>
      <c r="H14" s="143">
        <f t="shared" si="1"/>
        <v>30.64777126325038</v>
      </c>
      <c r="I14" s="143">
        <f t="shared" si="1"/>
        <v>29.699028497453963</v>
      </c>
      <c r="J14" s="143">
        <f t="shared" si="1"/>
        <v>28.761965259875652</v>
      </c>
      <c r="K14" s="143">
        <f t="shared" si="1"/>
        <v>27.777158086101199</v>
      </c>
      <c r="L14" s="143">
        <f t="shared" si="1"/>
        <v>26.687041174784525</v>
      </c>
      <c r="M14" s="143">
        <f t="shared" si="1"/>
        <v>25.6616041532893</v>
      </c>
      <c r="N14" s="143">
        <f t="shared" si="1"/>
        <v>24.57182527765141</v>
      </c>
      <c r="O14" s="143">
        <f t="shared" si="1"/>
        <v>23.488712301336186</v>
      </c>
      <c r="P14" s="143">
        <f t="shared" si="1"/>
        <v>22.255102282927023</v>
      </c>
      <c r="Q14" s="143">
        <f t="shared" si="1"/>
        <v>21.047053098669558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35.034454744352502</v>
      </c>
      <c r="D15" s="141">
        <v>33.293157606164911</v>
      </c>
      <c r="E15" s="141">
        <v>32.013841373768031</v>
      </c>
      <c r="F15" s="141">
        <v>31.217441438526322</v>
      </c>
      <c r="G15" s="141">
        <v>30.164177210207662</v>
      </c>
      <c r="H15" s="141">
        <v>29.353218462927281</v>
      </c>
      <c r="I15" s="141">
        <v>28.218201275115074</v>
      </c>
      <c r="J15" s="141">
        <v>27.430139131314139</v>
      </c>
      <c r="K15" s="141">
        <v>26.190262955846322</v>
      </c>
      <c r="L15" s="141">
        <v>25.161889485867416</v>
      </c>
      <c r="M15" s="141">
        <v>24.102500188535096</v>
      </c>
      <c r="N15" s="141">
        <v>23.010941253315348</v>
      </c>
      <c r="O15" s="141">
        <v>21.813837146163117</v>
      </c>
      <c r="P15" s="141">
        <v>20.513674789897077</v>
      </c>
      <c r="Q15" s="141">
        <v>19.275409260512131</v>
      </c>
    </row>
    <row r="16" spans="1:17" ht="12.95" customHeight="1" x14ac:dyDescent="0.25">
      <c r="A16" s="142" t="s">
        <v>141</v>
      </c>
      <c r="B16" s="141">
        <v>606.03565480444013</v>
      </c>
      <c r="C16" s="141">
        <v>610.6198706166399</v>
      </c>
      <c r="D16" s="141">
        <v>619.27917746022331</v>
      </c>
      <c r="E16" s="141">
        <v>628.41171363237288</v>
      </c>
      <c r="F16" s="141">
        <v>636.89189973828923</v>
      </c>
      <c r="G16" s="141">
        <v>646.5737466171397</v>
      </c>
      <c r="H16" s="141">
        <v>657.60223902588473</v>
      </c>
      <c r="I16" s="141">
        <v>667.46317032808474</v>
      </c>
      <c r="J16" s="141">
        <v>679.42401101719258</v>
      </c>
      <c r="K16" s="141">
        <v>691.09368449195654</v>
      </c>
      <c r="L16" s="141">
        <v>710.95252535982956</v>
      </c>
      <c r="M16" s="141">
        <v>727.01708943435676</v>
      </c>
      <c r="N16" s="141">
        <v>748.09848617609407</v>
      </c>
      <c r="O16" s="141">
        <v>769.77630014631393</v>
      </c>
      <c r="P16" s="141">
        <v>800.79776570093634</v>
      </c>
      <c r="Q16" s="141">
        <v>835.66777222115775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8861426</v>
      </c>
      <c r="C3" s="75">
        <v>8882792</v>
      </c>
      <c r="D3" s="75">
        <v>8909128</v>
      </c>
      <c r="E3" s="75">
        <v>8940788</v>
      </c>
      <c r="F3" s="75">
        <v>8975670</v>
      </c>
      <c r="G3" s="75">
        <v>9011392</v>
      </c>
      <c r="H3" s="75">
        <v>9047752</v>
      </c>
      <c r="I3" s="75">
        <v>9113257</v>
      </c>
      <c r="J3" s="75">
        <v>9182927</v>
      </c>
      <c r="K3" s="75">
        <v>9256347</v>
      </c>
      <c r="L3" s="75">
        <v>9340682</v>
      </c>
      <c r="M3" s="75">
        <v>9415570</v>
      </c>
      <c r="N3" s="75">
        <v>9482855</v>
      </c>
      <c r="O3" s="75">
        <v>9555893</v>
      </c>
      <c r="P3" s="75">
        <v>9644864</v>
      </c>
      <c r="Q3" s="75">
        <v>9747355</v>
      </c>
    </row>
    <row r="4" spans="1:17" ht="12" customHeight="1" x14ac:dyDescent="0.25">
      <c r="A4" s="77" t="s">
        <v>96</v>
      </c>
      <c r="B4" s="74">
        <v>299662.23327911203</v>
      </c>
      <c r="C4" s="74">
        <v>304350.34156654577</v>
      </c>
      <c r="D4" s="74">
        <v>310660.81197811692</v>
      </c>
      <c r="E4" s="74">
        <v>318072.88335844432</v>
      </c>
      <c r="F4" s="74">
        <v>331815.17938090925</v>
      </c>
      <c r="G4" s="74">
        <v>341166.34715928894</v>
      </c>
      <c r="H4" s="74">
        <v>357159.69326265721</v>
      </c>
      <c r="I4" s="74">
        <v>369319.87027385482</v>
      </c>
      <c r="J4" s="74">
        <v>367264.77639945789</v>
      </c>
      <c r="K4" s="74">
        <v>348223.56658533023</v>
      </c>
      <c r="L4" s="74">
        <v>369076.6</v>
      </c>
      <c r="M4" s="74">
        <v>378910.55571670522</v>
      </c>
      <c r="N4" s="74">
        <v>377824.21662338125</v>
      </c>
      <c r="O4" s="74">
        <v>382513.82573430007</v>
      </c>
      <c r="P4" s="74">
        <v>392477.82232461951</v>
      </c>
      <c r="Q4" s="74">
        <v>410224.01695658528</v>
      </c>
    </row>
    <row r="5" spans="1:17" ht="12" customHeight="1" x14ac:dyDescent="0.25">
      <c r="A5" s="77" t="s">
        <v>95</v>
      </c>
      <c r="B5" s="74">
        <v>181429.94872229526</v>
      </c>
      <c r="C5" s="74">
        <v>185221.37923225001</v>
      </c>
      <c r="D5" s="74">
        <v>190223.87483311447</v>
      </c>
      <c r="E5" s="74">
        <v>195776.79130754111</v>
      </c>
      <c r="F5" s="74">
        <v>203496.97478629719</v>
      </c>
      <c r="G5" s="74">
        <v>210723.6390947981</v>
      </c>
      <c r="H5" s="74">
        <v>218632.71262996417</v>
      </c>
      <c r="I5" s="74">
        <v>224934.17855037694</v>
      </c>
      <c r="J5" s="74">
        <v>227478.62135052658</v>
      </c>
      <c r="K5" s="74">
        <v>221870.73874804837</v>
      </c>
      <c r="L5" s="74">
        <v>228458.2</v>
      </c>
      <c r="M5" s="74">
        <v>237567.71428036608</v>
      </c>
      <c r="N5" s="74">
        <v>242396.43016510483</v>
      </c>
      <c r="O5" s="74">
        <v>248635.25075687771</v>
      </c>
      <c r="P5" s="74">
        <v>256549.64404108471</v>
      </c>
      <c r="Q5" s="74">
        <v>272140.89844853187</v>
      </c>
    </row>
    <row r="6" spans="1:17" ht="12" customHeight="1" x14ac:dyDescent="0.25">
      <c r="A6" s="80" t="s">
        <v>94</v>
      </c>
      <c r="B6" s="84">
        <v>3209000</v>
      </c>
      <c r="C6" s="84">
        <v>3282000</v>
      </c>
      <c r="D6" s="84">
        <v>3304000</v>
      </c>
      <c r="E6" s="84">
        <v>3309000</v>
      </c>
      <c r="F6" s="84">
        <v>3309000</v>
      </c>
      <c r="G6" s="84">
        <v>3326000</v>
      </c>
      <c r="H6" s="84">
        <v>3393000</v>
      </c>
      <c r="I6" s="84">
        <v>3461000</v>
      </c>
      <c r="J6" s="84">
        <v>3477000</v>
      </c>
      <c r="K6" s="84">
        <v>3436000</v>
      </c>
      <c r="L6" s="84">
        <v>3477000</v>
      </c>
      <c r="M6" s="84">
        <v>3543000</v>
      </c>
      <c r="N6" s="84">
        <v>3578000</v>
      </c>
      <c r="O6" s="84">
        <v>3632000</v>
      </c>
      <c r="P6" s="84">
        <v>3694000</v>
      </c>
      <c r="Q6" s="84">
        <v>3758736.9020981975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442492.06103439705</v>
      </c>
      <c r="C8" s="75">
        <f t="shared" ref="C8:Q8" si="0">1000*C9/C26</f>
        <v>448067.51068360952</v>
      </c>
      <c r="D8" s="75">
        <f t="shared" si="0"/>
        <v>453058.43988810974</v>
      </c>
      <c r="E8" s="75">
        <f t="shared" si="0"/>
        <v>457318.39261652989</v>
      </c>
      <c r="F8" s="75">
        <f t="shared" si="0"/>
        <v>463014.14767142164</v>
      </c>
      <c r="G8" s="75">
        <f t="shared" si="0"/>
        <v>468022.3091643292</v>
      </c>
      <c r="H8" s="75">
        <f t="shared" si="0"/>
        <v>475007.33413689805</v>
      </c>
      <c r="I8" s="75">
        <f t="shared" si="0"/>
        <v>481703.55061590404</v>
      </c>
      <c r="J8" s="75">
        <f t="shared" si="0"/>
        <v>485777.77777777775</v>
      </c>
      <c r="K8" s="75">
        <f t="shared" si="0"/>
        <v>490528.13647340104</v>
      </c>
      <c r="L8" s="75">
        <f t="shared" si="0"/>
        <v>496462.31418369745</v>
      </c>
      <c r="M8" s="75">
        <f t="shared" si="0"/>
        <v>501036.69486232183</v>
      </c>
      <c r="N8" s="75">
        <f t="shared" si="0"/>
        <v>504879.6621149875</v>
      </c>
      <c r="O8" s="75">
        <f t="shared" si="0"/>
        <v>512070.51621188043</v>
      </c>
      <c r="P8" s="75">
        <f t="shared" si="0"/>
        <v>517440.83275465254</v>
      </c>
      <c r="Q8" s="75">
        <f t="shared" si="0"/>
        <v>524344.96116475191</v>
      </c>
    </row>
    <row r="9" spans="1:17" ht="12" customHeight="1" x14ac:dyDescent="0.25">
      <c r="A9" s="83" t="s">
        <v>92</v>
      </c>
      <c r="B9" s="82">
        <v>199121.42746547869</v>
      </c>
      <c r="C9" s="82">
        <v>201630.37980762427</v>
      </c>
      <c r="D9" s="82">
        <v>203876.29794964936</v>
      </c>
      <c r="E9" s="82">
        <v>205793.27667743844</v>
      </c>
      <c r="F9" s="82">
        <v>208356.36645213974</v>
      </c>
      <c r="G9" s="82">
        <v>210610.03912394814</v>
      </c>
      <c r="H9" s="82">
        <v>213753.30036160414</v>
      </c>
      <c r="I9" s="82">
        <v>216766.5977771568</v>
      </c>
      <c r="J9" s="82">
        <v>218600</v>
      </c>
      <c r="K9" s="82">
        <v>220737.66141303047</v>
      </c>
      <c r="L9" s="82">
        <v>223408.04138266385</v>
      </c>
      <c r="M9" s="82">
        <v>225466.51268804484</v>
      </c>
      <c r="N9" s="82">
        <v>227195.84795174439</v>
      </c>
      <c r="O9" s="82">
        <v>230431.73229534618</v>
      </c>
      <c r="P9" s="82">
        <v>232848.37473959362</v>
      </c>
      <c r="Q9" s="82">
        <v>235955.23252413835</v>
      </c>
    </row>
    <row r="10" spans="1:17" ht="12" customHeight="1" x14ac:dyDescent="0.25">
      <c r="A10" s="77" t="s">
        <v>21</v>
      </c>
      <c r="B10" s="81"/>
      <c r="C10" s="81">
        <f>1000*C11/C27</f>
        <v>15408.606561087923</v>
      </c>
      <c r="D10" s="81">
        <f t="shared" ref="D10:Q10" si="1">1000*D11/D27</f>
        <v>14947.984997469317</v>
      </c>
      <c r="E10" s="81">
        <f t="shared" si="1"/>
        <v>14327.918059267044</v>
      </c>
      <c r="F10" s="81">
        <f t="shared" si="1"/>
        <v>15858.386001925777</v>
      </c>
      <c r="G10" s="81">
        <f t="shared" si="1"/>
        <v>15297.36477449471</v>
      </c>
      <c r="H10" s="81">
        <f t="shared" si="1"/>
        <v>17385.520731776171</v>
      </c>
      <c r="I10" s="81">
        <f t="shared" si="1"/>
        <v>17251.93501538147</v>
      </c>
      <c r="J10" s="81">
        <f t="shared" si="1"/>
        <v>14778.750508893838</v>
      </c>
      <c r="K10" s="81">
        <f t="shared" si="1"/>
        <v>14459.000670931886</v>
      </c>
      <c r="L10" s="81">
        <f t="shared" si="1"/>
        <v>20094.062224520174</v>
      </c>
      <c r="M10" s="81">
        <f t="shared" si="1"/>
        <v>15606.876549373213</v>
      </c>
      <c r="N10" s="81">
        <f t="shared" si="1"/>
        <v>13673.412323680208</v>
      </c>
      <c r="O10" s="81">
        <f t="shared" si="1"/>
        <v>18410.402143892632</v>
      </c>
      <c r="P10" s="81">
        <f t="shared" si="1"/>
        <v>20008.920606739866</v>
      </c>
      <c r="Q10" s="81">
        <f t="shared" si="1"/>
        <v>20575.653088597872</v>
      </c>
    </row>
    <row r="11" spans="1:17" ht="12" customHeight="1" x14ac:dyDescent="0.25">
      <c r="A11" s="80" t="s">
        <v>91</v>
      </c>
      <c r="B11" s="79"/>
      <c r="C11" s="79">
        <v>6933.8729524895653</v>
      </c>
      <c r="D11" s="79">
        <v>6726.5932488611925</v>
      </c>
      <c r="E11" s="79">
        <v>6447.5631266701694</v>
      </c>
      <c r="F11" s="79">
        <v>7136.273700866599</v>
      </c>
      <c r="G11" s="79">
        <v>6883.8141485226197</v>
      </c>
      <c r="H11" s="79">
        <v>7823.4843292992773</v>
      </c>
      <c r="I11" s="79">
        <v>7763.3707569216613</v>
      </c>
      <c r="J11" s="79">
        <v>6650.4377290022267</v>
      </c>
      <c r="K11" s="79">
        <v>6506.5503019193484</v>
      </c>
      <c r="L11" s="79">
        <v>9042.3280010340768</v>
      </c>
      <c r="M11" s="79">
        <v>7023.0944472179463</v>
      </c>
      <c r="N11" s="79">
        <v>6153.0355456560937</v>
      </c>
      <c r="O11" s="79">
        <v>8284.6809647516857</v>
      </c>
      <c r="P11" s="79">
        <v>9004.0142730329408</v>
      </c>
      <c r="Q11" s="79">
        <v>9259.0438898690409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4966.51</v>
      </c>
      <c r="C13" s="234">
        <v>5423.35</v>
      </c>
      <c r="D13" s="234">
        <v>5190.33</v>
      </c>
      <c r="E13" s="234">
        <v>5260.71</v>
      </c>
      <c r="F13" s="234">
        <v>5293.64</v>
      </c>
      <c r="G13" s="234">
        <v>5122.53</v>
      </c>
      <c r="H13" s="234">
        <v>5016.5200000000004</v>
      </c>
      <c r="I13" s="234">
        <v>5097.07</v>
      </c>
      <c r="J13" s="234">
        <v>5119.6499999999996</v>
      </c>
      <c r="K13" s="234">
        <v>5324.1</v>
      </c>
      <c r="L13" s="234">
        <v>6003.16</v>
      </c>
      <c r="M13" s="234">
        <v>4928.9799999999996</v>
      </c>
      <c r="N13" s="234">
        <v>5502.27</v>
      </c>
      <c r="O13" s="234">
        <v>5183.82</v>
      </c>
      <c r="P13" s="234">
        <v>4887.4399999999996</v>
      </c>
      <c r="Q13" s="234">
        <v>4911.42</v>
      </c>
    </row>
    <row r="14" spans="1:17" ht="12" customHeight="1" x14ac:dyDescent="0.25">
      <c r="A14" s="77" t="s">
        <v>89</v>
      </c>
      <c r="B14" s="235">
        <v>5350.4436111111127</v>
      </c>
      <c r="C14" s="235">
        <v>5350.4436111111127</v>
      </c>
      <c r="D14" s="235">
        <v>5350.4436111111127</v>
      </c>
      <c r="E14" s="235">
        <v>5350.4436111111127</v>
      </c>
      <c r="F14" s="235">
        <v>5350.4436111111127</v>
      </c>
      <c r="G14" s="235">
        <v>5350.4436111111127</v>
      </c>
      <c r="H14" s="235">
        <v>5350.4436111111127</v>
      </c>
      <c r="I14" s="235">
        <v>5350.4436111111127</v>
      </c>
      <c r="J14" s="235">
        <v>5350.4436111111127</v>
      </c>
      <c r="K14" s="235">
        <v>5350.4436111111127</v>
      </c>
      <c r="L14" s="235">
        <v>5350.4436111111127</v>
      </c>
      <c r="M14" s="235">
        <v>5350.4436111111127</v>
      </c>
      <c r="N14" s="235">
        <v>5350.4436111111127</v>
      </c>
      <c r="O14" s="235">
        <v>5350.4436111111127</v>
      </c>
      <c r="P14" s="235">
        <v>5350.4436111111127</v>
      </c>
      <c r="Q14" s="235">
        <v>5350.4436111111127</v>
      </c>
    </row>
    <row r="15" spans="1:17" ht="12" customHeight="1" x14ac:dyDescent="0.25">
      <c r="A15" s="76" t="s">
        <v>88</v>
      </c>
      <c r="B15" s="236">
        <f>IF(B13=0,0,B13/B14)</f>
        <v>0.92824265817626628</v>
      </c>
      <c r="C15" s="236">
        <f t="shared" ref="C15:Q15" si="2">IF(C13=0,0,C13/C14)</f>
        <v>1.0136262325496683</v>
      </c>
      <c r="D15" s="236">
        <f t="shared" si="2"/>
        <v>0.97007470356689507</v>
      </c>
      <c r="E15" s="236">
        <f t="shared" si="2"/>
        <v>0.98322875304680057</v>
      </c>
      <c r="F15" s="236">
        <f t="shared" si="2"/>
        <v>0.98938338290433525</v>
      </c>
      <c r="G15" s="236">
        <f t="shared" si="2"/>
        <v>0.95740285709435169</v>
      </c>
      <c r="H15" s="236">
        <f t="shared" si="2"/>
        <v>0.93758954670269534</v>
      </c>
      <c r="I15" s="236">
        <f t="shared" si="2"/>
        <v>0.95264437315348227</v>
      </c>
      <c r="J15" s="236">
        <f t="shared" si="2"/>
        <v>0.9568645839698543</v>
      </c>
      <c r="K15" s="236">
        <f t="shared" si="2"/>
        <v>0.9950763687974572</v>
      </c>
      <c r="L15" s="236">
        <f t="shared" si="2"/>
        <v>1.1219929479367674</v>
      </c>
      <c r="M15" s="236">
        <f t="shared" si="2"/>
        <v>0.9212282865226592</v>
      </c>
      <c r="N15" s="236">
        <f t="shared" si="2"/>
        <v>1.0283764113640212</v>
      </c>
      <c r="O15" s="236">
        <f t="shared" si="2"/>
        <v>0.96885798202506224</v>
      </c>
      <c r="P15" s="236">
        <f t="shared" si="2"/>
        <v>0.91346444430334583</v>
      </c>
      <c r="Q15" s="236">
        <f t="shared" si="2"/>
        <v>0.91794631566634866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33816.479794461069</v>
      </c>
      <c r="C19" s="75">
        <f t="shared" si="3"/>
        <v>34262.914359195369</v>
      </c>
      <c r="D19" s="75">
        <f t="shared" si="3"/>
        <v>34869.945967564607</v>
      </c>
      <c r="E19" s="75">
        <f t="shared" si="3"/>
        <v>35575.486563202743</v>
      </c>
      <c r="F19" s="75">
        <f t="shared" si="3"/>
        <v>36968.290877551117</v>
      </c>
      <c r="G19" s="75">
        <f t="shared" si="3"/>
        <v>37859.450255775017</v>
      </c>
      <c r="H19" s="75">
        <f t="shared" si="3"/>
        <v>39474.964970597917</v>
      </c>
      <c r="I19" s="75">
        <f t="shared" si="3"/>
        <v>40525.562954479916</v>
      </c>
      <c r="J19" s="75">
        <f t="shared" si="3"/>
        <v>39994.304256089359</v>
      </c>
      <c r="K19" s="75">
        <f t="shared" si="3"/>
        <v>37619.977577043108</v>
      </c>
      <c r="L19" s="75">
        <f t="shared" si="3"/>
        <v>39512.810734805018</v>
      </c>
      <c r="M19" s="75">
        <f t="shared" si="3"/>
        <v>40242.975806744063</v>
      </c>
      <c r="N19" s="75">
        <f t="shared" si="3"/>
        <v>39842.87607723425</v>
      </c>
      <c r="O19" s="75">
        <f t="shared" si="3"/>
        <v>40029.103060729125</v>
      </c>
      <c r="P19" s="75">
        <f t="shared" si="3"/>
        <v>40692.934843313444</v>
      </c>
      <c r="Q19" s="75">
        <f t="shared" si="3"/>
        <v>42085.675237701435</v>
      </c>
    </row>
    <row r="20" spans="1:17" ht="12" customHeight="1" x14ac:dyDescent="0.25">
      <c r="A20" s="69" t="s">
        <v>85</v>
      </c>
      <c r="B20" s="74">
        <f t="shared" ref="B20:Q20" si="4">B5*1000000/B6</f>
        <v>56537.846283046201</v>
      </c>
      <c r="C20" s="74">
        <f t="shared" si="4"/>
        <v>56435.520789838512</v>
      </c>
      <c r="D20" s="74">
        <f t="shared" si="4"/>
        <v>57573.811995494696</v>
      </c>
      <c r="E20" s="74">
        <f t="shared" si="4"/>
        <v>59164.941464956515</v>
      </c>
      <c r="F20" s="74">
        <f t="shared" si="4"/>
        <v>61498.028040585428</v>
      </c>
      <c r="G20" s="74">
        <f t="shared" si="4"/>
        <v>63356.475975585716</v>
      </c>
      <c r="H20" s="74">
        <f t="shared" si="4"/>
        <v>64436.402189791974</v>
      </c>
      <c r="I20" s="74">
        <f t="shared" si="4"/>
        <v>64991.094640386284</v>
      </c>
      <c r="J20" s="74">
        <f t="shared" si="4"/>
        <v>65423.819772944087</v>
      </c>
      <c r="K20" s="74">
        <f t="shared" si="4"/>
        <v>64572.391952284161</v>
      </c>
      <c r="L20" s="74">
        <f t="shared" si="4"/>
        <v>65705.550762151281</v>
      </c>
      <c r="M20" s="74">
        <f t="shared" si="4"/>
        <v>67052.699486414363</v>
      </c>
      <c r="N20" s="74">
        <f t="shared" si="4"/>
        <v>67746.347167441258</v>
      </c>
      <c r="O20" s="74">
        <f t="shared" si="4"/>
        <v>68456.842168743868</v>
      </c>
      <c r="P20" s="74">
        <f t="shared" si="4"/>
        <v>69450.363844365114</v>
      </c>
      <c r="Q20" s="74">
        <f t="shared" si="4"/>
        <v>72402.220622735709</v>
      </c>
    </row>
    <row r="21" spans="1:17" ht="12" customHeight="1" x14ac:dyDescent="0.25">
      <c r="A21" s="69" t="s">
        <v>84</v>
      </c>
      <c r="B21" s="74">
        <f t="shared" ref="B21:Q21" si="5">B5*1000000/B3</f>
        <v>20474.125577790219</v>
      </c>
      <c r="C21" s="74">
        <f t="shared" si="5"/>
        <v>20851.707349699285</v>
      </c>
      <c r="D21" s="74">
        <f t="shared" si="5"/>
        <v>21351.570527790653</v>
      </c>
      <c r="E21" s="74">
        <f t="shared" si="5"/>
        <v>21897.039870259883</v>
      </c>
      <c r="F21" s="74">
        <f t="shared" si="5"/>
        <v>22672.065125644902</v>
      </c>
      <c r="G21" s="74">
        <f t="shared" si="5"/>
        <v>23384.138554265322</v>
      </c>
      <c r="H21" s="74">
        <f t="shared" si="5"/>
        <v>24164.313149825965</v>
      </c>
      <c r="I21" s="74">
        <f t="shared" si="5"/>
        <v>24682.084412891782</v>
      </c>
      <c r="J21" s="74">
        <f t="shared" si="5"/>
        <v>24771.907840553082</v>
      </c>
      <c r="K21" s="74">
        <f t="shared" si="5"/>
        <v>23969.578792589386</v>
      </c>
      <c r="L21" s="74">
        <f t="shared" si="5"/>
        <v>24458.406784429659</v>
      </c>
      <c r="M21" s="74">
        <f t="shared" si="5"/>
        <v>25231.368284699289</v>
      </c>
      <c r="N21" s="74">
        <f t="shared" si="5"/>
        <v>25561.545564611588</v>
      </c>
      <c r="O21" s="74">
        <f t="shared" si="5"/>
        <v>26019.049266968323</v>
      </c>
      <c r="P21" s="74">
        <f t="shared" si="5"/>
        <v>26599.612399001657</v>
      </c>
      <c r="Q21" s="74">
        <f t="shared" si="5"/>
        <v>27919.461069031739</v>
      </c>
    </row>
    <row r="22" spans="1:17" ht="12" customHeight="1" x14ac:dyDescent="0.25">
      <c r="A22" s="67" t="s">
        <v>83</v>
      </c>
      <c r="B22" s="73">
        <v>1.4029432593678981</v>
      </c>
      <c r="C22" s="73">
        <v>1.3912123326056689</v>
      </c>
      <c r="D22" s="73">
        <v>1.3960479888688009</v>
      </c>
      <c r="E22" s="73">
        <v>1.4091367317229031</v>
      </c>
      <c r="F22" s="73">
        <v>1.425740713866493</v>
      </c>
      <c r="G22" s="73">
        <v>1.4394873329523241</v>
      </c>
      <c r="H22" s="73">
        <v>1.4487500330574394</v>
      </c>
      <c r="I22" s="73">
        <v>1.4361351567919525</v>
      </c>
      <c r="J22" s="73">
        <v>1.4264315879921583</v>
      </c>
      <c r="K22" s="73">
        <v>1.4156059479370375</v>
      </c>
      <c r="L22" s="73">
        <v>1.4249610091669969</v>
      </c>
      <c r="M22" s="73">
        <v>1.4467480655060492</v>
      </c>
      <c r="N22" s="73">
        <v>1.4680554773175687</v>
      </c>
      <c r="O22" s="73">
        <v>1.4894520550128503</v>
      </c>
      <c r="P22" s="73">
        <v>1.4977471055540412</v>
      </c>
      <c r="Q22" s="73">
        <v>1.5412052459629677</v>
      </c>
    </row>
    <row r="23" spans="1:17" ht="12" customHeight="1" x14ac:dyDescent="0.25">
      <c r="A23" s="72" t="s">
        <v>82</v>
      </c>
      <c r="B23" s="71">
        <f t="shared" ref="B23:Q23" si="6">B6/B8</f>
        <v>7.2521075123889034</v>
      </c>
      <c r="C23" s="71">
        <f t="shared" si="6"/>
        <v>7.3247890591145612</v>
      </c>
      <c r="D23" s="71">
        <f t="shared" si="6"/>
        <v>7.2926574346920399</v>
      </c>
      <c r="E23" s="71">
        <f t="shared" si="6"/>
        <v>7.2356591237620727</v>
      </c>
      <c r="F23" s="71">
        <f t="shared" si="6"/>
        <v>7.1466498737490731</v>
      </c>
      <c r="G23" s="71">
        <f t="shared" si="6"/>
        <v>7.1064988460458087</v>
      </c>
      <c r="H23" s="71">
        <f t="shared" si="6"/>
        <v>7.1430476040231641</v>
      </c>
      <c r="I23" s="71">
        <f t="shared" si="6"/>
        <v>7.1849169381765625</v>
      </c>
      <c r="J23" s="71">
        <f t="shared" si="6"/>
        <v>7.1575937785910346</v>
      </c>
      <c r="K23" s="71">
        <f t="shared" si="6"/>
        <v>7.0046950307534859</v>
      </c>
      <c r="L23" s="71">
        <f t="shared" si="6"/>
        <v>7.0035527383725347</v>
      </c>
      <c r="M23" s="71">
        <f t="shared" si="6"/>
        <v>7.0713383597055079</v>
      </c>
      <c r="N23" s="71">
        <f t="shared" si="6"/>
        <v>7.0868372574395799</v>
      </c>
      <c r="O23" s="71">
        <f t="shared" si="6"/>
        <v>7.0927731338024937</v>
      </c>
      <c r="P23" s="71">
        <f t="shared" si="6"/>
        <v>7.1389804711286295</v>
      </c>
      <c r="Q23" s="71">
        <f t="shared" si="6"/>
        <v>7.1684428772782329</v>
      </c>
    </row>
    <row r="24" spans="1:17" ht="12" customHeight="1" x14ac:dyDescent="0.25">
      <c r="A24" s="69" t="s">
        <v>81</v>
      </c>
      <c r="B24" s="70">
        <f t="shared" ref="B24:Q24" si="7">B9*1000/B3</f>
        <v>22.470585147974909</v>
      </c>
      <c r="C24" s="70">
        <f t="shared" si="7"/>
        <v>22.698986963516006</v>
      </c>
      <c r="D24" s="70">
        <f t="shared" si="7"/>
        <v>22.883978987578736</v>
      </c>
      <c r="E24" s="70">
        <f t="shared" si="7"/>
        <v>23.017353356039585</v>
      </c>
      <c r="F24" s="70">
        <f t="shared" si="7"/>
        <v>23.213461106763031</v>
      </c>
      <c r="G24" s="70">
        <f t="shared" si="7"/>
        <v>23.371532292008617</v>
      </c>
      <c r="H24" s="70">
        <f t="shared" si="7"/>
        <v>23.625017613392156</v>
      </c>
      <c r="I24" s="70">
        <f t="shared" si="7"/>
        <v>23.785853704900102</v>
      </c>
      <c r="J24" s="70">
        <f t="shared" si="7"/>
        <v>23.805046038153193</v>
      </c>
      <c r="K24" s="70">
        <f t="shared" si="7"/>
        <v>23.847167939256217</v>
      </c>
      <c r="L24" s="70">
        <f t="shared" si="7"/>
        <v>23.917744055804903</v>
      </c>
      <c r="M24" s="70">
        <f t="shared" si="7"/>
        <v>23.946135251295974</v>
      </c>
      <c r="N24" s="70">
        <f t="shared" si="7"/>
        <v>23.95859136850077</v>
      </c>
      <c r="O24" s="70">
        <f t="shared" si="7"/>
        <v>24.114097164477059</v>
      </c>
      <c r="P24" s="70">
        <f t="shared" si="7"/>
        <v>24.142214419984938</v>
      </c>
      <c r="Q24" s="70">
        <f t="shared" si="7"/>
        <v>24.207103621868534</v>
      </c>
    </row>
    <row r="25" spans="1:17" ht="12" customHeight="1" x14ac:dyDescent="0.25">
      <c r="A25" s="69" t="s">
        <v>80</v>
      </c>
      <c r="B25" s="70">
        <f t="shared" ref="B25:Q25" si="8">B9*1000/B6</f>
        <v>62.050927848388497</v>
      </c>
      <c r="C25" s="70">
        <f t="shared" si="8"/>
        <v>61.435216272889789</v>
      </c>
      <c r="D25" s="70">
        <f t="shared" si="8"/>
        <v>61.705901316479832</v>
      </c>
      <c r="E25" s="70">
        <f t="shared" si="8"/>
        <v>62.191984490008593</v>
      </c>
      <c r="F25" s="70">
        <f t="shared" si="8"/>
        <v>62.966565866467128</v>
      </c>
      <c r="G25" s="70">
        <f t="shared" si="8"/>
        <v>63.322320843039122</v>
      </c>
      <c r="H25" s="70">
        <f t="shared" si="8"/>
        <v>62.998320177307434</v>
      </c>
      <c r="I25" s="70">
        <f t="shared" si="8"/>
        <v>62.631204211833804</v>
      </c>
      <c r="J25" s="70">
        <f t="shared" si="8"/>
        <v>62.870290480299111</v>
      </c>
      <c r="K25" s="70">
        <f t="shared" si="8"/>
        <v>64.242625556760913</v>
      </c>
      <c r="L25" s="70">
        <f t="shared" si="8"/>
        <v>64.253103647588105</v>
      </c>
      <c r="M25" s="70">
        <f t="shared" si="8"/>
        <v>63.637175469388893</v>
      </c>
      <c r="N25" s="70">
        <f t="shared" si="8"/>
        <v>63.498001104456229</v>
      </c>
      <c r="O25" s="70">
        <f t="shared" si="8"/>
        <v>63.444860213476368</v>
      </c>
      <c r="P25" s="70">
        <f t="shared" si="8"/>
        <v>63.034210812017768</v>
      </c>
      <c r="Q25" s="70">
        <f t="shared" si="8"/>
        <v>62.77513927415982</v>
      </c>
    </row>
    <row r="26" spans="1:17" ht="12" customHeight="1" x14ac:dyDescent="0.25">
      <c r="A26" s="69" t="s">
        <v>79</v>
      </c>
      <c r="B26" s="68">
        <v>450.00000000000006</v>
      </c>
      <c r="C26" s="68">
        <v>450</v>
      </c>
      <c r="D26" s="68">
        <v>449.99999999999994</v>
      </c>
      <c r="E26" s="68">
        <v>450</v>
      </c>
      <c r="F26" s="68">
        <v>450</v>
      </c>
      <c r="G26" s="68">
        <v>450</v>
      </c>
      <c r="H26" s="68">
        <v>450</v>
      </c>
      <c r="I26" s="68">
        <v>449.99999999999994</v>
      </c>
      <c r="J26" s="68">
        <v>450</v>
      </c>
      <c r="K26" s="68">
        <v>450</v>
      </c>
      <c r="L26" s="68">
        <v>450</v>
      </c>
      <c r="M26" s="68">
        <v>450.00000000000006</v>
      </c>
      <c r="N26" s="68">
        <v>450</v>
      </c>
      <c r="O26" s="68">
        <v>449.99999999999994</v>
      </c>
      <c r="P26" s="68">
        <v>449.99999999999994</v>
      </c>
      <c r="Q26" s="68">
        <v>450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450</v>
      </c>
      <c r="D27" s="65">
        <v>450</v>
      </c>
      <c r="E27" s="65">
        <v>450</v>
      </c>
      <c r="F27" s="65">
        <v>449.99999999999994</v>
      </c>
      <c r="G27" s="65">
        <v>450.00000000000006</v>
      </c>
      <c r="H27" s="65">
        <v>450.00000000000006</v>
      </c>
      <c r="I27" s="65">
        <v>449.99999999999994</v>
      </c>
      <c r="J27" s="65">
        <v>450</v>
      </c>
      <c r="K27" s="65">
        <v>450</v>
      </c>
      <c r="L27" s="65">
        <v>449.99999999999994</v>
      </c>
      <c r="M27" s="65">
        <v>450</v>
      </c>
      <c r="N27" s="65">
        <v>450</v>
      </c>
      <c r="O27" s="65">
        <v>450.00000000000006</v>
      </c>
      <c r="P27" s="65">
        <v>450.00000000000006</v>
      </c>
      <c r="Q27" s="65">
        <v>450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4404.5467643068878</v>
      </c>
      <c r="C39" s="55">
        <f t="shared" ref="C39:Q39" si="10">SUM(C40:C41,C44:C45,C51:C52)</f>
        <v>4787.9106706629791</v>
      </c>
      <c r="D39" s="55">
        <f t="shared" si="10"/>
        <v>4779.7899443466322</v>
      </c>
      <c r="E39" s="55">
        <f t="shared" si="10"/>
        <v>4787.593571239674</v>
      </c>
      <c r="F39" s="55">
        <f t="shared" si="10"/>
        <v>4552.2837437405888</v>
      </c>
      <c r="G39" s="55">
        <f t="shared" si="10"/>
        <v>4296.8554797005327</v>
      </c>
      <c r="H39" s="55">
        <f t="shared" si="10"/>
        <v>4083.436363487057</v>
      </c>
      <c r="I39" s="55">
        <f t="shared" si="10"/>
        <v>4178.7117446719858</v>
      </c>
      <c r="J39" s="55">
        <f t="shared" si="10"/>
        <v>4126.9023253108953</v>
      </c>
      <c r="K39" s="55">
        <f t="shared" si="10"/>
        <v>4236.1020350900671</v>
      </c>
      <c r="L39" s="55">
        <f t="shared" si="10"/>
        <v>4549.7179117153883</v>
      </c>
      <c r="M39" s="55">
        <f t="shared" si="10"/>
        <v>4024.2464830552649</v>
      </c>
      <c r="N39" s="55">
        <f t="shared" si="10"/>
        <v>4084.680982659459</v>
      </c>
      <c r="O39" s="55">
        <f t="shared" si="10"/>
        <v>3960.4008350807139</v>
      </c>
      <c r="P39" s="55">
        <f t="shared" si="10"/>
        <v>4032.1723590851552</v>
      </c>
      <c r="Q39" s="55">
        <f t="shared" si="10"/>
        <v>3993.9315412657616</v>
      </c>
    </row>
    <row r="40" spans="1:17" ht="12" customHeight="1" x14ac:dyDescent="0.25">
      <c r="A40" s="54" t="s">
        <v>38</v>
      </c>
      <c r="B40" s="53">
        <v>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</row>
    <row r="41" spans="1:17" ht="12" customHeight="1" x14ac:dyDescent="0.25">
      <c r="A41" s="51" t="s">
        <v>37</v>
      </c>
      <c r="B41" s="50">
        <f>SUM(B42:B43)</f>
        <v>1055.1321737609812</v>
      </c>
      <c r="C41" s="50">
        <f t="shared" ref="C41:Q41" si="11">SUM(C42:C43)</f>
        <v>1076.7859999999994</v>
      </c>
      <c r="D41" s="50">
        <f t="shared" si="11"/>
        <v>1038.4063499999995</v>
      </c>
      <c r="E41" s="50">
        <f t="shared" si="11"/>
        <v>1063.5733500000003</v>
      </c>
      <c r="F41" s="50">
        <f t="shared" si="11"/>
        <v>799.91043999999999</v>
      </c>
      <c r="G41" s="50">
        <f t="shared" si="11"/>
        <v>620.62204909149227</v>
      </c>
      <c r="H41" s="50">
        <f t="shared" si="11"/>
        <v>354.2921</v>
      </c>
      <c r="I41" s="50">
        <f t="shared" si="11"/>
        <v>393.85558999999984</v>
      </c>
      <c r="J41" s="50">
        <f t="shared" si="11"/>
        <v>339.31830000000008</v>
      </c>
      <c r="K41" s="50">
        <f t="shared" si="11"/>
        <v>548.1545900000001</v>
      </c>
      <c r="L41" s="50">
        <f t="shared" si="11"/>
        <v>608.4964701068543</v>
      </c>
      <c r="M41" s="50">
        <f t="shared" si="11"/>
        <v>526.13305548628034</v>
      </c>
      <c r="N41" s="50">
        <f t="shared" si="11"/>
        <v>345.40567276844922</v>
      </c>
      <c r="O41" s="50">
        <f t="shared" si="11"/>
        <v>284.7613717619559</v>
      </c>
      <c r="P41" s="50">
        <f t="shared" si="11"/>
        <v>356.77678149031038</v>
      </c>
      <c r="Q41" s="50">
        <f t="shared" si="11"/>
        <v>245.03265044727857</v>
      </c>
    </row>
    <row r="42" spans="1:17" ht="12" customHeight="1" x14ac:dyDescent="0.25">
      <c r="A42" s="52" t="s">
        <v>66</v>
      </c>
      <c r="B42" s="50">
        <v>40.651533752453254</v>
      </c>
      <c r="C42" s="50">
        <v>54.900029999999987</v>
      </c>
      <c r="D42" s="50">
        <v>45.011239999999987</v>
      </c>
      <c r="E42" s="50">
        <v>35.202530000000003</v>
      </c>
      <c r="F42" s="50">
        <v>30.798519999999993</v>
      </c>
      <c r="G42" s="50">
        <v>35.158243067158516</v>
      </c>
      <c r="H42" s="50">
        <v>11.000649999999998</v>
      </c>
      <c r="I42" s="50">
        <v>7.6995500000000003</v>
      </c>
      <c r="J42" s="50">
        <v>6.601560000000001</v>
      </c>
      <c r="K42" s="50">
        <v>5.4999799999999972</v>
      </c>
      <c r="L42" s="50">
        <v>7.6908839663752699</v>
      </c>
      <c r="M42" s="50">
        <v>6.5921891898111387</v>
      </c>
      <c r="N42" s="50">
        <v>1.0986872686072719</v>
      </c>
      <c r="O42" s="50">
        <v>0</v>
      </c>
      <c r="P42" s="50">
        <v>0</v>
      </c>
      <c r="Q42" s="50">
        <v>5.4934583010933542</v>
      </c>
    </row>
    <row r="43" spans="1:17" ht="12" customHeight="1" x14ac:dyDescent="0.25">
      <c r="A43" s="52" t="s">
        <v>65</v>
      </c>
      <c r="B43" s="50">
        <v>1014.4806400085279</v>
      </c>
      <c r="C43" s="50">
        <v>1021.8859699999994</v>
      </c>
      <c r="D43" s="50">
        <v>993.39510999999959</v>
      </c>
      <c r="E43" s="50">
        <v>1028.3708200000003</v>
      </c>
      <c r="F43" s="50">
        <v>769.11192000000005</v>
      </c>
      <c r="G43" s="50">
        <v>585.46380602433373</v>
      </c>
      <c r="H43" s="50">
        <v>343.29145</v>
      </c>
      <c r="I43" s="50">
        <v>386.15603999999985</v>
      </c>
      <c r="J43" s="50">
        <v>332.71674000000007</v>
      </c>
      <c r="K43" s="50">
        <v>542.65461000000005</v>
      </c>
      <c r="L43" s="50">
        <v>600.80558614047902</v>
      </c>
      <c r="M43" s="50">
        <v>519.54086629646918</v>
      </c>
      <c r="N43" s="50">
        <v>344.30698549984197</v>
      </c>
      <c r="O43" s="50">
        <v>284.7613717619559</v>
      </c>
      <c r="P43" s="50">
        <v>356.77678149031038</v>
      </c>
      <c r="Q43" s="50">
        <v>239.53919214618523</v>
      </c>
    </row>
    <row r="44" spans="1:17" ht="12" customHeight="1" x14ac:dyDescent="0.25">
      <c r="A44" s="51" t="s">
        <v>41</v>
      </c>
      <c r="B44" s="50">
        <v>35.948132605352505</v>
      </c>
      <c r="C44" s="50">
        <v>33.801749999999998</v>
      </c>
      <c r="D44" s="50">
        <v>65.661149999999978</v>
      </c>
      <c r="E44" s="50">
        <v>89.690799999999996</v>
      </c>
      <c r="F44" s="50">
        <v>89.981140000000025</v>
      </c>
      <c r="G44" s="50">
        <v>95.231540286037742</v>
      </c>
      <c r="H44" s="50">
        <v>96.860419999999962</v>
      </c>
      <c r="I44" s="50">
        <v>98.613950000000003</v>
      </c>
      <c r="J44" s="50">
        <v>102.67443999999999</v>
      </c>
      <c r="K44" s="50">
        <v>56.501999999999995</v>
      </c>
      <c r="L44" s="50">
        <v>107.08954614512118</v>
      </c>
      <c r="M44" s="50">
        <v>96.364668406949647</v>
      </c>
      <c r="N44" s="50">
        <v>123.77047041359565</v>
      </c>
      <c r="O44" s="50">
        <v>108.05639137067712</v>
      </c>
      <c r="P44" s="50">
        <v>98.478201755547246</v>
      </c>
      <c r="Q44" s="50">
        <v>97.233303088989416</v>
      </c>
    </row>
    <row r="45" spans="1:17" ht="12" customHeight="1" x14ac:dyDescent="0.25">
      <c r="A45" s="51" t="s">
        <v>64</v>
      </c>
      <c r="B45" s="50">
        <f>SUM(B46:B50)</f>
        <v>12.993234601640458</v>
      </c>
      <c r="C45" s="50">
        <f t="shared" ref="C45:Q45" si="12">SUM(C46:C50)</f>
        <v>34.396309999999993</v>
      </c>
      <c r="D45" s="50">
        <f t="shared" si="12"/>
        <v>25.800599999999992</v>
      </c>
      <c r="E45" s="50">
        <f t="shared" si="12"/>
        <v>23.899219999999996</v>
      </c>
      <c r="F45" s="50">
        <f t="shared" si="12"/>
        <v>54.302449999999993</v>
      </c>
      <c r="G45" s="50">
        <f t="shared" si="12"/>
        <v>59.711953877606511</v>
      </c>
      <c r="H45" s="50">
        <f t="shared" si="12"/>
        <v>42.599229999999977</v>
      </c>
      <c r="I45" s="50">
        <f t="shared" si="12"/>
        <v>44.00265000000001</v>
      </c>
      <c r="J45" s="50">
        <f t="shared" si="12"/>
        <v>45.100960000000008</v>
      </c>
      <c r="K45" s="50">
        <f t="shared" si="12"/>
        <v>45.099589999999992</v>
      </c>
      <c r="L45" s="50">
        <f t="shared" si="12"/>
        <v>45.070065086411319</v>
      </c>
      <c r="M45" s="50">
        <f t="shared" si="12"/>
        <v>40.604041166900807</v>
      </c>
      <c r="N45" s="50">
        <f t="shared" si="12"/>
        <v>52.020298107285448</v>
      </c>
      <c r="O45" s="50">
        <f t="shared" si="12"/>
        <v>28.900285198650312</v>
      </c>
      <c r="P45" s="50">
        <f t="shared" si="12"/>
        <v>39.815346795430301</v>
      </c>
      <c r="Q45" s="50">
        <f t="shared" si="12"/>
        <v>40.317187350721269</v>
      </c>
    </row>
    <row r="46" spans="1:17" ht="12" customHeight="1" x14ac:dyDescent="0.25">
      <c r="A46" s="52" t="s">
        <v>34</v>
      </c>
      <c r="B46" s="50">
        <v>12.993234601640458</v>
      </c>
      <c r="C46" s="50">
        <v>34.396309999999993</v>
      </c>
      <c r="D46" s="50">
        <v>25.800599999999992</v>
      </c>
      <c r="E46" s="50">
        <v>23.899219999999996</v>
      </c>
      <c r="F46" s="50">
        <v>54.302449999999993</v>
      </c>
      <c r="G46" s="50">
        <v>59.711953877606511</v>
      </c>
      <c r="H46" s="50">
        <v>42.599229999999977</v>
      </c>
      <c r="I46" s="50">
        <v>44.00265000000001</v>
      </c>
      <c r="J46" s="50">
        <v>45.100960000000008</v>
      </c>
      <c r="K46" s="50">
        <v>45.099589999999992</v>
      </c>
      <c r="L46" s="50">
        <v>45.070065086411319</v>
      </c>
      <c r="M46" s="50">
        <v>40.604041166900807</v>
      </c>
      <c r="N46" s="50">
        <v>52.020298107285448</v>
      </c>
      <c r="O46" s="50">
        <v>28.900285198650312</v>
      </c>
      <c r="P46" s="50">
        <v>39.815346795430301</v>
      </c>
      <c r="Q46" s="50">
        <v>40.317187350721269</v>
      </c>
    </row>
    <row r="47" spans="1:17" ht="12" customHeight="1" x14ac:dyDescent="0.25">
      <c r="A47" s="52" t="s">
        <v>63</v>
      </c>
      <c r="B47" s="50">
        <v>0</v>
      </c>
      <c r="C47" s="50">
        <v>0</v>
      </c>
      <c r="D47" s="50">
        <v>0</v>
      </c>
      <c r="E47" s="50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0">
        <v>0</v>
      </c>
      <c r="Q47" s="50">
        <v>0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</row>
    <row r="49" spans="1:17" ht="12" customHeight="1" x14ac:dyDescent="0.25">
      <c r="A49" s="52" t="s">
        <v>33</v>
      </c>
      <c r="B49" s="50">
        <v>0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</row>
    <row r="50" spans="1:17" ht="12" customHeight="1" x14ac:dyDescent="0.25">
      <c r="A50" s="52" t="s">
        <v>61</v>
      </c>
      <c r="B50" s="50">
        <v>0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</row>
    <row r="51" spans="1:17" ht="12" customHeight="1" x14ac:dyDescent="0.25">
      <c r="A51" s="51" t="s">
        <v>42</v>
      </c>
      <c r="B51" s="50">
        <v>1118.2050157301196</v>
      </c>
      <c r="C51" s="50">
        <v>1232.7848099999999</v>
      </c>
      <c r="D51" s="50">
        <v>1242.3836799999999</v>
      </c>
      <c r="E51" s="50">
        <v>1266.4800500000001</v>
      </c>
      <c r="F51" s="50">
        <v>1238.8242299999997</v>
      </c>
      <c r="G51" s="50">
        <v>1274.2910697357022</v>
      </c>
      <c r="H51" s="50">
        <v>1256.4772699999999</v>
      </c>
      <c r="I51" s="50">
        <v>1195.5967499999999</v>
      </c>
      <c r="J51" s="50">
        <v>1224.2210299999995</v>
      </c>
      <c r="K51" s="50">
        <v>1286.98766</v>
      </c>
      <c r="L51" s="50">
        <v>1451.6337059329305</v>
      </c>
      <c r="M51" s="50">
        <v>1243.145250611087</v>
      </c>
      <c r="N51" s="50">
        <v>1350.7876636423146</v>
      </c>
      <c r="O51" s="50">
        <v>1346.8284068962853</v>
      </c>
      <c r="P51" s="50">
        <v>1273.9086007863843</v>
      </c>
      <c r="Q51" s="50">
        <v>1231.1072895767611</v>
      </c>
    </row>
    <row r="52" spans="1:17" ht="12" customHeight="1" x14ac:dyDescent="0.25">
      <c r="A52" s="49" t="s">
        <v>30</v>
      </c>
      <c r="B52" s="48">
        <v>2182.268207608794</v>
      </c>
      <c r="C52" s="48">
        <v>2410.1418006629792</v>
      </c>
      <c r="D52" s="48">
        <v>2407.5381643466321</v>
      </c>
      <c r="E52" s="48">
        <v>2343.9501512396737</v>
      </c>
      <c r="F52" s="48">
        <v>2369.2654837405894</v>
      </c>
      <c r="G52" s="48">
        <v>2246.9988667096945</v>
      </c>
      <c r="H52" s="48">
        <v>2333.2073434870572</v>
      </c>
      <c r="I52" s="48">
        <v>2446.6428046719857</v>
      </c>
      <c r="J52" s="48">
        <v>2415.5875953108957</v>
      </c>
      <c r="K52" s="48">
        <v>2299.3581950900666</v>
      </c>
      <c r="L52" s="48">
        <v>2337.4281244440708</v>
      </c>
      <c r="M52" s="48">
        <v>2117.999467384047</v>
      </c>
      <c r="N52" s="48">
        <v>2212.6968777278139</v>
      </c>
      <c r="O52" s="48">
        <v>2191.8543798531455</v>
      </c>
      <c r="P52" s="48">
        <v>2263.193428257483</v>
      </c>
      <c r="Q52" s="48">
        <v>2380.2411108020115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4404.5467643068878</v>
      </c>
      <c r="C54" s="26">
        <f t="shared" ref="C54:Q54" si="14">SUM(C55,C60)</f>
        <v>4787.9106706629782</v>
      </c>
      <c r="D54" s="26">
        <f t="shared" si="14"/>
        <v>4779.7899443466313</v>
      </c>
      <c r="E54" s="26">
        <f t="shared" si="14"/>
        <v>4787.5935712396731</v>
      </c>
      <c r="F54" s="26">
        <f t="shared" si="14"/>
        <v>4552.2837437405897</v>
      </c>
      <c r="G54" s="26">
        <f t="shared" si="14"/>
        <v>4296.8554797005336</v>
      </c>
      <c r="H54" s="26">
        <f t="shared" si="14"/>
        <v>4083.4363634870574</v>
      </c>
      <c r="I54" s="26">
        <f t="shared" si="14"/>
        <v>4178.7117446719858</v>
      </c>
      <c r="J54" s="26">
        <f t="shared" si="14"/>
        <v>4126.9023253108953</v>
      </c>
      <c r="K54" s="26">
        <f t="shared" si="14"/>
        <v>4236.1020350900671</v>
      </c>
      <c r="L54" s="26">
        <f t="shared" si="14"/>
        <v>4549.7179117153873</v>
      </c>
      <c r="M54" s="26">
        <f t="shared" si="14"/>
        <v>4024.2464830552644</v>
      </c>
      <c r="N54" s="26">
        <f t="shared" si="14"/>
        <v>4084.680982659459</v>
      </c>
      <c r="O54" s="26">
        <f t="shared" si="14"/>
        <v>3960.4008350807135</v>
      </c>
      <c r="P54" s="26">
        <f t="shared" si="14"/>
        <v>4032.1723590851548</v>
      </c>
      <c r="Q54" s="26">
        <f t="shared" si="14"/>
        <v>3993.9315412657625</v>
      </c>
    </row>
    <row r="55" spans="1:17" ht="12" customHeight="1" x14ac:dyDescent="0.25">
      <c r="A55" s="25" t="s">
        <v>48</v>
      </c>
      <c r="B55" s="24">
        <f t="shared" ref="B55" si="15">SUM(B56:B59)</f>
        <v>3312.2636797817254</v>
      </c>
      <c r="C55" s="24">
        <f t="shared" ref="C55:Q55" si="16">SUM(C56:C59)</f>
        <v>3679.6025850864389</v>
      </c>
      <c r="D55" s="24">
        <f t="shared" si="16"/>
        <v>3657.7405993487259</v>
      </c>
      <c r="E55" s="24">
        <f t="shared" si="16"/>
        <v>3659.3555149676404</v>
      </c>
      <c r="F55" s="24">
        <f t="shared" si="16"/>
        <v>3418.0761792876256</v>
      </c>
      <c r="G55" s="24">
        <f t="shared" si="16"/>
        <v>3154.6178868725733</v>
      </c>
      <c r="H55" s="24">
        <f t="shared" si="16"/>
        <v>2927.1967673788954</v>
      </c>
      <c r="I55" s="24">
        <f t="shared" si="16"/>
        <v>3011.5354577169624</v>
      </c>
      <c r="J55" s="24">
        <f t="shared" si="16"/>
        <v>2951.3822020762464</v>
      </c>
      <c r="K55" s="24">
        <f t="shared" si="16"/>
        <v>3053.4776970307262</v>
      </c>
      <c r="L55" s="24">
        <f t="shared" si="16"/>
        <v>3357.8633016606159</v>
      </c>
      <c r="M55" s="24">
        <f t="shared" si="16"/>
        <v>2829.9361576299116</v>
      </c>
      <c r="N55" s="24">
        <f t="shared" si="16"/>
        <v>2891.0908954220035</v>
      </c>
      <c r="O55" s="24">
        <f t="shared" si="16"/>
        <v>2764.4689583632266</v>
      </c>
      <c r="P55" s="24">
        <f t="shared" si="16"/>
        <v>2838.3108793723623</v>
      </c>
      <c r="Q55" s="24">
        <f t="shared" si="16"/>
        <v>2801.2516944076979</v>
      </c>
    </row>
    <row r="56" spans="1:17" ht="12" customHeight="1" x14ac:dyDescent="0.25">
      <c r="A56" s="23" t="s">
        <v>44</v>
      </c>
      <c r="B56" s="22">
        <v>2542.6449887668582</v>
      </c>
      <c r="C56" s="22">
        <v>2903.5111057883123</v>
      </c>
      <c r="D56" s="22">
        <v>2880.4961168085397</v>
      </c>
      <c r="E56" s="22">
        <v>2882.399574516136</v>
      </c>
      <c r="F56" s="22">
        <v>2637.4554854413327</v>
      </c>
      <c r="G56" s="22">
        <v>2368.0980578552594</v>
      </c>
      <c r="H56" s="22">
        <v>2141.7621131859969</v>
      </c>
      <c r="I56" s="22">
        <v>2219.9267603837184</v>
      </c>
      <c r="J56" s="22">
        <v>2158.0918636038377</v>
      </c>
      <c r="K56" s="22">
        <v>2260.4243972462182</v>
      </c>
      <c r="L56" s="22">
        <v>2560.3225104896219</v>
      </c>
      <c r="M56" s="22">
        <v>2029.0214016956807</v>
      </c>
      <c r="N56" s="22">
        <v>2087.2999564692163</v>
      </c>
      <c r="O56" s="22">
        <v>1951.8834994748217</v>
      </c>
      <c r="P56" s="22">
        <v>2019.6594471234907</v>
      </c>
      <c r="Q56" s="22">
        <v>1975.8925800985546</v>
      </c>
    </row>
    <row r="57" spans="1:17" ht="12" customHeight="1" x14ac:dyDescent="0.25">
      <c r="A57" s="23" t="s">
        <v>43</v>
      </c>
      <c r="B57" s="30">
        <v>62.357609768540904</v>
      </c>
      <c r="C57" s="30">
        <v>61.670013318018412</v>
      </c>
      <c r="D57" s="30">
        <v>62.806893088383021</v>
      </c>
      <c r="E57" s="30">
        <v>63.246629575626883</v>
      </c>
      <c r="F57" s="30">
        <v>65.251095822646604</v>
      </c>
      <c r="G57" s="30">
        <v>68.102329419060283</v>
      </c>
      <c r="H57" s="30">
        <v>69.06421232601538</v>
      </c>
      <c r="I57" s="30">
        <v>70.401800064773269</v>
      </c>
      <c r="J57" s="30">
        <v>70.820984201996637</v>
      </c>
      <c r="K57" s="30">
        <v>70.230096715715547</v>
      </c>
      <c r="L57" s="30">
        <v>70.515630631125219</v>
      </c>
      <c r="M57" s="30">
        <v>70.446859788204577</v>
      </c>
      <c r="N57" s="30">
        <v>70.073184680541615</v>
      </c>
      <c r="O57" s="30">
        <v>69.407293153096688</v>
      </c>
      <c r="P57" s="30">
        <v>68.858384374873324</v>
      </c>
      <c r="Q57" s="30">
        <v>67.228080013330782</v>
      </c>
    </row>
    <row r="58" spans="1:17" ht="12" customHeight="1" x14ac:dyDescent="0.25">
      <c r="A58" s="23" t="s">
        <v>47</v>
      </c>
      <c r="B58" s="22">
        <v>371.31326646055788</v>
      </c>
      <c r="C58" s="22">
        <v>371.45729566096173</v>
      </c>
      <c r="D58" s="22">
        <v>370.45514125504224</v>
      </c>
      <c r="E58" s="22">
        <v>369.66752875775376</v>
      </c>
      <c r="F58" s="22">
        <v>367.93726742565531</v>
      </c>
      <c r="G58" s="22">
        <v>365.83659561895109</v>
      </c>
      <c r="H58" s="22">
        <v>365.13342718795229</v>
      </c>
      <c r="I58" s="22">
        <v>365.40630589321262</v>
      </c>
      <c r="J58" s="22">
        <v>363.40822995413197</v>
      </c>
      <c r="K58" s="22">
        <v>362.37011475497468</v>
      </c>
      <c r="L58" s="22">
        <v>362.82162963379574</v>
      </c>
      <c r="M58" s="22">
        <v>362.40778355509485</v>
      </c>
      <c r="N58" s="22">
        <v>362.44463959695082</v>
      </c>
      <c r="O58" s="22">
        <v>367.08111959920683</v>
      </c>
      <c r="P58" s="22">
        <v>369.69096094401277</v>
      </c>
      <c r="Q58" s="22">
        <v>373.66722934700647</v>
      </c>
    </row>
    <row r="59" spans="1:17" ht="12" customHeight="1" x14ac:dyDescent="0.25">
      <c r="A59" s="21" t="s">
        <v>46</v>
      </c>
      <c r="B59" s="20">
        <v>335.94781478576834</v>
      </c>
      <c r="C59" s="20">
        <v>342.96417031914666</v>
      </c>
      <c r="D59" s="20">
        <v>343.9824481967612</v>
      </c>
      <c r="E59" s="20">
        <v>344.04178211812422</v>
      </c>
      <c r="F59" s="20">
        <v>347.43233059799115</v>
      </c>
      <c r="G59" s="20">
        <v>352.58090397930255</v>
      </c>
      <c r="H59" s="20">
        <v>351.23701467893085</v>
      </c>
      <c r="I59" s="20">
        <v>355.80059137525808</v>
      </c>
      <c r="J59" s="20">
        <v>359.0611243162802</v>
      </c>
      <c r="K59" s="20">
        <v>360.4530883138176</v>
      </c>
      <c r="L59" s="20">
        <v>364.20353090607352</v>
      </c>
      <c r="M59" s="20">
        <v>368.06011259093174</v>
      </c>
      <c r="N59" s="20">
        <v>371.27311467529472</v>
      </c>
      <c r="O59" s="20">
        <v>376.09704613610154</v>
      </c>
      <c r="P59" s="20">
        <v>380.10208692998566</v>
      </c>
      <c r="Q59" s="20">
        <v>384.46380494880594</v>
      </c>
    </row>
    <row r="60" spans="1:17" ht="12" customHeight="1" x14ac:dyDescent="0.25">
      <c r="A60" s="19" t="s">
        <v>45</v>
      </c>
      <c r="B60" s="18">
        <v>1092.2830845251626</v>
      </c>
      <c r="C60" s="18">
        <v>1108.3080855765393</v>
      </c>
      <c r="D60" s="18">
        <v>1122.0493449979051</v>
      </c>
      <c r="E60" s="18">
        <v>1128.238056272033</v>
      </c>
      <c r="F60" s="18">
        <v>1134.2075644529639</v>
      </c>
      <c r="G60" s="18">
        <v>1142.2375928279605</v>
      </c>
      <c r="H60" s="18">
        <v>1156.239596108162</v>
      </c>
      <c r="I60" s="18">
        <v>1167.176286955023</v>
      </c>
      <c r="J60" s="18">
        <v>1175.5201232346485</v>
      </c>
      <c r="K60" s="18">
        <v>1182.6243380593407</v>
      </c>
      <c r="L60" s="18">
        <v>1191.8546100547715</v>
      </c>
      <c r="M60" s="18">
        <v>1194.3103254253531</v>
      </c>
      <c r="N60" s="18">
        <v>1193.5900872374552</v>
      </c>
      <c r="O60" s="18">
        <v>1195.9318767174868</v>
      </c>
      <c r="P60" s="18">
        <v>1193.8614797127925</v>
      </c>
      <c r="Q60" s="18">
        <v>1192.6798468580644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0.75201010615287511</v>
      </c>
      <c r="C63" s="41">
        <f t="shared" ref="C63:Q63" si="20">IF(C55=0,0,C55/C$54)</f>
        <v>0.76851947293680967</v>
      </c>
      <c r="D63" s="41">
        <f t="shared" si="20"/>
        <v>0.7652513273465027</v>
      </c>
      <c r="E63" s="41">
        <f t="shared" si="20"/>
        <v>0.76434130435598091</v>
      </c>
      <c r="F63" s="41">
        <f t="shared" si="20"/>
        <v>0.75084866666922845</v>
      </c>
      <c r="G63" s="41">
        <f t="shared" si="20"/>
        <v>0.73416895256910808</v>
      </c>
      <c r="H63" s="41">
        <f t="shared" si="20"/>
        <v>0.71684642708113877</v>
      </c>
      <c r="I63" s="41">
        <f t="shared" si="20"/>
        <v>0.72068513975791293</v>
      </c>
      <c r="J63" s="41">
        <f t="shared" si="20"/>
        <v>0.71515678575065555</v>
      </c>
      <c r="K63" s="41">
        <f t="shared" si="20"/>
        <v>0.72082250893321642</v>
      </c>
      <c r="L63" s="41">
        <f t="shared" si="20"/>
        <v>0.73803769086743121</v>
      </c>
      <c r="M63" s="41">
        <f t="shared" si="20"/>
        <v>0.70322137810042495</v>
      </c>
      <c r="N63" s="41">
        <f t="shared" si="20"/>
        <v>0.70778866396064755</v>
      </c>
      <c r="O63" s="41">
        <f t="shared" si="20"/>
        <v>0.69802756677453492</v>
      </c>
      <c r="P63" s="41">
        <f t="shared" si="20"/>
        <v>0.70391605978280569</v>
      </c>
      <c r="Q63" s="41">
        <f t="shared" si="20"/>
        <v>0.70137699293661937</v>
      </c>
    </row>
    <row r="64" spans="1:17" ht="12" customHeight="1" x14ac:dyDescent="0.25">
      <c r="A64" s="23" t="s">
        <v>44</v>
      </c>
      <c r="B64" s="45">
        <f t="shared" ref="B64" si="21">IF(B56=0,0,B56/B$54)</f>
        <v>0.57727732836705981</v>
      </c>
      <c r="C64" s="45">
        <f t="shared" ref="C64:Q64" si="22">IF(C56=0,0,C56/C$54)</f>
        <v>0.60642549652795952</v>
      </c>
      <c r="D64" s="45">
        <f t="shared" si="22"/>
        <v>0.60264073324299328</v>
      </c>
      <c r="E64" s="45">
        <f t="shared" si="22"/>
        <v>0.60205602911480716</v>
      </c>
      <c r="F64" s="45">
        <f t="shared" si="22"/>
        <v>0.57936974800128527</v>
      </c>
      <c r="G64" s="45">
        <f t="shared" si="22"/>
        <v>0.55112350625772089</v>
      </c>
      <c r="H64" s="45">
        <f t="shared" si="22"/>
        <v>0.52449993645965265</v>
      </c>
      <c r="I64" s="45">
        <f t="shared" si="22"/>
        <v>0.53124668463054625</v>
      </c>
      <c r="J64" s="45">
        <f t="shared" si="22"/>
        <v>0.5229326243967406</v>
      </c>
      <c r="K64" s="45">
        <f t="shared" si="22"/>
        <v>0.53360952557842656</v>
      </c>
      <c r="L64" s="45">
        <f t="shared" si="22"/>
        <v>0.56274313268892295</v>
      </c>
      <c r="M64" s="45">
        <f t="shared" si="22"/>
        <v>0.50419908677045522</v>
      </c>
      <c r="N64" s="45">
        <f t="shared" si="22"/>
        <v>0.51100684859609635</v>
      </c>
      <c r="O64" s="45">
        <f t="shared" si="22"/>
        <v>0.49284998684610221</v>
      </c>
      <c r="P64" s="45">
        <f t="shared" si="22"/>
        <v>0.50088618919597083</v>
      </c>
      <c r="Q64" s="45">
        <f t="shared" si="22"/>
        <v>0.49472369761058849</v>
      </c>
    </row>
    <row r="65" spans="1:17" ht="12" customHeight="1" x14ac:dyDescent="0.25">
      <c r="A65" s="23" t="s">
        <v>43</v>
      </c>
      <c r="B65" s="44">
        <f t="shared" ref="B65" si="23">IF(B57=0,0,B57/B$54)</f>
        <v>1.4157554251408584E-2</v>
      </c>
      <c r="C65" s="44">
        <f t="shared" ref="C65:Q65" si="24">IF(C57=0,0,C57/C$54)</f>
        <v>1.2880360048463272E-2</v>
      </c>
      <c r="D65" s="44">
        <f t="shared" si="24"/>
        <v>1.3140094819997021E-2</v>
      </c>
      <c r="E65" s="44">
        <f t="shared" si="24"/>
        <v>1.3210526047065884E-2</v>
      </c>
      <c r="F65" s="44">
        <f t="shared" si="24"/>
        <v>1.4333705782810034E-2</v>
      </c>
      <c r="G65" s="44">
        <f t="shared" si="24"/>
        <v>1.584934139414124E-2</v>
      </c>
      <c r="H65" s="44">
        <f t="shared" si="24"/>
        <v>1.6913257898070407E-2</v>
      </c>
      <c r="I65" s="44">
        <f t="shared" si="24"/>
        <v>1.6847728287201959E-2</v>
      </c>
      <c r="J65" s="44">
        <f t="shared" si="24"/>
        <v>1.7160809396345823E-2</v>
      </c>
      <c r="K65" s="44">
        <f t="shared" si="24"/>
        <v>1.6578943598137934E-2</v>
      </c>
      <c r="L65" s="44">
        <f t="shared" si="24"/>
        <v>1.5498901690047548E-2</v>
      </c>
      <c r="M65" s="44">
        <f t="shared" si="24"/>
        <v>1.7505602622710212E-2</v>
      </c>
      <c r="N65" s="44">
        <f t="shared" si="24"/>
        <v>1.7155118105433607E-2</v>
      </c>
      <c r="O65" s="44">
        <f t="shared" si="24"/>
        <v>1.7525320300484724E-2</v>
      </c>
      <c r="P65" s="44">
        <f t="shared" si="24"/>
        <v>1.7077242300846573E-2</v>
      </c>
      <c r="Q65" s="44">
        <f t="shared" si="24"/>
        <v>1.6832556922601823E-2</v>
      </c>
    </row>
    <row r="66" spans="1:17" ht="12" customHeight="1" x14ac:dyDescent="0.25">
      <c r="A66" s="23" t="s">
        <v>47</v>
      </c>
      <c r="B66" s="44">
        <f t="shared" ref="B66" si="25">IF(B58=0,0,B58/B$54)</f>
        <v>8.4302264530273147E-2</v>
      </c>
      <c r="C66" s="44">
        <f t="shared" ref="C66:Q66" si="26">IF(C58=0,0,C58/C$54)</f>
        <v>7.7582336265585833E-2</v>
      </c>
      <c r="D66" s="44">
        <f t="shared" si="26"/>
        <v>7.7504481487351479E-2</v>
      </c>
      <c r="E66" s="44">
        <f t="shared" si="26"/>
        <v>7.7213640476594195E-2</v>
      </c>
      <c r="F66" s="44">
        <f t="shared" si="26"/>
        <v>8.0824765796194201E-2</v>
      </c>
      <c r="G66" s="44">
        <f t="shared" si="26"/>
        <v>8.5140539947703292E-2</v>
      </c>
      <c r="H66" s="44">
        <f t="shared" si="26"/>
        <v>8.9418174959911945E-2</v>
      </c>
      <c r="I66" s="44">
        <f t="shared" si="26"/>
        <v>8.7444726561749411E-2</v>
      </c>
      <c r="J66" s="44">
        <f t="shared" si="26"/>
        <v>8.8058354985844023E-2</v>
      </c>
      <c r="K66" s="44">
        <f t="shared" si="26"/>
        <v>8.5543292336505303E-2</v>
      </c>
      <c r="L66" s="44">
        <f t="shared" si="26"/>
        <v>7.9745961546218269E-2</v>
      </c>
      <c r="M66" s="44">
        <f t="shared" si="26"/>
        <v>9.0056060204331656E-2</v>
      </c>
      <c r="N66" s="44">
        <f t="shared" si="26"/>
        <v>8.8732667529146894E-2</v>
      </c>
      <c r="O66" s="44">
        <f t="shared" si="26"/>
        <v>9.2687870466961378E-2</v>
      </c>
      <c r="P66" s="44">
        <f t="shared" si="26"/>
        <v>9.168530708044699E-2</v>
      </c>
      <c r="Q66" s="44">
        <f t="shared" si="26"/>
        <v>9.3558746685123026E-2</v>
      </c>
    </row>
    <row r="67" spans="1:17" ht="12" customHeight="1" x14ac:dyDescent="0.25">
      <c r="A67" s="23" t="s">
        <v>46</v>
      </c>
      <c r="B67" s="43">
        <f t="shared" ref="B67" si="27">IF(B59=0,0,B59/B$54)</f>
        <v>7.6272959004133556E-2</v>
      </c>
      <c r="C67" s="43">
        <f t="shared" ref="C67:Q67" si="28">IF(C59=0,0,C59/C$54)</f>
        <v>7.1631280094801075E-2</v>
      </c>
      <c r="D67" s="43">
        <f t="shared" si="28"/>
        <v>7.1966017796161033E-2</v>
      </c>
      <c r="E67" s="43">
        <f t="shared" si="28"/>
        <v>7.1861108717513777E-2</v>
      </c>
      <c r="F67" s="43">
        <f t="shared" si="28"/>
        <v>7.6320447088939078E-2</v>
      </c>
      <c r="G67" s="43">
        <f t="shared" si="28"/>
        <v>8.2055564969542666E-2</v>
      </c>
      <c r="H67" s="43">
        <f t="shared" si="28"/>
        <v>8.6015057763503724E-2</v>
      </c>
      <c r="I67" s="43">
        <f t="shared" si="28"/>
        <v>8.5146000278415276E-2</v>
      </c>
      <c r="J67" s="43">
        <f t="shared" si="28"/>
        <v>8.7004996971725215E-2</v>
      </c>
      <c r="K67" s="43">
        <f t="shared" si="28"/>
        <v>8.5090747420146537E-2</v>
      </c>
      <c r="L67" s="43">
        <f t="shared" si="28"/>
        <v>8.0049694942242539E-2</v>
      </c>
      <c r="M67" s="43">
        <f t="shared" si="28"/>
        <v>9.146062850292791E-2</v>
      </c>
      <c r="N67" s="43">
        <f t="shared" si="28"/>
        <v>9.0894029729970682E-2</v>
      </c>
      <c r="O67" s="43">
        <f t="shared" si="28"/>
        <v>9.4964389160986692E-2</v>
      </c>
      <c r="P67" s="43">
        <f t="shared" si="28"/>
        <v>9.4267321205541335E-2</v>
      </c>
      <c r="Q67" s="43">
        <f t="shared" si="28"/>
        <v>9.6261991718306003E-2</v>
      </c>
    </row>
    <row r="68" spans="1:17" ht="12" customHeight="1" x14ac:dyDescent="0.25">
      <c r="A68" s="42" t="s">
        <v>45</v>
      </c>
      <c r="B68" s="41">
        <f t="shared" ref="B68" si="29">IF(B60=0,0,B60/B$54)</f>
        <v>0.24798989384712491</v>
      </c>
      <c r="C68" s="41">
        <f t="shared" ref="C68:Q68" si="30">IF(C60=0,0,C60/C$54)</f>
        <v>0.23148052706319033</v>
      </c>
      <c r="D68" s="41">
        <f t="shared" si="30"/>
        <v>0.23474867265349725</v>
      </c>
      <c r="E68" s="41">
        <f t="shared" si="30"/>
        <v>0.23565869564401917</v>
      </c>
      <c r="F68" s="41">
        <f t="shared" si="30"/>
        <v>0.24915133333077147</v>
      </c>
      <c r="G68" s="41">
        <f t="shared" si="30"/>
        <v>0.26583104743089192</v>
      </c>
      <c r="H68" s="41">
        <f t="shared" si="30"/>
        <v>0.28315357291886123</v>
      </c>
      <c r="I68" s="41">
        <f t="shared" si="30"/>
        <v>0.27931486024208696</v>
      </c>
      <c r="J68" s="41">
        <f t="shared" si="30"/>
        <v>0.28484321424934428</v>
      </c>
      <c r="K68" s="41">
        <f t="shared" si="30"/>
        <v>0.27917749106678352</v>
      </c>
      <c r="L68" s="41">
        <f t="shared" si="30"/>
        <v>0.26196230913256874</v>
      </c>
      <c r="M68" s="41">
        <f t="shared" si="30"/>
        <v>0.2967786218995751</v>
      </c>
      <c r="N68" s="41">
        <f t="shared" si="30"/>
        <v>0.2922113360393524</v>
      </c>
      <c r="O68" s="41">
        <f t="shared" si="30"/>
        <v>0.30197243322546508</v>
      </c>
      <c r="P68" s="41">
        <f t="shared" si="30"/>
        <v>0.29608394021719436</v>
      </c>
      <c r="Q68" s="41">
        <f t="shared" si="30"/>
        <v>0.29862300706338063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3345.3799048326978</v>
      </c>
      <c r="C72" s="55">
        <f t="shared" ref="C72:Q72" si="31">SUM(C73:C74,C77:C78,C84:C85)</f>
        <v>3394.5358665486224</v>
      </c>
      <c r="D72" s="55">
        <f t="shared" si="31"/>
        <v>3358.4302835272429</v>
      </c>
      <c r="E72" s="55">
        <f t="shared" si="31"/>
        <v>3500.8724945109252</v>
      </c>
      <c r="F72" s="55">
        <f t="shared" si="31"/>
        <v>2681.4697069251247</v>
      </c>
      <c r="G72" s="55">
        <f t="shared" si="31"/>
        <v>2132.366923891534</v>
      </c>
      <c r="H72" s="55">
        <f t="shared" si="31"/>
        <v>1321.7398070369759</v>
      </c>
      <c r="I72" s="55">
        <f t="shared" si="31"/>
        <v>1450.0744220871356</v>
      </c>
      <c r="J72" s="55">
        <f t="shared" si="31"/>
        <v>1298.4117831576723</v>
      </c>
      <c r="K72" s="55">
        <f t="shared" si="31"/>
        <v>1844.6824465950604</v>
      </c>
      <c r="L72" s="55">
        <f t="shared" si="31"/>
        <v>2142.7392079949104</v>
      </c>
      <c r="M72" s="55">
        <f t="shared" si="31"/>
        <v>1866.1529421077885</v>
      </c>
      <c r="N72" s="55">
        <f t="shared" si="31"/>
        <v>1366.5418180767003</v>
      </c>
      <c r="O72" s="55">
        <f t="shared" si="31"/>
        <v>1138.2753660462124</v>
      </c>
      <c r="P72" s="55">
        <f t="shared" si="31"/>
        <v>1338.6431648220571</v>
      </c>
      <c r="Q72" s="55">
        <f t="shared" si="31"/>
        <v>987.32117870226546</v>
      </c>
    </row>
    <row r="73" spans="1:17" ht="12" customHeight="1" x14ac:dyDescent="0.25">
      <c r="A73" s="54" t="s">
        <v>38</v>
      </c>
      <c r="B73" s="53">
        <v>0</v>
      </c>
      <c r="C73" s="53">
        <v>0</v>
      </c>
      <c r="D73" s="53">
        <v>0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</row>
    <row r="74" spans="1:17" ht="12" customHeight="1" x14ac:dyDescent="0.25">
      <c r="A74" s="51" t="s">
        <v>37</v>
      </c>
      <c r="B74" s="50">
        <f>SUM(B75:B76)</f>
        <v>3262.395918201662</v>
      </c>
      <c r="C74" s="50">
        <f t="shared" ref="C74:Q74" si="32">SUM(C75:C76)</f>
        <v>3316.8080597403946</v>
      </c>
      <c r="D74" s="50">
        <f t="shared" si="32"/>
        <v>3205.7196194755788</v>
      </c>
      <c r="E74" s="50">
        <f t="shared" si="32"/>
        <v>3291.878832300973</v>
      </c>
      <c r="F74" s="50">
        <f t="shared" si="32"/>
        <v>2472.0878473405924</v>
      </c>
      <c r="G74" s="50">
        <f t="shared" si="32"/>
        <v>1912.4054686319753</v>
      </c>
      <c r="H74" s="50">
        <f t="shared" si="32"/>
        <v>1097.9235607676399</v>
      </c>
      <c r="I74" s="50">
        <f t="shared" si="32"/>
        <v>1220.6058537596757</v>
      </c>
      <c r="J74" s="50">
        <f t="shared" si="32"/>
        <v>1059.9613749062644</v>
      </c>
      <c r="K74" s="50">
        <f t="shared" si="32"/>
        <v>1714.5669942100085</v>
      </c>
      <c r="L74" s="50">
        <f t="shared" si="32"/>
        <v>1893.3768633407878</v>
      </c>
      <c r="M74" s="50">
        <f t="shared" si="32"/>
        <v>1640.8651014219226</v>
      </c>
      <c r="N74" s="50">
        <f t="shared" si="32"/>
        <v>1076.8951142121209</v>
      </c>
      <c r="O74" s="50">
        <f t="shared" si="32"/>
        <v>885.56103450548073</v>
      </c>
      <c r="P74" s="50">
        <f t="shared" si="32"/>
        <v>1108.4549891133802</v>
      </c>
      <c r="Q74" s="50">
        <f t="shared" si="32"/>
        <v>760.03990202002308</v>
      </c>
    </row>
    <row r="75" spans="1:17" ht="12" customHeight="1" x14ac:dyDescent="0.25">
      <c r="A75" s="52" t="s">
        <v>66</v>
      </c>
      <c r="B75" s="50">
        <v>107.39609999582073</v>
      </c>
      <c r="C75" s="50">
        <v>145.03878617612401</v>
      </c>
      <c r="D75" s="50">
        <v>118.91388062779201</v>
      </c>
      <c r="E75" s="50">
        <v>93.000536093124026</v>
      </c>
      <c r="F75" s="50">
        <v>81.365710671216021</v>
      </c>
      <c r="G75" s="50">
        <v>92.883535738428549</v>
      </c>
      <c r="H75" s="50">
        <v>29.06229601602001</v>
      </c>
      <c r="I75" s="50">
        <v>20.341216318140006</v>
      </c>
      <c r="J75" s="50">
        <v>17.44046859844801</v>
      </c>
      <c r="K75" s="50">
        <v>14.530236562583996</v>
      </c>
      <c r="L75" s="50">
        <v>20.318321776955013</v>
      </c>
      <c r="M75" s="50">
        <v>17.415712128637711</v>
      </c>
      <c r="N75" s="50">
        <v>2.9025898132653092</v>
      </c>
      <c r="O75" s="50">
        <v>0</v>
      </c>
      <c r="P75" s="50">
        <v>0</v>
      </c>
      <c r="Q75" s="50">
        <v>14.513007076676145</v>
      </c>
    </row>
    <row r="76" spans="1:17" ht="12" customHeight="1" x14ac:dyDescent="0.25">
      <c r="A76" s="52" t="s">
        <v>65</v>
      </c>
      <c r="B76" s="50">
        <v>3154.9998182058412</v>
      </c>
      <c r="C76" s="50">
        <v>3171.7692735642704</v>
      </c>
      <c r="D76" s="50">
        <v>3086.8057388477869</v>
      </c>
      <c r="E76" s="50">
        <v>3198.878296207849</v>
      </c>
      <c r="F76" s="50">
        <v>2390.7221366693761</v>
      </c>
      <c r="G76" s="50">
        <v>1819.5219328935468</v>
      </c>
      <c r="H76" s="50">
        <v>1068.86126475162</v>
      </c>
      <c r="I76" s="50">
        <v>1200.2646374415358</v>
      </c>
      <c r="J76" s="50">
        <v>1042.5209063078164</v>
      </c>
      <c r="K76" s="50">
        <v>1700.0367576474246</v>
      </c>
      <c r="L76" s="50">
        <v>1873.0585415638329</v>
      </c>
      <c r="M76" s="50">
        <v>1623.4493892932849</v>
      </c>
      <c r="N76" s="50">
        <v>1073.9925243988555</v>
      </c>
      <c r="O76" s="50">
        <v>885.56103450548073</v>
      </c>
      <c r="P76" s="50">
        <v>1108.4549891133802</v>
      </c>
      <c r="Q76" s="50">
        <v>745.52689494334697</v>
      </c>
    </row>
    <row r="77" spans="1:17" ht="12" customHeight="1" x14ac:dyDescent="0.25">
      <c r="A77" s="51" t="s">
        <v>41</v>
      </c>
      <c r="B77" s="50">
        <v>82.983986631035691</v>
      </c>
      <c r="C77" s="50">
        <v>77.727806808227996</v>
      </c>
      <c r="D77" s="50">
        <v>152.710664051664</v>
      </c>
      <c r="E77" s="50">
        <v>208.99366220995205</v>
      </c>
      <c r="F77" s="50">
        <v>209.38185958453212</v>
      </c>
      <c r="G77" s="50">
        <v>219.96145525955896</v>
      </c>
      <c r="H77" s="50">
        <v>223.81624626933598</v>
      </c>
      <c r="I77" s="50">
        <v>229.46856832746002</v>
      </c>
      <c r="J77" s="50">
        <v>238.45040825140796</v>
      </c>
      <c r="K77" s="50">
        <v>130.11545238505198</v>
      </c>
      <c r="L77" s="50">
        <v>249.36234465412258</v>
      </c>
      <c r="M77" s="50">
        <v>225.28784068586589</v>
      </c>
      <c r="N77" s="50">
        <v>289.64670386457942</v>
      </c>
      <c r="O77" s="50">
        <v>252.71433154073173</v>
      </c>
      <c r="P77" s="50">
        <v>230.18817570867697</v>
      </c>
      <c r="Q77" s="50">
        <v>227.28127668224235</v>
      </c>
    </row>
    <row r="78" spans="1:17" ht="12" customHeight="1" x14ac:dyDescent="0.25">
      <c r="A78" s="51" t="s">
        <v>64</v>
      </c>
      <c r="B78" s="50">
        <f>SUM(B79:B83)</f>
        <v>0</v>
      </c>
      <c r="C78" s="50">
        <f t="shared" ref="C78:Q78" si="33">SUM(C79:C83)</f>
        <v>0</v>
      </c>
      <c r="D78" s="50">
        <f t="shared" si="33"/>
        <v>0</v>
      </c>
      <c r="E78" s="50">
        <f t="shared" si="33"/>
        <v>0</v>
      </c>
      <c r="F78" s="50">
        <f t="shared" si="33"/>
        <v>0</v>
      </c>
      <c r="G78" s="50">
        <f t="shared" si="33"/>
        <v>0</v>
      </c>
      <c r="H78" s="50">
        <f t="shared" si="33"/>
        <v>0</v>
      </c>
      <c r="I78" s="50">
        <f t="shared" si="33"/>
        <v>0</v>
      </c>
      <c r="J78" s="50">
        <f t="shared" si="33"/>
        <v>0</v>
      </c>
      <c r="K78" s="50">
        <f t="shared" si="33"/>
        <v>0</v>
      </c>
      <c r="L78" s="50">
        <f t="shared" si="33"/>
        <v>0</v>
      </c>
      <c r="M78" s="50">
        <f t="shared" si="33"/>
        <v>0</v>
      </c>
      <c r="N78" s="50">
        <f t="shared" si="33"/>
        <v>0</v>
      </c>
      <c r="O78" s="50">
        <f t="shared" si="33"/>
        <v>0</v>
      </c>
      <c r="P78" s="50">
        <f t="shared" si="33"/>
        <v>0</v>
      </c>
      <c r="Q78" s="50">
        <f t="shared" si="33"/>
        <v>0</v>
      </c>
    </row>
    <row r="79" spans="1:17" ht="12" customHeight="1" x14ac:dyDescent="0.25">
      <c r="A79" s="52" t="s">
        <v>34</v>
      </c>
      <c r="B79" s="50">
        <v>0</v>
      </c>
      <c r="C79" s="50">
        <v>0</v>
      </c>
      <c r="D79" s="50">
        <v>0</v>
      </c>
      <c r="E79" s="50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3345.3799048326964</v>
      </c>
      <c r="C87" s="26">
        <f t="shared" si="34"/>
        <v>3394.5358665486219</v>
      </c>
      <c r="D87" s="26">
        <f t="shared" si="34"/>
        <v>3358.4302835272438</v>
      </c>
      <c r="E87" s="26">
        <f t="shared" si="34"/>
        <v>3500.8724945109252</v>
      </c>
      <c r="F87" s="26">
        <f t="shared" si="34"/>
        <v>2681.4697069251229</v>
      </c>
      <c r="G87" s="26">
        <f t="shared" si="34"/>
        <v>2132.3669238915345</v>
      </c>
      <c r="H87" s="26">
        <f t="shared" si="34"/>
        <v>1321.7398070369757</v>
      </c>
      <c r="I87" s="26">
        <f t="shared" si="34"/>
        <v>1450.0744220871361</v>
      </c>
      <c r="J87" s="26">
        <f t="shared" si="34"/>
        <v>1298.4117831576721</v>
      </c>
      <c r="K87" s="26">
        <f t="shared" si="34"/>
        <v>1844.6824465950606</v>
      </c>
      <c r="L87" s="26">
        <f t="shared" si="34"/>
        <v>2142.7392079949113</v>
      </c>
      <c r="M87" s="26">
        <f t="shared" si="34"/>
        <v>1866.1529421077882</v>
      </c>
      <c r="N87" s="26">
        <f t="shared" si="34"/>
        <v>1366.5418180767003</v>
      </c>
      <c r="O87" s="26">
        <f t="shared" si="34"/>
        <v>1138.2753660462124</v>
      </c>
      <c r="P87" s="26">
        <f t="shared" si="34"/>
        <v>1338.6431648220573</v>
      </c>
      <c r="Q87" s="26">
        <f t="shared" si="34"/>
        <v>987.32117870226568</v>
      </c>
    </row>
    <row r="88" spans="1:17" ht="12" customHeight="1" x14ac:dyDescent="0.25">
      <c r="A88" s="25" t="s">
        <v>48</v>
      </c>
      <c r="B88" s="24">
        <f t="shared" ref="B88:Q88" si="35">SUM(B89:B92)</f>
        <v>3345.3799048326964</v>
      </c>
      <c r="C88" s="24">
        <f t="shared" si="35"/>
        <v>3394.5358665486219</v>
      </c>
      <c r="D88" s="24">
        <f t="shared" si="35"/>
        <v>3358.4302835272438</v>
      </c>
      <c r="E88" s="24">
        <f t="shared" si="35"/>
        <v>3500.8724945109252</v>
      </c>
      <c r="F88" s="24">
        <f t="shared" si="35"/>
        <v>2681.4697069251229</v>
      </c>
      <c r="G88" s="24">
        <f t="shared" si="35"/>
        <v>2132.3669238915345</v>
      </c>
      <c r="H88" s="24">
        <f t="shared" si="35"/>
        <v>1321.7398070369757</v>
      </c>
      <c r="I88" s="24">
        <f t="shared" si="35"/>
        <v>1450.0744220871361</v>
      </c>
      <c r="J88" s="24">
        <f t="shared" si="35"/>
        <v>1298.4117831576721</v>
      </c>
      <c r="K88" s="24">
        <f t="shared" si="35"/>
        <v>1844.6824465950606</v>
      </c>
      <c r="L88" s="24">
        <f t="shared" si="35"/>
        <v>2142.7392079949113</v>
      </c>
      <c r="M88" s="24">
        <f t="shared" si="35"/>
        <v>1866.1529421077882</v>
      </c>
      <c r="N88" s="24">
        <f t="shared" si="35"/>
        <v>1366.5418180767003</v>
      </c>
      <c r="O88" s="24">
        <f t="shared" si="35"/>
        <v>1138.2753660462124</v>
      </c>
      <c r="P88" s="24">
        <f t="shared" si="35"/>
        <v>1338.6431648220573</v>
      </c>
      <c r="Q88" s="24">
        <f t="shared" si="35"/>
        <v>987.32117870226568</v>
      </c>
    </row>
    <row r="89" spans="1:17" ht="12" customHeight="1" x14ac:dyDescent="0.25">
      <c r="A89" s="23" t="s">
        <v>44</v>
      </c>
      <c r="B89" s="22">
        <v>2926.3471382472221</v>
      </c>
      <c r="C89" s="22">
        <v>2945.2959918201755</v>
      </c>
      <c r="D89" s="22">
        <v>2942.8551638517547</v>
      </c>
      <c r="E89" s="22">
        <v>3115.8541295318178</v>
      </c>
      <c r="F89" s="22">
        <v>2334.1943240414885</v>
      </c>
      <c r="G89" s="22">
        <v>1797.6247607836829</v>
      </c>
      <c r="H89" s="22">
        <v>1103.5717999313422</v>
      </c>
      <c r="I89" s="22">
        <v>1244.4075353001494</v>
      </c>
      <c r="J89" s="22">
        <v>1110.0129941492794</v>
      </c>
      <c r="K89" s="22">
        <v>1668.9888170526428</v>
      </c>
      <c r="L89" s="22">
        <v>1966.8456675732618</v>
      </c>
      <c r="M89" s="22">
        <v>1696.1778234491082</v>
      </c>
      <c r="N89" s="22">
        <v>1218.2411986091029</v>
      </c>
      <c r="O89" s="22">
        <v>994.85035710263492</v>
      </c>
      <c r="P89" s="22">
        <v>1200.7568154958635</v>
      </c>
      <c r="Q89" s="22">
        <v>836.77375766733849</v>
      </c>
    </row>
    <row r="90" spans="1:17" ht="12" customHeight="1" x14ac:dyDescent="0.25">
      <c r="A90" s="23" t="s">
        <v>43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</row>
    <row r="91" spans="1:17" ht="12" customHeight="1" x14ac:dyDescent="0.25">
      <c r="A91" s="23" t="s">
        <v>47</v>
      </c>
      <c r="B91" s="22">
        <v>289.98209950820467</v>
      </c>
      <c r="C91" s="22">
        <v>283.76410636785596</v>
      </c>
      <c r="D91" s="22">
        <v>273.63192814930767</v>
      </c>
      <c r="E91" s="22">
        <v>266.68789712088346</v>
      </c>
      <c r="F91" s="22">
        <v>240.45445130633172</v>
      </c>
      <c r="G91" s="22">
        <v>216.2754919498519</v>
      </c>
      <c r="H91" s="22">
        <v>163.39752049624016</v>
      </c>
      <c r="I91" s="22">
        <v>159.69249781382246</v>
      </c>
      <c r="J91" s="22">
        <v>145.59158508255234</v>
      </c>
      <c r="K91" s="22">
        <v>138.75575421521202</v>
      </c>
      <c r="L91" s="22">
        <v>136.3710572423924</v>
      </c>
      <c r="M91" s="22">
        <v>133.66142849599777</v>
      </c>
      <c r="N91" s="22">
        <v>127.46971064458613</v>
      </c>
      <c r="O91" s="22">
        <v>125.86534883549494</v>
      </c>
      <c r="P91" s="22">
        <v>120.66463076742019</v>
      </c>
      <c r="Q91" s="22">
        <v>119.27229181100662</v>
      </c>
    </row>
    <row r="92" spans="1:17" ht="12" customHeight="1" x14ac:dyDescent="0.25">
      <c r="A92" s="21" t="s">
        <v>46</v>
      </c>
      <c r="B92" s="20">
        <v>129.05066707726971</v>
      </c>
      <c r="C92" s="20">
        <v>165.47576836059045</v>
      </c>
      <c r="D92" s="20">
        <v>141.94319152618135</v>
      </c>
      <c r="E92" s="20">
        <v>118.33046785822411</v>
      </c>
      <c r="F92" s="20">
        <v>106.820931577303</v>
      </c>
      <c r="G92" s="20">
        <v>118.46667115799968</v>
      </c>
      <c r="H92" s="20">
        <v>54.770486609393409</v>
      </c>
      <c r="I92" s="20">
        <v>45.974388973164082</v>
      </c>
      <c r="J92" s="20">
        <v>42.807203925840284</v>
      </c>
      <c r="K92" s="20">
        <v>36.937875327205731</v>
      </c>
      <c r="L92" s="20">
        <v>39.522483179257179</v>
      </c>
      <c r="M92" s="20">
        <v>36.313690162682278</v>
      </c>
      <c r="N92" s="20">
        <v>20.830908823011367</v>
      </c>
      <c r="O92" s="20">
        <v>17.559660108082753</v>
      </c>
      <c r="P92" s="20">
        <v>17.221718558773517</v>
      </c>
      <c r="Q92" s="20">
        <v>31.275129223920526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0.87474284580350814</v>
      </c>
      <c r="C97" s="45">
        <f t="shared" si="38"/>
        <v>0.86765793840758298</v>
      </c>
      <c r="D97" s="45">
        <f t="shared" si="38"/>
        <v>0.87625911971022818</v>
      </c>
      <c r="E97" s="45">
        <f t="shared" si="38"/>
        <v>0.89002216859289107</v>
      </c>
      <c r="F97" s="45">
        <f t="shared" si="38"/>
        <v>0.87049065593142216</v>
      </c>
      <c r="G97" s="45">
        <f t="shared" si="38"/>
        <v>0.84301849772788973</v>
      </c>
      <c r="H97" s="45">
        <f t="shared" si="38"/>
        <v>0.8349387633298917</v>
      </c>
      <c r="I97" s="45">
        <f t="shared" si="38"/>
        <v>0.85816804733996754</v>
      </c>
      <c r="J97" s="45">
        <f t="shared" si="38"/>
        <v>0.85490058589100582</v>
      </c>
      <c r="K97" s="45">
        <f t="shared" si="38"/>
        <v>0.90475670765626059</v>
      </c>
      <c r="L97" s="45">
        <f t="shared" si="38"/>
        <v>0.91791182997661969</v>
      </c>
      <c r="M97" s="45">
        <f t="shared" si="38"/>
        <v>0.908916833758172</v>
      </c>
      <c r="N97" s="45">
        <f t="shared" si="38"/>
        <v>0.89147743778794941</v>
      </c>
      <c r="O97" s="45">
        <f t="shared" si="38"/>
        <v>0.87399796813510711</v>
      </c>
      <c r="P97" s="45">
        <f t="shared" si="38"/>
        <v>0.89699544064491399</v>
      </c>
      <c r="Q97" s="45">
        <f t="shared" si="38"/>
        <v>0.84751930346231752</v>
      </c>
    </row>
    <row r="98" spans="1:17" ht="12" customHeight="1" x14ac:dyDescent="0.25">
      <c r="A98" s="23" t="s">
        <v>43</v>
      </c>
      <c r="B98" s="44">
        <f t="shared" ref="B98:Q98" si="39">IF(B90=0,0,B90/B$87)</f>
        <v>0</v>
      </c>
      <c r="C98" s="44">
        <f t="shared" si="39"/>
        <v>0</v>
      </c>
      <c r="D98" s="44">
        <f t="shared" si="39"/>
        <v>0</v>
      </c>
      <c r="E98" s="44">
        <f t="shared" si="39"/>
        <v>0</v>
      </c>
      <c r="F98" s="44">
        <f t="shared" si="39"/>
        <v>0</v>
      </c>
      <c r="G98" s="44">
        <f t="shared" si="39"/>
        <v>0</v>
      </c>
      <c r="H98" s="44">
        <f t="shared" si="39"/>
        <v>0</v>
      </c>
      <c r="I98" s="44">
        <f t="shared" si="39"/>
        <v>0</v>
      </c>
      <c r="J98" s="44">
        <f t="shared" si="39"/>
        <v>0</v>
      </c>
      <c r="K98" s="44">
        <f t="shared" si="39"/>
        <v>0</v>
      </c>
      <c r="L98" s="44">
        <f t="shared" si="39"/>
        <v>0</v>
      </c>
      <c r="M98" s="44">
        <f t="shared" si="39"/>
        <v>0</v>
      </c>
      <c r="N98" s="44">
        <f t="shared" si="39"/>
        <v>0</v>
      </c>
      <c r="O98" s="44">
        <f t="shared" si="39"/>
        <v>0</v>
      </c>
      <c r="P98" s="44">
        <f t="shared" si="39"/>
        <v>0</v>
      </c>
      <c r="Q98" s="44">
        <f t="shared" si="39"/>
        <v>0</v>
      </c>
    </row>
    <row r="99" spans="1:17" ht="12" customHeight="1" x14ac:dyDescent="0.25">
      <c r="A99" s="23" t="s">
        <v>47</v>
      </c>
      <c r="B99" s="44">
        <f t="shared" ref="B99:Q99" si="40">IF(B91=0,0,B91/B$87)</f>
        <v>8.6681365870973262E-2</v>
      </c>
      <c r="C99" s="44">
        <f t="shared" si="40"/>
        <v>8.3594375644753971E-2</v>
      </c>
      <c r="D99" s="44">
        <f t="shared" si="40"/>
        <v>8.1476137674033083E-2</v>
      </c>
      <c r="E99" s="44">
        <f t="shared" si="40"/>
        <v>7.6177552178500571E-2</v>
      </c>
      <c r="F99" s="44">
        <f t="shared" si="40"/>
        <v>8.9672633886311567E-2</v>
      </c>
      <c r="G99" s="44">
        <f t="shared" si="40"/>
        <v>0.1014250828629215</v>
      </c>
      <c r="H99" s="44">
        <f t="shared" si="40"/>
        <v>0.1236230607766428</v>
      </c>
      <c r="I99" s="44">
        <f t="shared" si="40"/>
        <v>0.11012710477574814</v>
      </c>
      <c r="J99" s="44">
        <f t="shared" si="40"/>
        <v>0.11213051742990267</v>
      </c>
      <c r="K99" s="44">
        <f t="shared" si="40"/>
        <v>7.521931727128929E-2</v>
      </c>
      <c r="L99" s="44">
        <f t="shared" si="40"/>
        <v>6.3643329404516252E-2</v>
      </c>
      <c r="M99" s="44">
        <f t="shared" si="40"/>
        <v>7.1624048318906508E-2</v>
      </c>
      <c r="N99" s="44">
        <f t="shared" si="40"/>
        <v>9.3279041269289278E-2</v>
      </c>
      <c r="O99" s="44">
        <f t="shared" si="40"/>
        <v>0.11057548339351919</v>
      </c>
      <c r="P99" s="44">
        <f t="shared" si="40"/>
        <v>9.0139503893451586E-2</v>
      </c>
      <c r="Q99" s="44">
        <f t="shared" si="40"/>
        <v>0.12080394342171212</v>
      </c>
    </row>
    <row r="100" spans="1:17" ht="12" customHeight="1" x14ac:dyDescent="0.25">
      <c r="A100" s="23" t="s">
        <v>46</v>
      </c>
      <c r="B100" s="43">
        <f t="shared" ref="B100:Q100" si="41">IF(B92=0,0,B92/B$87)</f>
        <v>3.8575788325518619E-2</v>
      </c>
      <c r="C100" s="43">
        <f t="shared" si="41"/>
        <v>4.8747685947663044E-2</v>
      </c>
      <c r="D100" s="43">
        <f t="shared" si="41"/>
        <v>4.2264742615738711E-2</v>
      </c>
      <c r="E100" s="43">
        <f t="shared" si="41"/>
        <v>3.3800279228608406E-2</v>
      </c>
      <c r="F100" s="43">
        <f t="shared" si="41"/>
        <v>3.9836710182266422E-2</v>
      </c>
      <c r="G100" s="43">
        <f t="shared" si="41"/>
        <v>5.5556419409188713E-2</v>
      </c>
      <c r="H100" s="43">
        <f t="shared" si="41"/>
        <v>4.1438175893465545E-2</v>
      </c>
      <c r="I100" s="43">
        <f t="shared" si="41"/>
        <v>3.1704847884284279E-2</v>
      </c>
      <c r="J100" s="43">
        <f t="shared" si="41"/>
        <v>3.2968896679091531E-2</v>
      </c>
      <c r="K100" s="43">
        <f t="shared" si="41"/>
        <v>2.0023975072450087E-2</v>
      </c>
      <c r="L100" s="43">
        <f t="shared" si="41"/>
        <v>1.8444840618864075E-2</v>
      </c>
      <c r="M100" s="43">
        <f t="shared" si="41"/>
        <v>1.9459117922921459E-2</v>
      </c>
      <c r="N100" s="43">
        <f t="shared" si="41"/>
        <v>1.524352094276136E-2</v>
      </c>
      <c r="O100" s="43">
        <f t="shared" si="41"/>
        <v>1.542654847137389E-2</v>
      </c>
      <c r="P100" s="43">
        <f t="shared" si="41"/>
        <v>1.2865055461634363E-2</v>
      </c>
      <c r="Q100" s="43">
        <f t="shared" si="41"/>
        <v>3.167675311597036E-2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115743.68120945532</v>
      </c>
      <c r="C105" s="26">
        <f t="shared" ref="C105:Q105" si="43">SUM(C106,C111)</f>
        <v>124252.21325797532</v>
      </c>
      <c r="D105" s="26">
        <f t="shared" si="43"/>
        <v>122675.01926454794</v>
      </c>
      <c r="E105" s="26">
        <f t="shared" si="43"/>
        <v>121730.71013024729</v>
      </c>
      <c r="F105" s="26">
        <f t="shared" si="43"/>
        <v>114323.78939212172</v>
      </c>
      <c r="G105" s="26">
        <f t="shared" si="43"/>
        <v>106754.38933601875</v>
      </c>
      <c r="H105" s="26">
        <f t="shared" si="43"/>
        <v>99960.179070409285</v>
      </c>
      <c r="I105" s="26">
        <f t="shared" si="43"/>
        <v>100870.48639676356</v>
      </c>
      <c r="J105" s="26">
        <f t="shared" si="43"/>
        <v>98784.338304533245</v>
      </c>
      <c r="K105" s="26">
        <f t="shared" si="43"/>
        <v>100416.25901859967</v>
      </c>
      <c r="L105" s="26">
        <f t="shared" si="43"/>
        <v>106561.3544803288</v>
      </c>
      <c r="M105" s="26">
        <f t="shared" si="43"/>
        <v>93393.48641782577</v>
      </c>
      <c r="N105" s="26">
        <f t="shared" si="43"/>
        <v>94074.477662803591</v>
      </c>
      <c r="O105" s="26">
        <f t="shared" si="43"/>
        <v>89931.310323447426</v>
      </c>
      <c r="P105" s="26">
        <f t="shared" si="43"/>
        <v>90610.794776361363</v>
      </c>
      <c r="Q105" s="26">
        <f t="shared" si="43"/>
        <v>88569.6781183157</v>
      </c>
    </row>
    <row r="106" spans="1:17" ht="12" customHeight="1" x14ac:dyDescent="0.25">
      <c r="A106" s="25" t="s">
        <v>48</v>
      </c>
      <c r="B106" s="24">
        <f>SUM(B107:B110)</f>
        <v>87040.417992847026</v>
      </c>
      <c r="C106" s="24">
        <f t="shared" ref="C106:Q106" si="44">SUM(C107:C110)</f>
        <v>95490.245444251268</v>
      </c>
      <c r="D106" s="24">
        <f t="shared" si="44"/>
        <v>93877.221324453101</v>
      </c>
      <c r="E106" s="24">
        <f t="shared" si="44"/>
        <v>93043.809761133016</v>
      </c>
      <c r="F106" s="24">
        <f t="shared" si="44"/>
        <v>85839.864833648287</v>
      </c>
      <c r="G106" s="24">
        <f t="shared" si="44"/>
        <v>78375.758200979646</v>
      </c>
      <c r="H106" s="24">
        <f t="shared" si="44"/>
        <v>71656.097217013725</v>
      </c>
      <c r="I106" s="24">
        <f t="shared" si="44"/>
        <v>72695.860586300216</v>
      </c>
      <c r="J106" s="24">
        <f t="shared" si="44"/>
        <v>70646.289864375372</v>
      </c>
      <c r="K106" s="24">
        <f t="shared" si="44"/>
        <v>72382.29976347473</v>
      </c>
      <c r="L106" s="24">
        <f t="shared" si="44"/>
        <v>78646.295996367669</v>
      </c>
      <c r="M106" s="24">
        <f t="shared" si="44"/>
        <v>65676.296224346763</v>
      </c>
      <c r="N106" s="24">
        <f t="shared" si="44"/>
        <v>66584.848857751538</v>
      </c>
      <c r="O106" s="24">
        <f t="shared" si="44"/>
        <v>62774.533721921624</v>
      </c>
      <c r="P106" s="24">
        <f t="shared" si="44"/>
        <v>63782.393632764717</v>
      </c>
      <c r="Q106" s="24">
        <f t="shared" si="44"/>
        <v>62120.734503988555</v>
      </c>
    </row>
    <row r="107" spans="1:17" ht="12" customHeight="1" x14ac:dyDescent="0.25">
      <c r="A107" s="23" t="s">
        <v>44</v>
      </c>
      <c r="B107" s="22">
        <v>66816.203063963025</v>
      </c>
      <c r="C107" s="22">
        <v>75349.7101196656</v>
      </c>
      <c r="D107" s="22">
        <v>73928.963560185497</v>
      </c>
      <c r="E107" s="22">
        <v>73288.707962342291</v>
      </c>
      <c r="F107" s="22">
        <v>66235.745050665559</v>
      </c>
      <c r="G107" s="22">
        <v>58834.853359268491</v>
      </c>
      <c r="H107" s="22">
        <v>52429.107570925175</v>
      </c>
      <c r="I107" s="22">
        <v>53587.111475351267</v>
      </c>
      <c r="J107" s="22">
        <v>51657.55327888504</v>
      </c>
      <c r="K107" s="22">
        <v>53583.072335275363</v>
      </c>
      <c r="L107" s="22">
        <v>59966.670443835028</v>
      </c>
      <c r="M107" s="22">
        <v>47088.910562176665</v>
      </c>
      <c r="N107" s="22">
        <v>48072.702363793134</v>
      </c>
      <c r="O107" s="22">
        <v>44322.6451099638</v>
      </c>
      <c r="P107" s="22">
        <v>45385.695695549817</v>
      </c>
      <c r="Q107" s="22">
        <v>43817.518654872772</v>
      </c>
    </row>
    <row r="108" spans="1:17" ht="12" customHeight="1" x14ac:dyDescent="0.25">
      <c r="A108" s="23" t="s">
        <v>43</v>
      </c>
      <c r="B108" s="22">
        <v>1638.6474459806041</v>
      </c>
      <c r="C108" s="22">
        <v>1600.4132435811637</v>
      </c>
      <c r="D108" s="22">
        <v>1611.9613851811214</v>
      </c>
      <c r="E108" s="22">
        <v>1608.1267169034586</v>
      </c>
      <c r="F108" s="22">
        <v>1638.6835611226118</v>
      </c>
      <c r="G108" s="22">
        <v>1691.9867619096317</v>
      </c>
      <c r="H108" s="22">
        <v>1690.6522881551321</v>
      </c>
      <c r="I108" s="22">
        <v>1699.4385470105742</v>
      </c>
      <c r="J108" s="22">
        <v>1695.2192009882385</v>
      </c>
      <c r="K108" s="22">
        <v>1664.7954946053737</v>
      </c>
      <c r="L108" s="22">
        <v>1651.5839570489238</v>
      </c>
      <c r="M108" s="22">
        <v>1634.9092607799412</v>
      </c>
      <c r="N108" s="22">
        <v>1613.8587750123716</v>
      </c>
      <c r="O108" s="22">
        <v>1576.0750184607048</v>
      </c>
      <c r="P108" s="22">
        <v>1547.3824974682059</v>
      </c>
      <c r="Q108" s="22">
        <v>1490.8541485430701</v>
      </c>
    </row>
    <row r="109" spans="1:17" ht="12" customHeight="1" x14ac:dyDescent="0.25">
      <c r="A109" s="23" t="s">
        <v>47</v>
      </c>
      <c r="B109" s="22">
        <v>9757.4544310271067</v>
      </c>
      <c r="C109" s="22">
        <v>9639.7769907235233</v>
      </c>
      <c r="D109" s="22">
        <v>9507.8637595496439</v>
      </c>
      <c r="E109" s="22">
        <v>9399.2712869574152</v>
      </c>
      <c r="F109" s="22">
        <v>9240.1935025516686</v>
      </c>
      <c r="G109" s="22">
        <v>9089.1263498559729</v>
      </c>
      <c r="H109" s="22">
        <v>8938.2567811419867</v>
      </c>
      <c r="I109" s="22">
        <v>8820.5921011156533</v>
      </c>
      <c r="J109" s="22">
        <v>8698.7863294622985</v>
      </c>
      <c r="K109" s="22">
        <v>8589.9374005663085</v>
      </c>
      <c r="L109" s="22">
        <v>8497.8376767012323</v>
      </c>
      <c r="M109" s="22">
        <v>8410.6494355361483</v>
      </c>
      <c r="N109" s="22">
        <v>8347.4793494317091</v>
      </c>
      <c r="O109" s="22">
        <v>8335.5416421838017</v>
      </c>
      <c r="P109" s="22">
        <v>8307.6785438740517</v>
      </c>
      <c r="Q109" s="22">
        <v>8286.4680790543825</v>
      </c>
    </row>
    <row r="110" spans="1:17" ht="12" customHeight="1" x14ac:dyDescent="0.25">
      <c r="A110" s="21" t="s">
        <v>46</v>
      </c>
      <c r="B110" s="20">
        <v>8828.1130518762893</v>
      </c>
      <c r="C110" s="20">
        <v>8900.3450902809855</v>
      </c>
      <c r="D110" s="20">
        <v>8828.4326195368558</v>
      </c>
      <c r="E110" s="20">
        <v>8747.7037949298556</v>
      </c>
      <c r="F110" s="20">
        <v>8725.2427193084404</v>
      </c>
      <c r="G110" s="20">
        <v>8759.7917299455385</v>
      </c>
      <c r="H110" s="20">
        <v>8598.0805767914317</v>
      </c>
      <c r="I110" s="20">
        <v>8588.7184628227151</v>
      </c>
      <c r="J110" s="20">
        <v>8594.7310550397942</v>
      </c>
      <c r="K110" s="20">
        <v>8544.4945330276751</v>
      </c>
      <c r="L110" s="20">
        <v>8530.2039187824903</v>
      </c>
      <c r="M110" s="20">
        <v>8541.8269658540066</v>
      </c>
      <c r="N110" s="20">
        <v>8550.8083695143341</v>
      </c>
      <c r="O110" s="20">
        <v>8540.2719513133197</v>
      </c>
      <c r="P110" s="20">
        <v>8541.6368958726434</v>
      </c>
      <c r="Q110" s="20">
        <v>8525.8936215183348</v>
      </c>
    </row>
    <row r="111" spans="1:17" ht="12" customHeight="1" x14ac:dyDescent="0.25">
      <c r="A111" s="19" t="s">
        <v>45</v>
      </c>
      <c r="B111" s="18">
        <v>28703.263216608288</v>
      </c>
      <c r="C111" s="18">
        <v>28761.967813724052</v>
      </c>
      <c r="D111" s="18">
        <v>28797.797940094835</v>
      </c>
      <c r="E111" s="18">
        <v>28686.900369114268</v>
      </c>
      <c r="F111" s="18">
        <v>28483.924558473431</v>
      </c>
      <c r="G111" s="18">
        <v>28378.631135039101</v>
      </c>
      <c r="H111" s="18">
        <v>28304.081853395564</v>
      </c>
      <c r="I111" s="18">
        <v>28174.625810463345</v>
      </c>
      <c r="J111" s="18">
        <v>28138.048440157869</v>
      </c>
      <c r="K111" s="18">
        <v>28033.95925512493</v>
      </c>
      <c r="L111" s="18">
        <v>27915.058483961133</v>
      </c>
      <c r="M111" s="18">
        <v>27717.190193479015</v>
      </c>
      <c r="N111" s="18">
        <v>27489.628805052056</v>
      </c>
      <c r="O111" s="18">
        <v>27156.776601525802</v>
      </c>
      <c r="P111" s="18">
        <v>26828.401143596642</v>
      </c>
      <c r="Q111" s="18">
        <v>26448.943614327138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59059.489345888338</v>
      </c>
      <c r="C113" s="31">
        <f t="shared" ref="C113:Q113" si="46">SUM(C114:C117)</f>
        <v>65381.671042607646</v>
      </c>
      <c r="D113" s="31">
        <f t="shared" si="46"/>
        <v>64926.727697762872</v>
      </c>
      <c r="E113" s="31">
        <f t="shared" si="46"/>
        <v>64748.434042434179</v>
      </c>
      <c r="F113" s="31">
        <f t="shared" si="46"/>
        <v>60848.140701137432</v>
      </c>
      <c r="G113" s="31">
        <f t="shared" si="46"/>
        <v>56456.592094778192</v>
      </c>
      <c r="H113" s="31">
        <f t="shared" si="46"/>
        <v>53229.377712350455</v>
      </c>
      <c r="I113" s="31">
        <f t="shared" si="46"/>
        <v>54481.505869545843</v>
      </c>
      <c r="J113" s="31">
        <f t="shared" si="46"/>
        <v>53537.500971801426</v>
      </c>
      <c r="K113" s="31">
        <f t="shared" si="46"/>
        <v>55203.465388926794</v>
      </c>
      <c r="L113" s="31">
        <f t="shared" si="46"/>
        <v>60435.541711959115</v>
      </c>
      <c r="M113" s="31">
        <f t="shared" si="46"/>
        <v>51021.676309860704</v>
      </c>
      <c r="N113" s="31">
        <f t="shared" si="46"/>
        <v>52957.970414154013</v>
      </c>
      <c r="O113" s="31">
        <f t="shared" si="46"/>
        <v>50979.893208891459</v>
      </c>
      <c r="P113" s="31">
        <f t="shared" si="46"/>
        <v>52659.977847372938</v>
      </c>
      <c r="Q113" s="31">
        <f t="shared" si="46"/>
        <v>52731.218550632941</v>
      </c>
    </row>
    <row r="114" spans="1:17" ht="12" customHeight="1" x14ac:dyDescent="0.25">
      <c r="A114" s="23" t="s">
        <v>44</v>
      </c>
      <c r="B114" s="22">
        <v>44595.141513709314</v>
      </c>
      <c r="C114" s="22">
        <v>50970.85380601931</v>
      </c>
      <c r="D114" s="22">
        <v>50446.842540420635</v>
      </c>
      <c r="E114" s="22">
        <v>50223.783406881892</v>
      </c>
      <c r="F114" s="22">
        <v>46204.691131406144</v>
      </c>
      <c r="G114" s="22">
        <v>41654.870442803272</v>
      </c>
      <c r="H114" s="22">
        <v>38274.666409221383</v>
      </c>
      <c r="I114" s="22">
        <v>39426.515799290893</v>
      </c>
      <c r="J114" s="22">
        <v>38407.032769162943</v>
      </c>
      <c r="K114" s="22">
        <v>40068.294720141028</v>
      </c>
      <c r="L114" s="22">
        <v>45239.851436560064</v>
      </c>
      <c r="M114" s="22">
        <v>35764.787086676726</v>
      </c>
      <c r="N114" s="22">
        <v>37525.16997624858</v>
      </c>
      <c r="O114" s="22">
        <v>35460.991717065561</v>
      </c>
      <c r="P114" s="22">
        <v>36934.090690585668</v>
      </c>
      <c r="Q114" s="22">
        <v>36814.80182223778</v>
      </c>
    </row>
    <row r="115" spans="1:17" ht="12" customHeight="1" x14ac:dyDescent="0.25">
      <c r="A115" s="23" t="s">
        <v>43</v>
      </c>
      <c r="B115" s="30">
        <v>2676.0915773070774</v>
      </c>
      <c r="C115" s="30">
        <v>2655.5162261815831</v>
      </c>
      <c r="D115" s="30">
        <v>2730.7631454802367</v>
      </c>
      <c r="E115" s="30">
        <v>2776.2184124901655</v>
      </c>
      <c r="F115" s="30">
        <v>2890.9337373478506</v>
      </c>
      <c r="G115" s="30">
        <v>3052.9981644790278</v>
      </c>
      <c r="H115" s="30">
        <v>3111.2832228231068</v>
      </c>
      <c r="I115" s="30">
        <v>3192.9361898773182</v>
      </c>
      <c r="J115" s="30">
        <v>3249.605626201303</v>
      </c>
      <c r="K115" s="30">
        <v>3266.1589372202593</v>
      </c>
      <c r="L115" s="30">
        <v>3317.3502227958852</v>
      </c>
      <c r="M115" s="30">
        <v>3341.8026809772168</v>
      </c>
      <c r="N115" s="30">
        <v>3408.4706460869988</v>
      </c>
      <c r="O115" s="30">
        <v>3447.0737141666859</v>
      </c>
      <c r="P115" s="30">
        <v>3599.4665881840788</v>
      </c>
      <c r="Q115" s="30">
        <v>3767.9457797514447</v>
      </c>
    </row>
    <row r="116" spans="1:17" ht="12" customHeight="1" x14ac:dyDescent="0.25">
      <c r="A116" s="23" t="s">
        <v>47</v>
      </c>
      <c r="B116" s="22">
        <v>6194.75745505125</v>
      </c>
      <c r="C116" s="22">
        <v>6169.9738666744233</v>
      </c>
      <c r="D116" s="22">
        <v>6138.4384962251152</v>
      </c>
      <c r="E116" s="22">
        <v>6116.3053466217689</v>
      </c>
      <c r="F116" s="22">
        <v>6084.2025008875044</v>
      </c>
      <c r="G116" s="22">
        <v>6051.855014764019</v>
      </c>
      <c r="H116" s="22">
        <v>6084.4818591226922</v>
      </c>
      <c r="I116" s="22">
        <v>6059.4323306127235</v>
      </c>
      <c r="J116" s="22">
        <v>6036.669636292675</v>
      </c>
      <c r="K116" s="22">
        <v>6015.9096135203499</v>
      </c>
      <c r="L116" s="22">
        <v>6002.741162189147</v>
      </c>
      <c r="M116" s="22">
        <v>5990.199243141712</v>
      </c>
      <c r="N116" s="22">
        <v>5996.722103844907</v>
      </c>
      <c r="O116" s="22">
        <v>6042.2936410549892</v>
      </c>
      <c r="P116" s="22">
        <v>6068.8728833898995</v>
      </c>
      <c r="Q116" s="22">
        <v>6096.2708285891695</v>
      </c>
    </row>
    <row r="117" spans="1:17" ht="12" customHeight="1" x14ac:dyDescent="0.25">
      <c r="A117" s="29" t="s">
        <v>46</v>
      </c>
      <c r="B117" s="18">
        <v>5593.4987998207025</v>
      </c>
      <c r="C117" s="18">
        <v>5585.3271437323247</v>
      </c>
      <c r="D117" s="18">
        <v>5610.6835156368807</v>
      </c>
      <c r="E117" s="18">
        <v>5632.1268764403512</v>
      </c>
      <c r="F117" s="18">
        <v>5668.3133314959359</v>
      </c>
      <c r="G117" s="18">
        <v>5696.8684727318669</v>
      </c>
      <c r="H117" s="18">
        <v>5758.9462211832706</v>
      </c>
      <c r="I117" s="18">
        <v>5802.6215497649</v>
      </c>
      <c r="J117" s="18">
        <v>5844.1929401445113</v>
      </c>
      <c r="K117" s="18">
        <v>5853.1021180451562</v>
      </c>
      <c r="L117" s="18">
        <v>5875.5988904140168</v>
      </c>
      <c r="M117" s="18">
        <v>5924.8872990650452</v>
      </c>
      <c r="N117" s="18">
        <v>6027.6076879735238</v>
      </c>
      <c r="O117" s="18">
        <v>6029.5341366042239</v>
      </c>
      <c r="P117" s="18">
        <v>6057.5476852132897</v>
      </c>
      <c r="Q117" s="18">
        <v>6052.2001200545437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7560.3162167753426</v>
      </c>
      <c r="C119" s="26">
        <f t="shared" ref="C119:Q119" si="47">SUM(C120,C125)</f>
        <v>7575.9473418852258</v>
      </c>
      <c r="D119" s="26">
        <f t="shared" si="47"/>
        <v>7412.7970871851849</v>
      </c>
      <c r="E119" s="26">
        <f t="shared" si="47"/>
        <v>7655.2191012498215</v>
      </c>
      <c r="F119" s="26">
        <f t="shared" si="47"/>
        <v>5791.3342830034444</v>
      </c>
      <c r="G119" s="26">
        <f t="shared" si="47"/>
        <v>4556.1223944622488</v>
      </c>
      <c r="H119" s="26">
        <f t="shared" si="47"/>
        <v>2782.5671564389945</v>
      </c>
      <c r="I119" s="26">
        <f t="shared" si="47"/>
        <v>3010.3046162584378</v>
      </c>
      <c r="J119" s="26">
        <f t="shared" si="47"/>
        <v>2672.8513376987758</v>
      </c>
      <c r="K119" s="26">
        <f t="shared" si="47"/>
        <v>3760.604763382597</v>
      </c>
      <c r="L119" s="26">
        <f t="shared" si="47"/>
        <v>4316.0158319732409</v>
      </c>
      <c r="M119" s="26">
        <f t="shared" si="47"/>
        <v>3724.5833713248935</v>
      </c>
      <c r="N119" s="26">
        <f t="shared" si="47"/>
        <v>2706.6683818320794</v>
      </c>
      <c r="O119" s="26">
        <f t="shared" si="47"/>
        <v>2222.8879226767008</v>
      </c>
      <c r="P119" s="26">
        <f t="shared" si="47"/>
        <v>2587.045861254599</v>
      </c>
      <c r="Q119" s="26">
        <f t="shared" si="47"/>
        <v>1882.9611264101461</v>
      </c>
    </row>
    <row r="120" spans="1:17" ht="12" customHeight="1" x14ac:dyDescent="0.25">
      <c r="A120" s="25" t="s">
        <v>48</v>
      </c>
      <c r="B120" s="24">
        <f>SUM(B121:B124)</f>
        <v>7560.3162167753426</v>
      </c>
      <c r="C120" s="24">
        <f t="shared" ref="C120:Q120" si="48">SUM(C121:C124)</f>
        <v>7575.9473418852258</v>
      </c>
      <c r="D120" s="24">
        <f t="shared" si="48"/>
        <v>7412.7970871851849</v>
      </c>
      <c r="E120" s="24">
        <f t="shared" si="48"/>
        <v>7655.2191012498215</v>
      </c>
      <c r="F120" s="24">
        <f t="shared" si="48"/>
        <v>5791.3342830034444</v>
      </c>
      <c r="G120" s="24">
        <f t="shared" si="48"/>
        <v>4556.1223944622488</v>
      </c>
      <c r="H120" s="24">
        <f t="shared" si="48"/>
        <v>2782.5671564389945</v>
      </c>
      <c r="I120" s="24">
        <f t="shared" si="48"/>
        <v>3010.3046162584378</v>
      </c>
      <c r="J120" s="24">
        <f t="shared" si="48"/>
        <v>2672.8513376987758</v>
      </c>
      <c r="K120" s="24">
        <f t="shared" si="48"/>
        <v>3760.604763382597</v>
      </c>
      <c r="L120" s="24">
        <f t="shared" si="48"/>
        <v>4316.0158319732409</v>
      </c>
      <c r="M120" s="24">
        <f t="shared" si="48"/>
        <v>3724.5833713248935</v>
      </c>
      <c r="N120" s="24">
        <f t="shared" si="48"/>
        <v>2706.6683818320794</v>
      </c>
      <c r="O120" s="24">
        <f t="shared" si="48"/>
        <v>2222.8879226767008</v>
      </c>
      <c r="P120" s="24">
        <f t="shared" si="48"/>
        <v>2587.045861254599</v>
      </c>
      <c r="Q120" s="24">
        <f t="shared" si="48"/>
        <v>1882.9611264101461</v>
      </c>
    </row>
    <row r="121" spans="1:17" ht="12" customHeight="1" x14ac:dyDescent="0.25">
      <c r="A121" s="23" t="s">
        <v>44</v>
      </c>
      <c r="B121" s="22">
        <v>6613.332522636475</v>
      </c>
      <c r="C121" s="22">
        <v>6573.3308521445433</v>
      </c>
      <c r="D121" s="22">
        <v>6495.5310502074335</v>
      </c>
      <c r="E121" s="22">
        <v>6813.3147055480886</v>
      </c>
      <c r="F121" s="22">
        <v>5041.3023787297998</v>
      </c>
      <c r="G121" s="22">
        <v>3840.8954564439609</v>
      </c>
      <c r="H121" s="22">
        <v>2323.2731804795476</v>
      </c>
      <c r="I121" s="22">
        <v>2583.3472344329939</v>
      </c>
      <c r="J121" s="22">
        <v>2285.0221745982421</v>
      </c>
      <c r="K121" s="22">
        <v>3402.4323845144895</v>
      </c>
      <c r="L121" s="22">
        <v>3961.7219905346201</v>
      </c>
      <c r="M121" s="22">
        <v>3385.3365249329599</v>
      </c>
      <c r="N121" s="22">
        <v>2412.9337939773172</v>
      </c>
      <c r="O121" s="22">
        <v>1942.799527811505</v>
      </c>
      <c r="P121" s="22">
        <v>2320.5683422846705</v>
      </c>
      <c r="Q121" s="22">
        <v>1595.8459023017479</v>
      </c>
    </row>
    <row r="122" spans="1:17" ht="12" customHeight="1" x14ac:dyDescent="0.25">
      <c r="A122" s="23" t="s">
        <v>43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</row>
    <row r="123" spans="1:17" ht="12" customHeight="1" x14ac:dyDescent="0.25">
      <c r="A123" s="23" t="s">
        <v>47</v>
      </c>
      <c r="B123" s="22">
        <v>655.33853608655591</v>
      </c>
      <c r="C123" s="22">
        <v>633.30658796242903</v>
      </c>
      <c r="D123" s="22">
        <v>603.96607602517145</v>
      </c>
      <c r="E123" s="22">
        <v>583.15585252331255</v>
      </c>
      <c r="F123" s="22">
        <v>519.32419887301239</v>
      </c>
      <c r="G123" s="22">
        <v>462.1050913919459</v>
      </c>
      <c r="H123" s="22">
        <v>343.98946869554788</v>
      </c>
      <c r="I123" s="22">
        <v>331.51613188161127</v>
      </c>
      <c r="J123" s="22">
        <v>299.70820350937129</v>
      </c>
      <c r="K123" s="22">
        <v>282.87012282879732</v>
      </c>
      <c r="L123" s="22">
        <v>274.68561730938018</v>
      </c>
      <c r="M123" s="22">
        <v>266.76973935556981</v>
      </c>
      <c r="N123" s="22">
        <v>252.47543169119498</v>
      </c>
      <c r="O123" s="22">
        <v>245.79690657959182</v>
      </c>
      <c r="P123" s="22">
        <v>233.19503048309682</v>
      </c>
      <c r="Q123" s="22">
        <v>227.46912938013463</v>
      </c>
    </row>
    <row r="124" spans="1:17" ht="12" customHeight="1" x14ac:dyDescent="0.25">
      <c r="A124" s="21" t="s">
        <v>46</v>
      </c>
      <c r="B124" s="20">
        <v>291.64515805231127</v>
      </c>
      <c r="C124" s="20">
        <v>369.30990177825367</v>
      </c>
      <c r="D124" s="20">
        <v>313.29996095257951</v>
      </c>
      <c r="E124" s="20">
        <v>258.74854317842062</v>
      </c>
      <c r="F124" s="20">
        <v>230.70770540063185</v>
      </c>
      <c r="G124" s="20">
        <v>253.12184662634183</v>
      </c>
      <c r="H124" s="20">
        <v>115.30450726389931</v>
      </c>
      <c r="I124" s="20">
        <v>95.441249943832531</v>
      </c>
      <c r="J124" s="20">
        <v>88.120959591162517</v>
      </c>
      <c r="K124" s="20">
        <v>75.30225603931018</v>
      </c>
      <c r="L124" s="20">
        <v>79.608224129240455</v>
      </c>
      <c r="M124" s="20">
        <v>72.477107036363464</v>
      </c>
      <c r="N124" s="20">
        <v>41.259156163567305</v>
      </c>
      <c r="O124" s="20">
        <v>34.291488285603727</v>
      </c>
      <c r="P124" s="20">
        <v>33.282488486832065</v>
      </c>
      <c r="Q124" s="20">
        <v>59.646094728263662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0.67852947754389048</v>
      </c>
      <c r="C127" s="39">
        <f t="shared" si="49"/>
        <v>0.68469476372619142</v>
      </c>
      <c r="D127" s="39">
        <f t="shared" si="49"/>
        <v>0.69161322397226499</v>
      </c>
      <c r="E127" s="39">
        <f t="shared" si="49"/>
        <v>0.6958919052074477</v>
      </c>
      <c r="F127" s="39">
        <f t="shared" si="49"/>
        <v>0.70885643656425734</v>
      </c>
      <c r="G127" s="39">
        <f t="shared" si="49"/>
        <v>0.72033232456911045</v>
      </c>
      <c r="H127" s="39">
        <f t="shared" si="49"/>
        <v>0.7428450582668894</v>
      </c>
      <c r="I127" s="39">
        <f t="shared" si="49"/>
        <v>0.74944440343846852</v>
      </c>
      <c r="J127" s="39">
        <f t="shared" si="49"/>
        <v>0.75782466530912118</v>
      </c>
      <c r="K127" s="39">
        <f t="shared" si="49"/>
        <v>0.76266525890053782</v>
      </c>
      <c r="L127" s="39">
        <f t="shared" si="49"/>
        <v>0.76844740043129778</v>
      </c>
      <c r="M127" s="39">
        <f t="shared" si="49"/>
        <v>0.77686592032494262</v>
      </c>
      <c r="N127" s="39">
        <f t="shared" si="49"/>
        <v>0.7953456577980782</v>
      </c>
      <c r="O127" s="39">
        <f t="shared" si="49"/>
        <v>0.81211106138552913</v>
      </c>
      <c r="P127" s="39">
        <f t="shared" si="49"/>
        <v>0.82561934176646756</v>
      </c>
      <c r="Q127" s="39">
        <f t="shared" si="49"/>
        <v>0.84885053230088992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0.66743004643676729</v>
      </c>
      <c r="C128" s="38">
        <f t="shared" si="50"/>
        <v>0.67645719837635276</v>
      </c>
      <c r="D128" s="38">
        <f t="shared" si="50"/>
        <v>0.68236912991958709</v>
      </c>
      <c r="E128" s="38">
        <f t="shared" si="50"/>
        <v>0.68528678978333502</v>
      </c>
      <c r="F128" s="38">
        <f t="shared" si="50"/>
        <v>0.6975793975905743</v>
      </c>
      <c r="G128" s="38">
        <f t="shared" si="50"/>
        <v>0.70799650316866491</v>
      </c>
      <c r="H128" s="38">
        <f t="shared" si="50"/>
        <v>0.7300270438027977</v>
      </c>
      <c r="I128" s="38">
        <f t="shared" si="50"/>
        <v>0.73574624035158354</v>
      </c>
      <c r="J128" s="38">
        <f t="shared" si="50"/>
        <v>0.74349306793168946</v>
      </c>
      <c r="K128" s="38">
        <f t="shared" si="50"/>
        <v>0.74777897148989814</v>
      </c>
      <c r="L128" s="38">
        <f t="shared" si="50"/>
        <v>0.75441659678157136</v>
      </c>
      <c r="M128" s="38">
        <f t="shared" si="50"/>
        <v>0.75951612937514335</v>
      </c>
      <c r="N128" s="38">
        <f t="shared" si="50"/>
        <v>0.78059206433361172</v>
      </c>
      <c r="O128" s="38">
        <f t="shared" si="50"/>
        <v>0.80006487945580385</v>
      </c>
      <c r="P128" s="38">
        <f t="shared" si="50"/>
        <v>0.81378262742389007</v>
      </c>
      <c r="Q128" s="38">
        <f t="shared" si="50"/>
        <v>0.84018454153482169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1.633110028561173</v>
      </c>
      <c r="C129" s="37">
        <f t="shared" si="51"/>
        <v>1.6592690899254676</v>
      </c>
      <c r="D129" s="37">
        <f t="shared" si="51"/>
        <v>1.6940623829977204</v>
      </c>
      <c r="E129" s="37">
        <f t="shared" si="51"/>
        <v>1.7263679430909122</v>
      </c>
      <c r="F129" s="37">
        <f t="shared" si="51"/>
        <v>1.7641805934559818</v>
      </c>
      <c r="G129" s="37">
        <f t="shared" si="51"/>
        <v>1.8043865550303206</v>
      </c>
      <c r="H129" s="37">
        <f t="shared" si="51"/>
        <v>1.8402856960127447</v>
      </c>
      <c r="I129" s="37">
        <f t="shared" si="51"/>
        <v>1.8788182694183946</v>
      </c>
      <c r="J129" s="37">
        <f t="shared" si="51"/>
        <v>1.9169235602728694</v>
      </c>
      <c r="K129" s="37">
        <f t="shared" si="51"/>
        <v>1.961897991557501</v>
      </c>
      <c r="L129" s="37">
        <f t="shared" si="51"/>
        <v>2.0085870952169933</v>
      </c>
      <c r="M129" s="37">
        <f t="shared" si="51"/>
        <v>2.0440294523642213</v>
      </c>
      <c r="N129" s="37">
        <f t="shared" si="51"/>
        <v>2.1120005658864853</v>
      </c>
      <c r="O129" s="37">
        <f t="shared" si="51"/>
        <v>2.1871254057013845</v>
      </c>
      <c r="P129" s="37">
        <f t="shared" si="51"/>
        <v>2.3261647291949141</v>
      </c>
      <c r="Q129" s="37">
        <f t="shared" si="51"/>
        <v>2.5273738436678403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0.63487434133977982</v>
      </c>
      <c r="C130" s="37">
        <f t="shared" si="52"/>
        <v>0.64005358968489268</v>
      </c>
      <c r="D130" s="37">
        <f t="shared" si="52"/>
        <v>0.64561700203788708</v>
      </c>
      <c r="E130" s="37">
        <f t="shared" si="52"/>
        <v>0.65072122719862924</v>
      </c>
      <c r="F130" s="37">
        <f t="shared" si="52"/>
        <v>0.65844968497763157</v>
      </c>
      <c r="G130" s="37">
        <f t="shared" si="52"/>
        <v>0.66583462280287442</v>
      </c>
      <c r="H130" s="37">
        <f t="shared" si="52"/>
        <v>0.68072354689560788</v>
      </c>
      <c r="I130" s="37">
        <f t="shared" si="52"/>
        <v>0.68696435127595457</v>
      </c>
      <c r="J130" s="37">
        <f t="shared" si="52"/>
        <v>0.69396688315550592</v>
      </c>
      <c r="K130" s="37">
        <f t="shared" si="52"/>
        <v>0.70034382475520007</v>
      </c>
      <c r="L130" s="37">
        <f t="shared" si="52"/>
        <v>0.70638454046339771</v>
      </c>
      <c r="M130" s="37">
        <f t="shared" si="52"/>
        <v>0.71221601721173844</v>
      </c>
      <c r="N130" s="37">
        <f t="shared" si="52"/>
        <v>0.71838717447718636</v>
      </c>
      <c r="O130" s="37">
        <f t="shared" si="52"/>
        <v>0.72488314502283357</v>
      </c>
      <c r="P130" s="37">
        <f t="shared" si="52"/>
        <v>0.73051368698720154</v>
      </c>
      <c r="Q130" s="37">
        <f t="shared" si="52"/>
        <v>0.73568989470901947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0.63360072157570346</v>
      </c>
      <c r="C131" s="36">
        <f t="shared" si="53"/>
        <v>0.62754051523590926</v>
      </c>
      <c r="D131" s="36">
        <f t="shared" si="53"/>
        <v>0.63552430623084033</v>
      </c>
      <c r="E131" s="36">
        <f t="shared" si="53"/>
        <v>0.64384060188511594</v>
      </c>
      <c r="F131" s="36">
        <f t="shared" si="53"/>
        <v>0.64964534670792562</v>
      </c>
      <c r="G131" s="36">
        <f t="shared" si="53"/>
        <v>0.65034291320614368</v>
      </c>
      <c r="H131" s="36">
        <f t="shared" si="53"/>
        <v>0.66979440001158397</v>
      </c>
      <c r="I131" s="36">
        <f t="shared" si="53"/>
        <v>0.67560970532242204</v>
      </c>
      <c r="J131" s="36">
        <f t="shared" si="53"/>
        <v>0.67997391689383724</v>
      </c>
      <c r="K131" s="36">
        <f t="shared" si="53"/>
        <v>0.68501443770848258</v>
      </c>
      <c r="L131" s="36">
        <f t="shared" si="53"/>
        <v>0.68879934716175417</v>
      </c>
      <c r="M131" s="36">
        <f t="shared" si="53"/>
        <v>0.69363232511613848</v>
      </c>
      <c r="N131" s="36">
        <f t="shared" si="53"/>
        <v>0.70491670816333329</v>
      </c>
      <c r="O131" s="36">
        <f t="shared" si="53"/>
        <v>0.70601195968671748</v>
      </c>
      <c r="P131" s="36">
        <f t="shared" si="53"/>
        <v>0.7091787861106954</v>
      </c>
      <c r="Q131" s="36">
        <f t="shared" si="53"/>
        <v>0.70986108773155643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257.20818046545622</v>
      </c>
      <c r="C135" s="26">
        <f t="shared" si="54"/>
        <v>276.11602946216738</v>
      </c>
      <c r="D135" s="26">
        <f t="shared" si="54"/>
        <v>272.61115392121769</v>
      </c>
      <c r="E135" s="26">
        <f t="shared" si="54"/>
        <v>270.51268917832732</v>
      </c>
      <c r="F135" s="26">
        <f t="shared" si="54"/>
        <v>254.05286531582604</v>
      </c>
      <c r="G135" s="26">
        <f t="shared" si="54"/>
        <v>237.23197630226389</v>
      </c>
      <c r="H135" s="26">
        <f t="shared" si="54"/>
        <v>222.1337312675762</v>
      </c>
      <c r="I135" s="26">
        <f t="shared" si="54"/>
        <v>224.15663643725239</v>
      </c>
      <c r="J135" s="26">
        <f t="shared" si="54"/>
        <v>219.52075178785165</v>
      </c>
      <c r="K135" s="26">
        <f t="shared" si="54"/>
        <v>223.1472422635548</v>
      </c>
      <c r="L135" s="26">
        <f t="shared" si="54"/>
        <v>236.80300995628622</v>
      </c>
      <c r="M135" s="26">
        <f t="shared" si="54"/>
        <v>207.54108092850169</v>
      </c>
      <c r="N135" s="26">
        <f t="shared" si="54"/>
        <v>209.05439480623019</v>
      </c>
      <c r="O135" s="26">
        <f t="shared" si="54"/>
        <v>199.84735627432764</v>
      </c>
      <c r="P135" s="26">
        <f t="shared" si="54"/>
        <v>201.35732172524749</v>
      </c>
      <c r="Q135" s="26">
        <f t="shared" si="54"/>
        <v>196.82150692959044</v>
      </c>
    </row>
    <row r="136" spans="1:17" ht="12" customHeight="1" x14ac:dyDescent="0.25">
      <c r="A136" s="25" t="s">
        <v>48</v>
      </c>
      <c r="B136" s="24">
        <f t="shared" ref="B136:Q136" si="55">IF(B106=0,0,B106/B$26)</f>
        <v>193.42315109521559</v>
      </c>
      <c r="C136" s="24">
        <f t="shared" si="55"/>
        <v>212.2005454316695</v>
      </c>
      <c r="D136" s="24">
        <f t="shared" si="55"/>
        <v>208.61604738767358</v>
      </c>
      <c r="E136" s="24">
        <f t="shared" si="55"/>
        <v>206.7640216914067</v>
      </c>
      <c r="F136" s="24">
        <f t="shared" si="55"/>
        <v>190.75525518588509</v>
      </c>
      <c r="G136" s="24">
        <f t="shared" si="55"/>
        <v>174.16835155773254</v>
      </c>
      <c r="H136" s="24">
        <f t="shared" si="55"/>
        <v>159.23577159336384</v>
      </c>
      <c r="I136" s="24">
        <f t="shared" si="55"/>
        <v>161.54635685844494</v>
      </c>
      <c r="J136" s="24">
        <f t="shared" si="55"/>
        <v>156.99175525416749</v>
      </c>
      <c r="K136" s="24">
        <f t="shared" si="55"/>
        <v>160.84955502994384</v>
      </c>
      <c r="L136" s="24">
        <f t="shared" si="55"/>
        <v>174.76954665859483</v>
      </c>
      <c r="M136" s="24">
        <f t="shared" si="55"/>
        <v>145.94732494299279</v>
      </c>
      <c r="N136" s="24">
        <f t="shared" si="55"/>
        <v>147.96633079500342</v>
      </c>
      <c r="O136" s="24">
        <f t="shared" si="55"/>
        <v>139.49896382649251</v>
      </c>
      <c r="P136" s="24">
        <f t="shared" si="55"/>
        <v>141.73865251725493</v>
      </c>
      <c r="Q136" s="24">
        <f t="shared" si="55"/>
        <v>138.04607667553012</v>
      </c>
    </row>
    <row r="137" spans="1:17" ht="12" customHeight="1" x14ac:dyDescent="0.25">
      <c r="A137" s="23" t="s">
        <v>44</v>
      </c>
      <c r="B137" s="22">
        <f t="shared" ref="B137:Q137" si="56">IF(B107=0,0,B107/B$26)</f>
        <v>148.48045125325115</v>
      </c>
      <c r="C137" s="22">
        <f t="shared" si="56"/>
        <v>167.44380026592356</v>
      </c>
      <c r="D137" s="22">
        <f t="shared" si="56"/>
        <v>164.28658568930112</v>
      </c>
      <c r="E137" s="22">
        <f t="shared" si="56"/>
        <v>162.86379547187175</v>
      </c>
      <c r="F137" s="22">
        <f t="shared" si="56"/>
        <v>147.19054455703457</v>
      </c>
      <c r="G137" s="22">
        <f t="shared" si="56"/>
        <v>130.7441185761522</v>
      </c>
      <c r="H137" s="22">
        <f t="shared" si="56"/>
        <v>116.50912793538927</v>
      </c>
      <c r="I137" s="22">
        <f t="shared" si="56"/>
        <v>119.08246994522506</v>
      </c>
      <c r="J137" s="22">
        <f t="shared" si="56"/>
        <v>114.79456284196675</v>
      </c>
      <c r="K137" s="22">
        <f t="shared" si="56"/>
        <v>119.0734940783897</v>
      </c>
      <c r="L137" s="22">
        <f t="shared" si="56"/>
        <v>133.25926765296674</v>
      </c>
      <c r="M137" s="22">
        <f t="shared" si="56"/>
        <v>104.64202347150369</v>
      </c>
      <c r="N137" s="22">
        <f t="shared" si="56"/>
        <v>106.82822747509586</v>
      </c>
      <c r="O137" s="22">
        <f t="shared" si="56"/>
        <v>98.49476691103068</v>
      </c>
      <c r="P137" s="22">
        <f t="shared" si="56"/>
        <v>100.85710154566627</v>
      </c>
      <c r="Q137" s="22">
        <f t="shared" si="56"/>
        <v>97.372263677495056</v>
      </c>
    </row>
    <row r="138" spans="1:17" ht="12" customHeight="1" x14ac:dyDescent="0.25">
      <c r="A138" s="23" t="s">
        <v>43</v>
      </c>
      <c r="B138" s="22">
        <f t="shared" ref="B138:Q138" si="57">IF(B108=0,0,B108/B$26)</f>
        <v>3.6414387688457865</v>
      </c>
      <c r="C138" s="22">
        <f t="shared" si="57"/>
        <v>3.5564738746248081</v>
      </c>
      <c r="D138" s="22">
        <f t="shared" si="57"/>
        <v>3.5821364115136034</v>
      </c>
      <c r="E138" s="22">
        <f t="shared" si="57"/>
        <v>3.5736149264521302</v>
      </c>
      <c r="F138" s="22">
        <f t="shared" si="57"/>
        <v>3.6415190247169149</v>
      </c>
      <c r="G138" s="22">
        <f t="shared" si="57"/>
        <v>3.7599705820214036</v>
      </c>
      <c r="H138" s="22">
        <f t="shared" si="57"/>
        <v>3.7570050847891823</v>
      </c>
      <c r="I138" s="22">
        <f t="shared" si="57"/>
        <v>3.7765301044679433</v>
      </c>
      <c r="J138" s="22">
        <f t="shared" si="57"/>
        <v>3.7671537799738632</v>
      </c>
      <c r="K138" s="22">
        <f t="shared" si="57"/>
        <v>3.6995455435674973</v>
      </c>
      <c r="L138" s="22">
        <f t="shared" si="57"/>
        <v>3.6701865712198307</v>
      </c>
      <c r="M138" s="22">
        <f t="shared" si="57"/>
        <v>3.6331316906220912</v>
      </c>
      <c r="N138" s="22">
        <f t="shared" si="57"/>
        <v>3.5863528333608259</v>
      </c>
      <c r="O138" s="22">
        <f t="shared" si="57"/>
        <v>3.5023889299126778</v>
      </c>
      <c r="P138" s="22">
        <f t="shared" si="57"/>
        <v>3.4386277721515692</v>
      </c>
      <c r="Q138" s="22">
        <f t="shared" si="57"/>
        <v>3.3130092189846003</v>
      </c>
    </row>
    <row r="139" spans="1:17" ht="12" customHeight="1" x14ac:dyDescent="0.25">
      <c r="A139" s="23" t="s">
        <v>47</v>
      </c>
      <c r="B139" s="22">
        <f t="shared" ref="B139:Q139" si="58">IF(B109=0,0,B109/B$26)</f>
        <v>21.683232068949124</v>
      </c>
      <c r="C139" s="22">
        <f t="shared" si="58"/>
        <v>21.421726646052274</v>
      </c>
      <c r="D139" s="22">
        <f t="shared" si="58"/>
        <v>21.128586132332543</v>
      </c>
      <c r="E139" s="22">
        <f t="shared" si="58"/>
        <v>20.887269526572034</v>
      </c>
      <c r="F139" s="22">
        <f t="shared" si="58"/>
        <v>20.533763339003709</v>
      </c>
      <c r="G139" s="22">
        <f t="shared" si="58"/>
        <v>20.198058555235495</v>
      </c>
      <c r="H139" s="22">
        <f t="shared" si="58"/>
        <v>19.862792846982192</v>
      </c>
      <c r="I139" s="22">
        <f t="shared" si="58"/>
        <v>19.601315780257011</v>
      </c>
      <c r="J139" s="22">
        <f t="shared" si="58"/>
        <v>19.330636287693995</v>
      </c>
      <c r="K139" s="22">
        <f t="shared" si="58"/>
        <v>19.088749779036242</v>
      </c>
      <c r="L139" s="22">
        <f t="shared" si="58"/>
        <v>18.884083726002739</v>
      </c>
      <c r="M139" s="22">
        <f t="shared" si="58"/>
        <v>18.690332078969217</v>
      </c>
      <c r="N139" s="22">
        <f t="shared" si="58"/>
        <v>18.549954109848244</v>
      </c>
      <c r="O139" s="22">
        <f t="shared" si="58"/>
        <v>18.52342587151956</v>
      </c>
      <c r="P139" s="22">
        <f t="shared" si="58"/>
        <v>18.461507875275672</v>
      </c>
      <c r="Q139" s="22">
        <f t="shared" si="58"/>
        <v>18.414373509009739</v>
      </c>
    </row>
    <row r="140" spans="1:17" ht="12" customHeight="1" x14ac:dyDescent="0.25">
      <c r="A140" s="21" t="s">
        <v>46</v>
      </c>
      <c r="B140" s="20">
        <f t="shared" ref="B140:Q140" si="59">IF(B110=0,0,B110/B$26)</f>
        <v>19.618029004169529</v>
      </c>
      <c r="C140" s="20">
        <f t="shared" si="59"/>
        <v>19.778544645068855</v>
      </c>
      <c r="D140" s="20">
        <f t="shared" si="59"/>
        <v>19.618739154526349</v>
      </c>
      <c r="E140" s="20">
        <f t="shared" si="59"/>
        <v>19.43934176651079</v>
      </c>
      <c r="F140" s="20">
        <f t="shared" si="59"/>
        <v>19.389428265129869</v>
      </c>
      <c r="G140" s="20">
        <f t="shared" si="59"/>
        <v>19.46620384432342</v>
      </c>
      <c r="H140" s="20">
        <f t="shared" si="59"/>
        <v>19.106845726203183</v>
      </c>
      <c r="I140" s="20">
        <f t="shared" si="59"/>
        <v>19.086041028494925</v>
      </c>
      <c r="J140" s="20">
        <f t="shared" si="59"/>
        <v>19.099402344532876</v>
      </c>
      <c r="K140" s="20">
        <f t="shared" si="59"/>
        <v>18.987765628950388</v>
      </c>
      <c r="L140" s="20">
        <f t="shared" si="59"/>
        <v>18.956008708405534</v>
      </c>
      <c r="M140" s="20">
        <f t="shared" si="59"/>
        <v>18.981837701897788</v>
      </c>
      <c r="N140" s="20">
        <f t="shared" si="59"/>
        <v>19.001796376698522</v>
      </c>
      <c r="O140" s="20">
        <f t="shared" si="59"/>
        <v>18.978382114029603</v>
      </c>
      <c r="P140" s="20">
        <f t="shared" si="59"/>
        <v>18.981415324161432</v>
      </c>
      <c r="Q140" s="20">
        <f t="shared" si="59"/>
        <v>18.946430270040743</v>
      </c>
    </row>
    <row r="141" spans="1:17" ht="12" customHeight="1" x14ac:dyDescent="0.25">
      <c r="A141" s="19" t="s">
        <v>45</v>
      </c>
      <c r="B141" s="18">
        <f t="shared" ref="B141:Q141" si="60">IF(B111=0,0,B111/B$26)</f>
        <v>63.785029370240629</v>
      </c>
      <c r="C141" s="18">
        <f t="shared" si="60"/>
        <v>63.915484030497893</v>
      </c>
      <c r="D141" s="18">
        <f t="shared" si="60"/>
        <v>63.995106533544089</v>
      </c>
      <c r="E141" s="18">
        <f t="shared" si="60"/>
        <v>63.748667486920596</v>
      </c>
      <c r="F141" s="18">
        <f t="shared" si="60"/>
        <v>63.297610129940956</v>
      </c>
      <c r="G141" s="18">
        <f t="shared" si="60"/>
        <v>63.063624744531332</v>
      </c>
      <c r="H141" s="18">
        <f t="shared" si="60"/>
        <v>62.897959674212366</v>
      </c>
      <c r="I141" s="18">
        <f t="shared" si="60"/>
        <v>62.610279578807443</v>
      </c>
      <c r="J141" s="18">
        <f t="shared" si="60"/>
        <v>62.52899653368415</v>
      </c>
      <c r="K141" s="18">
        <f t="shared" si="60"/>
        <v>62.297687233610958</v>
      </c>
      <c r="L141" s="18">
        <f t="shared" si="60"/>
        <v>62.033463297691405</v>
      </c>
      <c r="M141" s="18">
        <f t="shared" si="60"/>
        <v>61.593755985508913</v>
      </c>
      <c r="N141" s="18">
        <f t="shared" si="60"/>
        <v>61.088064011226791</v>
      </c>
      <c r="O141" s="18">
        <f t="shared" si="60"/>
        <v>60.348392447835124</v>
      </c>
      <c r="P141" s="18">
        <f t="shared" si="60"/>
        <v>59.618669207992546</v>
      </c>
      <c r="Q141" s="18">
        <f t="shared" si="60"/>
        <v>58.775430254060304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131.24330965752964</v>
      </c>
      <c r="C143" s="31">
        <f t="shared" si="61"/>
        <v>145.29260231690589</v>
      </c>
      <c r="D143" s="31">
        <f t="shared" si="61"/>
        <v>144.28161710613972</v>
      </c>
      <c r="E143" s="31">
        <f t="shared" si="61"/>
        <v>143.88540898318706</v>
      </c>
      <c r="F143" s="31">
        <f t="shared" si="61"/>
        <v>135.21809044697207</v>
      </c>
      <c r="G143" s="31">
        <f t="shared" si="61"/>
        <v>125.45909354395154</v>
      </c>
      <c r="H143" s="31">
        <f t="shared" si="61"/>
        <v>118.28750602744546</v>
      </c>
      <c r="I143" s="31">
        <f t="shared" si="61"/>
        <v>121.07001304343522</v>
      </c>
      <c r="J143" s="31">
        <f t="shared" si="61"/>
        <v>118.97222438178095</v>
      </c>
      <c r="K143" s="31">
        <f t="shared" si="61"/>
        <v>122.67436753094843</v>
      </c>
      <c r="L143" s="31">
        <f t="shared" si="61"/>
        <v>134.30120380435358</v>
      </c>
      <c r="M143" s="31">
        <f t="shared" si="61"/>
        <v>113.38150291080156</v>
      </c>
      <c r="N143" s="31">
        <f t="shared" si="61"/>
        <v>117.68437869812003</v>
      </c>
      <c r="O143" s="31">
        <f t="shared" si="61"/>
        <v>113.28865157531436</v>
      </c>
      <c r="P143" s="31">
        <f t="shared" si="61"/>
        <v>117.0221729941621</v>
      </c>
      <c r="Q143" s="31">
        <f t="shared" si="61"/>
        <v>117.1804856680732</v>
      </c>
    </row>
    <row r="144" spans="1:17" ht="12" customHeight="1" x14ac:dyDescent="0.25">
      <c r="A144" s="23" t="s">
        <v>44</v>
      </c>
      <c r="B144" s="22">
        <f t="shared" ref="B144:Q144" si="62">IF(B114=0,0,B114/B$26)</f>
        <v>99.100314474909567</v>
      </c>
      <c r="C144" s="22">
        <f t="shared" si="62"/>
        <v>113.26856401337625</v>
      </c>
      <c r="D144" s="22">
        <f t="shared" si="62"/>
        <v>112.1040945342681</v>
      </c>
      <c r="E144" s="22">
        <f t="shared" si="62"/>
        <v>111.60840757084866</v>
      </c>
      <c r="F144" s="22">
        <f t="shared" si="62"/>
        <v>102.67709140312476</v>
      </c>
      <c r="G144" s="22">
        <f t="shared" si="62"/>
        <v>92.566378761785046</v>
      </c>
      <c r="H144" s="22">
        <f t="shared" si="62"/>
        <v>85.054814242714187</v>
      </c>
      <c r="I144" s="22">
        <f t="shared" si="62"/>
        <v>87.614479553979777</v>
      </c>
      <c r="J144" s="22">
        <f t="shared" si="62"/>
        <v>85.348961709250986</v>
      </c>
      <c r="K144" s="22">
        <f t="shared" si="62"/>
        <v>89.040654933646735</v>
      </c>
      <c r="L144" s="22">
        <f t="shared" si="62"/>
        <v>100.53300319235569</v>
      </c>
      <c r="M144" s="22">
        <f t="shared" si="62"/>
        <v>79.477304637059376</v>
      </c>
      <c r="N144" s="22">
        <f t="shared" si="62"/>
        <v>83.389266613885738</v>
      </c>
      <c r="O144" s="22">
        <f t="shared" si="62"/>
        <v>78.802203815701262</v>
      </c>
      <c r="P144" s="22">
        <f t="shared" si="62"/>
        <v>82.075757090190379</v>
      </c>
      <c r="Q144" s="22">
        <f t="shared" si="62"/>
        <v>81.810670716083948</v>
      </c>
    </row>
    <row r="145" spans="1:17" ht="12" customHeight="1" x14ac:dyDescent="0.25">
      <c r="A145" s="23" t="s">
        <v>43</v>
      </c>
      <c r="B145" s="30">
        <f t="shared" ref="B145:Q145" si="63">IF(B115=0,0,B115/B$26)</f>
        <v>5.9468701717935044</v>
      </c>
      <c r="C145" s="30">
        <f t="shared" si="63"/>
        <v>5.9011471692924067</v>
      </c>
      <c r="D145" s="30">
        <f t="shared" si="63"/>
        <v>6.0683625455116381</v>
      </c>
      <c r="E145" s="30">
        <f t="shared" si="63"/>
        <v>6.1693742499781452</v>
      </c>
      <c r="F145" s="30">
        <f t="shared" si="63"/>
        <v>6.4242971941063347</v>
      </c>
      <c r="G145" s="30">
        <f t="shared" si="63"/>
        <v>6.7844403655089502</v>
      </c>
      <c r="H145" s="30">
        <f t="shared" si="63"/>
        <v>6.913962717384682</v>
      </c>
      <c r="I145" s="30">
        <f t="shared" si="63"/>
        <v>7.0954137552829302</v>
      </c>
      <c r="J145" s="30">
        <f t="shared" si="63"/>
        <v>7.2213458360028957</v>
      </c>
      <c r="K145" s="30">
        <f t="shared" si="63"/>
        <v>7.2581309716005764</v>
      </c>
      <c r="L145" s="30">
        <f t="shared" si="63"/>
        <v>7.3718893839908564</v>
      </c>
      <c r="M145" s="30">
        <f t="shared" si="63"/>
        <v>7.4262281799493701</v>
      </c>
      <c r="N145" s="30">
        <f t="shared" si="63"/>
        <v>7.5743792135266643</v>
      </c>
      <c r="O145" s="30">
        <f t="shared" si="63"/>
        <v>7.660163809259303</v>
      </c>
      <c r="P145" s="30">
        <f t="shared" si="63"/>
        <v>7.9988146404090648</v>
      </c>
      <c r="Q145" s="30">
        <f t="shared" si="63"/>
        <v>8.3732128438920999</v>
      </c>
    </row>
    <row r="146" spans="1:17" ht="12" customHeight="1" x14ac:dyDescent="0.25">
      <c r="A146" s="23" t="s">
        <v>47</v>
      </c>
      <c r="B146" s="22">
        <f t="shared" ref="B146:Q146" si="64">IF(B116=0,0,B116/B$26)</f>
        <v>13.766127677891665</v>
      </c>
      <c r="C146" s="22">
        <f t="shared" si="64"/>
        <v>13.711053037054274</v>
      </c>
      <c r="D146" s="22">
        <f t="shared" si="64"/>
        <v>13.640974436055814</v>
      </c>
      <c r="E146" s="22">
        <f t="shared" si="64"/>
        <v>13.591789659159486</v>
      </c>
      <c r="F146" s="22">
        <f t="shared" si="64"/>
        <v>13.520450001972232</v>
      </c>
      <c r="G146" s="22">
        <f t="shared" si="64"/>
        <v>13.448566699475597</v>
      </c>
      <c r="H146" s="22">
        <f t="shared" si="64"/>
        <v>13.521070798050427</v>
      </c>
      <c r="I146" s="22">
        <f t="shared" si="64"/>
        <v>13.465405179139387</v>
      </c>
      <c r="J146" s="22">
        <f t="shared" si="64"/>
        <v>13.414821413983722</v>
      </c>
      <c r="K146" s="22">
        <f t="shared" si="64"/>
        <v>13.368688030045222</v>
      </c>
      <c r="L146" s="22">
        <f t="shared" si="64"/>
        <v>13.339424804864771</v>
      </c>
      <c r="M146" s="22">
        <f t="shared" si="64"/>
        <v>13.311553873648247</v>
      </c>
      <c r="N146" s="22">
        <f t="shared" si="64"/>
        <v>13.326049119655348</v>
      </c>
      <c r="O146" s="22">
        <f t="shared" si="64"/>
        <v>13.427319202344423</v>
      </c>
      <c r="P146" s="22">
        <f t="shared" si="64"/>
        <v>13.486384185310889</v>
      </c>
      <c r="Q146" s="22">
        <f t="shared" si="64"/>
        <v>13.547268507975932</v>
      </c>
    </row>
    <row r="147" spans="1:17" ht="12" customHeight="1" x14ac:dyDescent="0.25">
      <c r="A147" s="29" t="s">
        <v>46</v>
      </c>
      <c r="B147" s="18">
        <f t="shared" ref="B147:Q147" si="65">IF(B117=0,0,B117/B$26)</f>
        <v>12.429997332934892</v>
      </c>
      <c r="C147" s="18">
        <f t="shared" si="65"/>
        <v>12.411838097182944</v>
      </c>
      <c r="D147" s="18">
        <f t="shared" si="65"/>
        <v>12.468185590304181</v>
      </c>
      <c r="E147" s="18">
        <f t="shared" si="65"/>
        <v>12.51583750320078</v>
      </c>
      <c r="F147" s="18">
        <f t="shared" si="65"/>
        <v>12.596251847768746</v>
      </c>
      <c r="G147" s="18">
        <f t="shared" si="65"/>
        <v>12.659707717181927</v>
      </c>
      <c r="H147" s="18">
        <f t="shared" si="65"/>
        <v>12.797658269296157</v>
      </c>
      <c r="I147" s="18">
        <f t="shared" si="65"/>
        <v>12.894714555033113</v>
      </c>
      <c r="J147" s="18">
        <f t="shared" si="65"/>
        <v>12.987095422543359</v>
      </c>
      <c r="K147" s="18">
        <f t="shared" si="65"/>
        <v>13.006893595655903</v>
      </c>
      <c r="L147" s="18">
        <f t="shared" si="65"/>
        <v>13.056886423142259</v>
      </c>
      <c r="M147" s="18">
        <f t="shared" si="65"/>
        <v>13.166416220144542</v>
      </c>
      <c r="N147" s="18">
        <f t="shared" si="65"/>
        <v>13.394683751052275</v>
      </c>
      <c r="O147" s="18">
        <f t="shared" si="65"/>
        <v>13.398964748009389</v>
      </c>
      <c r="P147" s="18">
        <f t="shared" si="65"/>
        <v>13.461217078251757</v>
      </c>
      <c r="Q147" s="18">
        <f t="shared" si="65"/>
        <v>13.449333600121209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16.800702703945202</v>
      </c>
      <c r="C149" s="26">
        <f t="shared" si="66"/>
        <v>16.835438537522723</v>
      </c>
      <c r="D149" s="26">
        <f t="shared" si="66"/>
        <v>16.472882415967078</v>
      </c>
      <c r="E149" s="26">
        <f t="shared" si="66"/>
        <v>17.011598002777379</v>
      </c>
      <c r="F149" s="26">
        <f t="shared" si="66"/>
        <v>12.869631740007653</v>
      </c>
      <c r="G149" s="26">
        <f t="shared" si="66"/>
        <v>10.124716432138332</v>
      </c>
      <c r="H149" s="26">
        <f t="shared" si="66"/>
        <v>6.1834825698644327</v>
      </c>
      <c r="I149" s="26">
        <f t="shared" si="66"/>
        <v>6.6895658139076408</v>
      </c>
      <c r="J149" s="26">
        <f t="shared" si="66"/>
        <v>5.9396696393306128</v>
      </c>
      <c r="K149" s="26">
        <f t="shared" si="66"/>
        <v>8.3568994741835496</v>
      </c>
      <c r="L149" s="26">
        <f t="shared" si="66"/>
        <v>9.5911462932738694</v>
      </c>
      <c r="M149" s="26">
        <f t="shared" si="66"/>
        <v>8.2768519362775397</v>
      </c>
      <c r="N149" s="26">
        <f t="shared" si="66"/>
        <v>6.0148186262935095</v>
      </c>
      <c r="O149" s="26">
        <f t="shared" si="66"/>
        <v>4.9397509392815575</v>
      </c>
      <c r="P149" s="26">
        <f t="shared" si="66"/>
        <v>5.7489908027879988</v>
      </c>
      <c r="Q149" s="26">
        <f t="shared" si="66"/>
        <v>4.184358058689214</v>
      </c>
    </row>
    <row r="150" spans="1:17" ht="12" customHeight="1" x14ac:dyDescent="0.25">
      <c r="A150" s="25" t="s">
        <v>48</v>
      </c>
      <c r="B150" s="24">
        <f t="shared" ref="B150:Q150" si="67">IF(B120=0,0,B120/B$26)</f>
        <v>16.800702703945202</v>
      </c>
      <c r="C150" s="24">
        <f t="shared" si="67"/>
        <v>16.835438537522723</v>
      </c>
      <c r="D150" s="24">
        <f t="shared" si="67"/>
        <v>16.472882415967078</v>
      </c>
      <c r="E150" s="24">
        <f t="shared" si="67"/>
        <v>17.011598002777379</v>
      </c>
      <c r="F150" s="24">
        <f t="shared" si="67"/>
        <v>12.869631740007653</v>
      </c>
      <c r="G150" s="24">
        <f t="shared" si="67"/>
        <v>10.124716432138332</v>
      </c>
      <c r="H150" s="24">
        <f t="shared" si="67"/>
        <v>6.1834825698644327</v>
      </c>
      <c r="I150" s="24">
        <f t="shared" si="67"/>
        <v>6.6895658139076408</v>
      </c>
      <c r="J150" s="24">
        <f t="shared" si="67"/>
        <v>5.9396696393306128</v>
      </c>
      <c r="K150" s="24">
        <f t="shared" si="67"/>
        <v>8.3568994741835496</v>
      </c>
      <c r="L150" s="24">
        <f t="shared" si="67"/>
        <v>9.5911462932738694</v>
      </c>
      <c r="M150" s="24">
        <f t="shared" si="67"/>
        <v>8.2768519362775397</v>
      </c>
      <c r="N150" s="24">
        <f t="shared" si="67"/>
        <v>6.0148186262935095</v>
      </c>
      <c r="O150" s="24">
        <f t="shared" si="67"/>
        <v>4.9397509392815575</v>
      </c>
      <c r="P150" s="24">
        <f t="shared" si="67"/>
        <v>5.7489908027879988</v>
      </c>
      <c r="Q150" s="24">
        <f t="shared" si="67"/>
        <v>4.184358058689214</v>
      </c>
    </row>
    <row r="151" spans="1:17" ht="12" customHeight="1" x14ac:dyDescent="0.25">
      <c r="A151" s="23" t="s">
        <v>44</v>
      </c>
      <c r="B151" s="22">
        <f t="shared" ref="B151:Q151" si="68">IF(B121=0,0,B121/B$26)</f>
        <v>14.69629449474772</v>
      </c>
      <c r="C151" s="22">
        <f t="shared" si="68"/>
        <v>14.60740189365454</v>
      </c>
      <c r="D151" s="22">
        <f t="shared" si="68"/>
        <v>14.434513444905409</v>
      </c>
      <c r="E151" s="22">
        <f t="shared" si="68"/>
        <v>15.140699345662419</v>
      </c>
      <c r="F151" s="22">
        <f t="shared" si="68"/>
        <v>11.202894174955111</v>
      </c>
      <c r="G151" s="22">
        <f t="shared" si="68"/>
        <v>8.5353232365421352</v>
      </c>
      <c r="H151" s="22">
        <f t="shared" si="68"/>
        <v>5.1628292899545505</v>
      </c>
      <c r="I151" s="22">
        <f t="shared" si="68"/>
        <v>5.7407716320733204</v>
      </c>
      <c r="J151" s="22">
        <f t="shared" si="68"/>
        <v>5.0778270546627606</v>
      </c>
      <c r="K151" s="22">
        <f t="shared" si="68"/>
        <v>7.5609608544766438</v>
      </c>
      <c r="L151" s="22">
        <f t="shared" si="68"/>
        <v>8.8038266456324887</v>
      </c>
      <c r="M151" s="22">
        <f t="shared" si="68"/>
        <v>7.522970055406577</v>
      </c>
      <c r="N151" s="22">
        <f t="shared" si="68"/>
        <v>5.3620750977273719</v>
      </c>
      <c r="O151" s="22">
        <f t="shared" si="68"/>
        <v>4.317332284025567</v>
      </c>
      <c r="P151" s="22">
        <f t="shared" si="68"/>
        <v>5.1568185384103797</v>
      </c>
      <c r="Q151" s="22">
        <f t="shared" si="68"/>
        <v>3.5463242273372173</v>
      </c>
    </row>
    <row r="152" spans="1:17" ht="12" customHeight="1" x14ac:dyDescent="0.25">
      <c r="A152" s="23" t="s">
        <v>43</v>
      </c>
      <c r="B152" s="22">
        <f t="shared" ref="B152:Q152" si="69">IF(B122=0,0,B122/B$26)</f>
        <v>0</v>
      </c>
      <c r="C152" s="22">
        <f t="shared" si="69"/>
        <v>0</v>
      </c>
      <c r="D152" s="22">
        <f t="shared" si="69"/>
        <v>0</v>
      </c>
      <c r="E152" s="22">
        <f t="shared" si="69"/>
        <v>0</v>
      </c>
      <c r="F152" s="22">
        <f t="shared" si="69"/>
        <v>0</v>
      </c>
      <c r="G152" s="22">
        <f t="shared" si="69"/>
        <v>0</v>
      </c>
      <c r="H152" s="22">
        <f t="shared" si="69"/>
        <v>0</v>
      </c>
      <c r="I152" s="22">
        <f t="shared" si="69"/>
        <v>0</v>
      </c>
      <c r="J152" s="22">
        <f t="shared" si="69"/>
        <v>0</v>
      </c>
      <c r="K152" s="22">
        <f t="shared" si="69"/>
        <v>0</v>
      </c>
      <c r="L152" s="22">
        <f t="shared" si="69"/>
        <v>0</v>
      </c>
      <c r="M152" s="22">
        <f t="shared" si="69"/>
        <v>0</v>
      </c>
      <c r="N152" s="22">
        <f t="shared" si="69"/>
        <v>0</v>
      </c>
      <c r="O152" s="22">
        <f t="shared" si="69"/>
        <v>0</v>
      </c>
      <c r="P152" s="22">
        <f t="shared" si="69"/>
        <v>0</v>
      </c>
      <c r="Q152" s="22">
        <f t="shared" si="69"/>
        <v>0</v>
      </c>
    </row>
    <row r="153" spans="1:17" ht="12" customHeight="1" x14ac:dyDescent="0.25">
      <c r="A153" s="23" t="s">
        <v>47</v>
      </c>
      <c r="B153" s="22">
        <f t="shared" ref="B153:Q153" si="70">IF(B123=0,0,B123/B$26)</f>
        <v>1.4563078579701241</v>
      </c>
      <c r="C153" s="22">
        <f t="shared" si="70"/>
        <v>1.4073479732498424</v>
      </c>
      <c r="D153" s="22">
        <f t="shared" si="70"/>
        <v>1.3421468356114923</v>
      </c>
      <c r="E153" s="22">
        <f t="shared" si="70"/>
        <v>1.2959018944962502</v>
      </c>
      <c r="F153" s="22">
        <f t="shared" si="70"/>
        <v>1.1540537752733608</v>
      </c>
      <c r="G153" s="22">
        <f t="shared" si="70"/>
        <v>1.0269002030932131</v>
      </c>
      <c r="H153" s="22">
        <f t="shared" si="70"/>
        <v>0.76442104154566193</v>
      </c>
      <c r="I153" s="22">
        <f t="shared" si="70"/>
        <v>0.73670251529246955</v>
      </c>
      <c r="J153" s="22">
        <f t="shared" si="70"/>
        <v>0.66601823002082505</v>
      </c>
      <c r="K153" s="22">
        <f t="shared" si="70"/>
        <v>0.6286002729528829</v>
      </c>
      <c r="L153" s="22">
        <f t="shared" si="70"/>
        <v>0.61041248290973371</v>
      </c>
      <c r="M153" s="22">
        <f t="shared" si="70"/>
        <v>0.59282164301237728</v>
      </c>
      <c r="N153" s="22">
        <f t="shared" si="70"/>
        <v>0.56105651486932218</v>
      </c>
      <c r="O153" s="22">
        <f t="shared" si="70"/>
        <v>0.54621534795464854</v>
      </c>
      <c r="P153" s="22">
        <f t="shared" si="70"/>
        <v>0.51821117885132628</v>
      </c>
      <c r="Q153" s="22">
        <f t="shared" si="70"/>
        <v>0.50548695417807699</v>
      </c>
    </row>
    <row r="154" spans="1:17" ht="12" customHeight="1" x14ac:dyDescent="0.25">
      <c r="A154" s="21" t="s">
        <v>46</v>
      </c>
      <c r="B154" s="20">
        <f t="shared" ref="B154:Q154" si="71">IF(B124=0,0,B124/B$26)</f>
        <v>0.64810035122735832</v>
      </c>
      <c r="C154" s="20">
        <f t="shared" si="71"/>
        <v>0.8206886706183415</v>
      </c>
      <c r="D154" s="20">
        <f t="shared" si="71"/>
        <v>0.69622213545017675</v>
      </c>
      <c r="E154" s="20">
        <f t="shared" si="71"/>
        <v>0.57499676261871246</v>
      </c>
      <c r="F154" s="20">
        <f t="shared" si="71"/>
        <v>0.51268378977918194</v>
      </c>
      <c r="G154" s="20">
        <f t="shared" si="71"/>
        <v>0.5624929925029819</v>
      </c>
      <c r="H154" s="20">
        <f t="shared" si="71"/>
        <v>0.25623223836422071</v>
      </c>
      <c r="I154" s="20">
        <f t="shared" si="71"/>
        <v>0.2120916665418501</v>
      </c>
      <c r="J154" s="20">
        <f t="shared" si="71"/>
        <v>0.19582435464702783</v>
      </c>
      <c r="K154" s="20">
        <f t="shared" si="71"/>
        <v>0.16733834675402262</v>
      </c>
      <c r="L154" s="20">
        <f t="shared" si="71"/>
        <v>0.17690716473164544</v>
      </c>
      <c r="M154" s="20">
        <f t="shared" si="71"/>
        <v>0.16106023785858545</v>
      </c>
      <c r="N154" s="20">
        <f t="shared" si="71"/>
        <v>9.1687013696816227E-2</v>
      </c>
      <c r="O154" s="20">
        <f t="shared" si="71"/>
        <v>7.620330730134163E-2</v>
      </c>
      <c r="P154" s="20">
        <f t="shared" si="71"/>
        <v>7.3961085526293491E-2</v>
      </c>
      <c r="Q154" s="20">
        <f t="shared" si="71"/>
        <v>0.13254687717391925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15960.006248077312</v>
      </c>
      <c r="C159" s="26">
        <f t="shared" si="73"/>
        <v>16963.247986419861</v>
      </c>
      <c r="D159" s="26">
        <f t="shared" si="73"/>
        <v>16821.716961634353</v>
      </c>
      <c r="E159" s="26">
        <f t="shared" si="73"/>
        <v>16823.720969729049</v>
      </c>
      <c r="F159" s="26">
        <f t="shared" si="73"/>
        <v>15996.836477473662</v>
      </c>
      <c r="G159" s="26">
        <f t="shared" si="73"/>
        <v>15022.079317640208</v>
      </c>
      <c r="H159" s="26">
        <f t="shared" si="73"/>
        <v>13994.051924574731</v>
      </c>
      <c r="I159" s="26">
        <f t="shared" si="73"/>
        <v>14039.20007213934</v>
      </c>
      <c r="J159" s="26">
        <f t="shared" si="73"/>
        <v>13801.333431355872</v>
      </c>
      <c r="K159" s="26">
        <f t="shared" si="73"/>
        <v>14335.564728761363</v>
      </c>
      <c r="L159" s="26">
        <f t="shared" si="73"/>
        <v>15215.328342782097</v>
      </c>
      <c r="M159" s="26">
        <f t="shared" si="73"/>
        <v>13207.328184153703</v>
      </c>
      <c r="N159" s="26">
        <f t="shared" si="73"/>
        <v>13274.536192297433</v>
      </c>
      <c r="O159" s="26">
        <f t="shared" si="73"/>
        <v>12679.287582857527</v>
      </c>
      <c r="P159" s="26">
        <f t="shared" si="73"/>
        <v>12692.399866172536</v>
      </c>
      <c r="Q159" s="26">
        <f t="shared" si="73"/>
        <v>12355.497509655052</v>
      </c>
    </row>
    <row r="160" spans="1:17" ht="12" customHeight="1" x14ac:dyDescent="0.25">
      <c r="A160" s="25" t="s">
        <v>48</v>
      </c>
      <c r="B160" s="24">
        <f t="shared" ref="B160:Q160" si="74">IF(B106=0,0,B106/B$23)</f>
        <v>12002.08599281717</v>
      </c>
      <c r="C160" s="24">
        <f t="shared" si="74"/>
        <v>13036.58640181979</v>
      </c>
      <c r="D160" s="24">
        <f t="shared" si="74"/>
        <v>12872.841233137866</v>
      </c>
      <c r="E160" s="24">
        <f t="shared" si="74"/>
        <v>12859.064830123767</v>
      </c>
      <c r="F160" s="24">
        <f t="shared" si="74"/>
        <v>12011.203340036778</v>
      </c>
      <c r="G160" s="24">
        <f t="shared" si="74"/>
        <v>11028.744238041974</v>
      </c>
      <c r="H160" s="24">
        <f t="shared" si="74"/>
        <v>10031.586122519329</v>
      </c>
      <c r="I160" s="24">
        <f t="shared" si="74"/>
        <v>10117.842866079043</v>
      </c>
      <c r="J160" s="24">
        <f t="shared" si="74"/>
        <v>9870.1172558415328</v>
      </c>
      <c r="K160" s="24">
        <f t="shared" si="74"/>
        <v>10333.39773476029</v>
      </c>
      <c r="L160" s="24">
        <f t="shared" si="74"/>
        <v>11229.485795896679</v>
      </c>
      <c r="M160" s="24">
        <f t="shared" si="74"/>
        <v>9287.6755266851505</v>
      </c>
      <c r="N160" s="24">
        <f t="shared" si="74"/>
        <v>9395.5662362434632</v>
      </c>
      <c r="O160" s="24">
        <f t="shared" si="74"/>
        <v>8850.492259896615</v>
      </c>
      <c r="P160" s="24">
        <f t="shared" si="74"/>
        <v>8934.3841029839805</v>
      </c>
      <c r="Q160" s="24">
        <f t="shared" si="74"/>
        <v>8665.8616895577488</v>
      </c>
    </row>
    <row r="161" spans="1:17" ht="12" customHeight="1" x14ac:dyDescent="0.25">
      <c r="A161" s="23" t="s">
        <v>44</v>
      </c>
      <c r="B161" s="22">
        <f t="shared" ref="B161:Q161" si="75">IF(B107=0,0,B107/B$23)</f>
        <v>9213.3497676116531</v>
      </c>
      <c r="C161" s="22">
        <f t="shared" si="75"/>
        <v>10286.946082891574</v>
      </c>
      <c r="D161" s="22">
        <f t="shared" si="75"/>
        <v>10137.451844165422</v>
      </c>
      <c r="E161" s="22">
        <f t="shared" si="75"/>
        <v>10128.822641970581</v>
      </c>
      <c r="F161" s="22">
        <f t="shared" si="75"/>
        <v>9268.0831187716831</v>
      </c>
      <c r="G161" s="22">
        <f t="shared" si="75"/>
        <v>8279.0210248194617</v>
      </c>
      <c r="H161" s="22">
        <f t="shared" si="75"/>
        <v>7339.8793452525269</v>
      </c>
      <c r="I161" s="22">
        <f t="shared" si="75"/>
        <v>7458.278493188951</v>
      </c>
      <c r="J161" s="22">
        <f t="shared" si="75"/>
        <v>7217.1675114333993</v>
      </c>
      <c r="K161" s="22">
        <f t="shared" si="75"/>
        <v>7649.5938938131758</v>
      </c>
      <c r="L161" s="22">
        <f t="shared" si="75"/>
        <v>8562.3215365077558</v>
      </c>
      <c r="M161" s="22">
        <f t="shared" si="75"/>
        <v>6659.1228091279918</v>
      </c>
      <c r="N161" s="22">
        <f t="shared" si="75"/>
        <v>6783.3789062007381</v>
      </c>
      <c r="O161" s="22">
        <f t="shared" si="75"/>
        <v>6248.9867184292789</v>
      </c>
      <c r="P161" s="22">
        <f t="shared" si="75"/>
        <v>6357.4478007186108</v>
      </c>
      <c r="Q161" s="22">
        <f t="shared" si="75"/>
        <v>6112.5574137949652</v>
      </c>
    </row>
    <row r="162" spans="1:17" ht="12" customHeight="1" x14ac:dyDescent="0.25">
      <c r="A162" s="23" t="s">
        <v>43</v>
      </c>
      <c r="B162" s="22">
        <f t="shared" ref="B162:Q162" si="76">IF(B108=0,0,B108/B$23)</f>
        <v>225.95465430997453</v>
      </c>
      <c r="C162" s="22">
        <f t="shared" si="76"/>
        <v>218.49274165645741</v>
      </c>
      <c r="D162" s="22">
        <f t="shared" si="76"/>
        <v>221.03895591102759</v>
      </c>
      <c r="E162" s="22">
        <f t="shared" si="76"/>
        <v>222.2502040791741</v>
      </c>
      <c r="F162" s="22">
        <f t="shared" si="76"/>
        <v>229.29394752383078</v>
      </c>
      <c r="G162" s="22">
        <f t="shared" si="76"/>
        <v>238.09006355514788</v>
      </c>
      <c r="H162" s="22">
        <f t="shared" si="76"/>
        <v>236.68500923932098</v>
      </c>
      <c r="I162" s="22">
        <f t="shared" si="76"/>
        <v>236.52862818506978</v>
      </c>
      <c r="J162" s="22">
        <f t="shared" si="76"/>
        <v>236.84205243091355</v>
      </c>
      <c r="K162" s="22">
        <f t="shared" si="76"/>
        <v>237.66851908559022</v>
      </c>
      <c r="L162" s="22">
        <f t="shared" si="76"/>
        <v>235.82087816657381</v>
      </c>
      <c r="M162" s="22">
        <f t="shared" si="76"/>
        <v>231.20223889951555</v>
      </c>
      <c r="N162" s="22">
        <f t="shared" si="76"/>
        <v>227.72623617371545</v>
      </c>
      <c r="O162" s="22">
        <f t="shared" si="76"/>
        <v>222.20857607153692</v>
      </c>
      <c r="P162" s="22">
        <f t="shared" si="76"/>
        <v>216.75118789386099</v>
      </c>
      <c r="Q162" s="22">
        <f t="shared" si="76"/>
        <v>207.97461513833372</v>
      </c>
    </row>
    <row r="163" spans="1:17" ht="12" customHeight="1" x14ac:dyDescent="0.25">
      <c r="A163" s="23" t="s">
        <v>47</v>
      </c>
      <c r="B163" s="22">
        <f t="shared" ref="B163:Q163" si="77">IF(B109=0,0,B109/B$23)</f>
        <v>1345.4646686302258</v>
      </c>
      <c r="C163" s="22">
        <f t="shared" si="77"/>
        <v>1316.0484094389476</v>
      </c>
      <c r="D163" s="22">
        <f t="shared" si="77"/>
        <v>1303.7584508384562</v>
      </c>
      <c r="E163" s="22">
        <f t="shared" si="77"/>
        <v>1299.020742435197</v>
      </c>
      <c r="F163" s="22">
        <f t="shared" si="77"/>
        <v>1292.9405617718251</v>
      </c>
      <c r="G163" s="22">
        <f t="shared" si="77"/>
        <v>1278.9879442411134</v>
      </c>
      <c r="H163" s="22">
        <f t="shared" si="77"/>
        <v>1251.3225833897161</v>
      </c>
      <c r="I163" s="22">
        <f t="shared" si="77"/>
        <v>1227.6540114539173</v>
      </c>
      <c r="J163" s="22">
        <f t="shared" si="77"/>
        <v>1215.3227185763321</v>
      </c>
      <c r="K163" s="22">
        <f t="shared" si="77"/>
        <v>1226.3114044013278</v>
      </c>
      <c r="L163" s="22">
        <f t="shared" si="77"/>
        <v>1213.3609889365857</v>
      </c>
      <c r="M163" s="22">
        <f t="shared" si="77"/>
        <v>1189.3999420905122</v>
      </c>
      <c r="N163" s="22">
        <f t="shared" si="77"/>
        <v>1177.885006554756</v>
      </c>
      <c r="O163" s="22">
        <f t="shared" si="77"/>
        <v>1175.2161650932503</v>
      </c>
      <c r="P163" s="22">
        <f t="shared" si="77"/>
        <v>1163.7065793178529</v>
      </c>
      <c r="Q163" s="22">
        <f t="shared" si="77"/>
        <v>1155.9648616744853</v>
      </c>
    </row>
    <row r="164" spans="1:17" ht="12" customHeight="1" x14ac:dyDescent="0.25">
      <c r="A164" s="21" t="s">
        <v>46</v>
      </c>
      <c r="B164" s="20">
        <f t="shared" ref="B164:Q164" si="78">IF(B110=0,0,B110/B$23)</f>
        <v>1217.3169022653165</v>
      </c>
      <c r="C164" s="20">
        <f t="shared" si="78"/>
        <v>1215.0991678328114</v>
      </c>
      <c r="D164" s="20">
        <f t="shared" si="78"/>
        <v>1210.5919822229619</v>
      </c>
      <c r="E164" s="20">
        <f t="shared" si="78"/>
        <v>1208.9712416388154</v>
      </c>
      <c r="F164" s="20">
        <f t="shared" si="78"/>
        <v>1220.8857119694392</v>
      </c>
      <c r="G164" s="20">
        <f t="shared" si="78"/>
        <v>1232.645205426249</v>
      </c>
      <c r="H164" s="20">
        <f t="shared" si="78"/>
        <v>1203.6991846377662</v>
      </c>
      <c r="I164" s="20">
        <f t="shared" si="78"/>
        <v>1195.3817332511042</v>
      </c>
      <c r="J164" s="20">
        <f t="shared" si="78"/>
        <v>1200.7849734008876</v>
      </c>
      <c r="K164" s="20">
        <f t="shared" si="78"/>
        <v>1219.8239174601945</v>
      </c>
      <c r="L164" s="20">
        <f t="shared" si="78"/>
        <v>1217.9823922857636</v>
      </c>
      <c r="M164" s="20">
        <f t="shared" si="78"/>
        <v>1207.9505365671314</v>
      </c>
      <c r="N164" s="20">
        <f t="shared" si="78"/>
        <v>1206.5760873142551</v>
      </c>
      <c r="O164" s="20">
        <f t="shared" si="78"/>
        <v>1204.0808003025481</v>
      </c>
      <c r="P164" s="20">
        <f t="shared" si="78"/>
        <v>1196.4785350536563</v>
      </c>
      <c r="Q164" s="20">
        <f t="shared" si="78"/>
        <v>1189.364798949965</v>
      </c>
    </row>
    <row r="165" spans="1:17" ht="12" customHeight="1" x14ac:dyDescent="0.25">
      <c r="A165" s="19" t="s">
        <v>45</v>
      </c>
      <c r="B165" s="18">
        <f t="shared" ref="B165:Q165" si="79">IF(B111=0,0,B111/B$23)</f>
        <v>3957.9202552601428</v>
      </c>
      <c r="C165" s="18">
        <f t="shared" si="79"/>
        <v>3926.6615846000718</v>
      </c>
      <c r="D165" s="18">
        <f t="shared" si="79"/>
        <v>3948.875728496485</v>
      </c>
      <c r="E165" s="18">
        <f t="shared" si="79"/>
        <v>3964.6561396052807</v>
      </c>
      <c r="F165" s="18">
        <f t="shared" si="79"/>
        <v>3985.6331374368842</v>
      </c>
      <c r="G165" s="18">
        <f t="shared" si="79"/>
        <v>3993.3350795982346</v>
      </c>
      <c r="H165" s="18">
        <f t="shared" si="79"/>
        <v>3962.465802055402</v>
      </c>
      <c r="I165" s="18">
        <f t="shared" si="79"/>
        <v>3921.3572060602964</v>
      </c>
      <c r="J165" s="18">
        <f t="shared" si="79"/>
        <v>3931.2161755143384</v>
      </c>
      <c r="K165" s="18">
        <f t="shared" si="79"/>
        <v>4002.1669940010725</v>
      </c>
      <c r="L165" s="18">
        <f t="shared" si="79"/>
        <v>3985.8425468854189</v>
      </c>
      <c r="M165" s="18">
        <f t="shared" si="79"/>
        <v>3919.6526574685531</v>
      </c>
      <c r="N165" s="18">
        <f t="shared" si="79"/>
        <v>3878.9699560539716</v>
      </c>
      <c r="O165" s="18">
        <f t="shared" si="79"/>
        <v>3828.7953229609125</v>
      </c>
      <c r="P165" s="18">
        <f t="shared" si="79"/>
        <v>3758.0157631885545</v>
      </c>
      <c r="Q165" s="18">
        <f t="shared" si="79"/>
        <v>3689.6358200973023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8143.7691381430805</v>
      </c>
      <c r="C167" s="31">
        <f t="shared" si="80"/>
        <v>8926.0824461900811</v>
      </c>
      <c r="D167" s="31">
        <f t="shared" si="80"/>
        <v>8903.0272269335856</v>
      </c>
      <c r="E167" s="31">
        <f t="shared" si="80"/>
        <v>8948.5191238209136</v>
      </c>
      <c r="F167" s="31">
        <f t="shared" si="80"/>
        <v>8514.2187984671764</v>
      </c>
      <c r="G167" s="31">
        <f t="shared" si="80"/>
        <v>7944.3609740669581</v>
      </c>
      <c r="H167" s="31">
        <f t="shared" si="80"/>
        <v>7451.9141776921915</v>
      </c>
      <c r="I167" s="31">
        <f t="shared" si="80"/>
        <v>7582.7607108527736</v>
      </c>
      <c r="J167" s="31">
        <f t="shared" si="80"/>
        <v>7479.8183059698913</v>
      </c>
      <c r="K167" s="31">
        <f t="shared" si="80"/>
        <v>7880.9234587031879</v>
      </c>
      <c r="L167" s="31">
        <f t="shared" si="80"/>
        <v>8629.2691680369862</v>
      </c>
      <c r="M167" s="31">
        <f t="shared" si="80"/>
        <v>7215.2785957177057</v>
      </c>
      <c r="N167" s="31">
        <f t="shared" si="80"/>
        <v>7472.7228085504712</v>
      </c>
      <c r="O167" s="31">
        <f t="shared" si="80"/>
        <v>7187.5826629690491</v>
      </c>
      <c r="P167" s="31">
        <f t="shared" si="80"/>
        <v>7376.4003221944258</v>
      </c>
      <c r="Q167" s="31">
        <f t="shared" si="80"/>
        <v>7356.0213080269832</v>
      </c>
    </row>
    <row r="168" spans="1:17" ht="12" customHeight="1" x14ac:dyDescent="0.25">
      <c r="A168" s="23" t="s">
        <v>44</v>
      </c>
      <c r="B168" s="22">
        <f t="shared" ref="B168:Q168" si="81">IF(B114=0,0,B114/B$23)</f>
        <v>6149.2664632352244</v>
      </c>
      <c r="C168" s="22">
        <f t="shared" si="81"/>
        <v>6958.6787270814311</v>
      </c>
      <c r="D168" s="22">
        <f t="shared" si="81"/>
        <v>6917.4841945048729</v>
      </c>
      <c r="E168" s="22">
        <f t="shared" si="81"/>
        <v>6941.1483526007769</v>
      </c>
      <c r="F168" s="22">
        <f t="shared" si="81"/>
        <v>6465.2238388121214</v>
      </c>
      <c r="G168" s="22">
        <f t="shared" si="81"/>
        <v>5861.5179352320356</v>
      </c>
      <c r="H168" s="22">
        <f t="shared" si="81"/>
        <v>5358.3104202839168</v>
      </c>
      <c r="I168" s="22">
        <f t="shared" si="81"/>
        <v>5487.4003608588446</v>
      </c>
      <c r="J168" s="22">
        <f t="shared" si="81"/>
        <v>5365.9140148525348</v>
      </c>
      <c r="K168" s="22">
        <f t="shared" si="81"/>
        <v>5720.2054542310225</v>
      </c>
      <c r="L168" s="22">
        <f t="shared" si="81"/>
        <v>6459.557474121737</v>
      </c>
      <c r="M168" s="22">
        <f t="shared" si="81"/>
        <v>5057.7111810226234</v>
      </c>
      <c r="N168" s="22">
        <f t="shared" si="81"/>
        <v>5295.0517435483116</v>
      </c>
      <c r="O168" s="22">
        <f t="shared" si="81"/>
        <v>4999.5948056010402</v>
      </c>
      <c r="P168" s="22">
        <f t="shared" si="81"/>
        <v>5173.5805749790225</v>
      </c>
      <c r="Q168" s="22">
        <f t="shared" si="81"/>
        <v>5135.6762483145985</v>
      </c>
    </row>
    <row r="169" spans="1:17" ht="12" customHeight="1" x14ac:dyDescent="0.25">
      <c r="A169" s="23" t="s">
        <v>43</v>
      </c>
      <c r="B169" s="30">
        <f t="shared" ref="B169:Q169" si="82">IF(B115=0,0,B115/B$23)</f>
        <v>369.00881195369249</v>
      </c>
      <c r="C169" s="30">
        <f t="shared" si="82"/>
        <v>362.53825260363038</v>
      </c>
      <c r="D169" s="30">
        <f t="shared" si="82"/>
        <v>374.45378038596346</v>
      </c>
      <c r="E169" s="30">
        <f t="shared" si="82"/>
        <v>383.68562766769924</v>
      </c>
      <c r="F169" s="30">
        <f t="shared" si="82"/>
        <v>404.51593241845649</v>
      </c>
      <c r="G169" s="30">
        <f t="shared" si="82"/>
        <v>429.6065095652234</v>
      </c>
      <c r="H169" s="30">
        <f t="shared" si="82"/>
        <v>435.5680369637667</v>
      </c>
      <c r="I169" s="30">
        <f t="shared" si="82"/>
        <v>444.39430787457974</v>
      </c>
      <c r="J169" s="30">
        <f t="shared" si="82"/>
        <v>454.00811036820039</v>
      </c>
      <c r="K169" s="30">
        <f t="shared" si="82"/>
        <v>466.28139025046505</v>
      </c>
      <c r="L169" s="30">
        <f t="shared" si="82"/>
        <v>473.66677266811894</v>
      </c>
      <c r="M169" s="30">
        <f t="shared" si="82"/>
        <v>472.58418576315859</v>
      </c>
      <c r="N169" s="30">
        <f t="shared" si="82"/>
        <v>480.95793966608642</v>
      </c>
      <c r="O169" s="30">
        <f t="shared" si="82"/>
        <v>485.99802209078717</v>
      </c>
      <c r="P169" s="30">
        <f t="shared" si="82"/>
        <v>504.1989682897991</v>
      </c>
      <c r="Q169" s="30">
        <f t="shared" si="82"/>
        <v>525.62960244751036</v>
      </c>
    </row>
    <row r="170" spans="1:17" ht="12" customHeight="1" x14ac:dyDescent="0.25">
      <c r="A170" s="23" t="s">
        <v>47</v>
      </c>
      <c r="B170" s="22">
        <f t="shared" ref="B170:Q170" si="83">IF(B116=0,0,B116/B$23)</f>
        <v>854.20099529255958</v>
      </c>
      <c r="C170" s="22">
        <f t="shared" si="83"/>
        <v>842.34150866049174</v>
      </c>
      <c r="D170" s="22">
        <f t="shared" si="83"/>
        <v>841.72862241188409</v>
      </c>
      <c r="E170" s="22">
        <f t="shared" si="83"/>
        <v>845.30037167390594</v>
      </c>
      <c r="F170" s="22">
        <f t="shared" si="83"/>
        <v>851.33630559346011</v>
      </c>
      <c r="G170" s="22">
        <f t="shared" si="83"/>
        <v>851.59445542320555</v>
      </c>
      <c r="H170" s="22">
        <f t="shared" si="83"/>
        <v>851.8047472756225</v>
      </c>
      <c r="I170" s="22">
        <f t="shared" si="83"/>
        <v>843.35454156976346</v>
      </c>
      <c r="J170" s="22">
        <f t="shared" si="83"/>
        <v>843.39371903849337</v>
      </c>
      <c r="K170" s="22">
        <f t="shared" si="83"/>
        <v>858.83961929934674</v>
      </c>
      <c r="L170" s="22">
        <f t="shared" si="83"/>
        <v>857.09944458618395</v>
      </c>
      <c r="M170" s="22">
        <f t="shared" si="83"/>
        <v>847.10968962757693</v>
      </c>
      <c r="N170" s="22">
        <f t="shared" si="83"/>
        <v>846.17748171791334</v>
      </c>
      <c r="O170" s="22">
        <f t="shared" si="83"/>
        <v>851.89438983446894</v>
      </c>
      <c r="P170" s="22">
        <f t="shared" si="83"/>
        <v>850.10358382874904</v>
      </c>
      <c r="Q170" s="22">
        <f t="shared" si="83"/>
        <v>850.43166737262845</v>
      </c>
    </row>
    <row r="171" spans="1:17" ht="12" customHeight="1" x14ac:dyDescent="0.25">
      <c r="A171" s="29" t="s">
        <v>46</v>
      </c>
      <c r="B171" s="18">
        <f t="shared" ref="B171:Q171" si="84">IF(B117=0,0,B117/B$23)</f>
        <v>771.29286766160453</v>
      </c>
      <c r="C171" s="18">
        <f t="shared" si="84"/>
        <v>762.5239578445271</v>
      </c>
      <c r="D171" s="18">
        <f t="shared" si="84"/>
        <v>769.36062963086556</v>
      </c>
      <c r="E171" s="18">
        <f t="shared" si="84"/>
        <v>778.38477187853084</v>
      </c>
      <c r="F171" s="18">
        <f t="shared" si="84"/>
        <v>793.142721643139</v>
      </c>
      <c r="G171" s="18">
        <f t="shared" si="84"/>
        <v>801.64207384649239</v>
      </c>
      <c r="H171" s="18">
        <f t="shared" si="84"/>
        <v>806.23097316888538</v>
      </c>
      <c r="I171" s="18">
        <f t="shared" si="84"/>
        <v>807.61150054958455</v>
      </c>
      <c r="J171" s="18">
        <f t="shared" si="84"/>
        <v>816.50246171066374</v>
      </c>
      <c r="K171" s="18">
        <f t="shared" si="84"/>
        <v>835.59699492235359</v>
      </c>
      <c r="L171" s="18">
        <f t="shared" si="84"/>
        <v>838.94547666094559</v>
      </c>
      <c r="M171" s="18">
        <f t="shared" si="84"/>
        <v>837.87353930434642</v>
      </c>
      <c r="N171" s="18">
        <f t="shared" si="84"/>
        <v>850.53564361815927</v>
      </c>
      <c r="O171" s="18">
        <f t="shared" si="84"/>
        <v>850.09544544275332</v>
      </c>
      <c r="P171" s="18">
        <f t="shared" si="84"/>
        <v>848.51719509685506</v>
      </c>
      <c r="Q171" s="18">
        <f t="shared" si="84"/>
        <v>844.28378989224609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1042.4991912847295</v>
      </c>
      <c r="C173" s="26">
        <f t="shared" si="85"/>
        <v>1034.288807601652</v>
      </c>
      <c r="D173" s="26">
        <f t="shared" si="85"/>
        <v>1016.4740567576404</v>
      </c>
      <c r="E173" s="26">
        <f t="shared" si="85"/>
        <v>1057.9850391389921</v>
      </c>
      <c r="F173" s="26">
        <f t="shared" si="85"/>
        <v>810.35651463436795</v>
      </c>
      <c r="G173" s="26">
        <f t="shared" si="85"/>
        <v>641.12054236065376</v>
      </c>
      <c r="H173" s="26">
        <f t="shared" si="85"/>
        <v>389.54901474711926</v>
      </c>
      <c r="I173" s="26">
        <f t="shared" si="85"/>
        <v>418.97556257935162</v>
      </c>
      <c r="J173" s="26">
        <f t="shared" si="85"/>
        <v>373.42875558172904</v>
      </c>
      <c r="K173" s="26">
        <f t="shared" si="85"/>
        <v>536.8691637354658</v>
      </c>
      <c r="L173" s="26">
        <f t="shared" si="85"/>
        <v>616.26091688090639</v>
      </c>
      <c r="M173" s="26">
        <f t="shared" si="85"/>
        <v>526.71547900304506</v>
      </c>
      <c r="N173" s="26">
        <f t="shared" si="85"/>
        <v>381.9289597754892</v>
      </c>
      <c r="O173" s="26">
        <f t="shared" si="85"/>
        <v>313.40180783210707</v>
      </c>
      <c r="P173" s="26">
        <f t="shared" si="85"/>
        <v>362.38309821928993</v>
      </c>
      <c r="Q173" s="26">
        <f t="shared" si="85"/>
        <v>262.67365990716837</v>
      </c>
    </row>
    <row r="174" spans="1:17" ht="12" customHeight="1" x14ac:dyDescent="0.25">
      <c r="A174" s="25" t="s">
        <v>48</v>
      </c>
      <c r="B174" s="24">
        <f t="shared" ref="B174:Q174" si="86">IF(B120=0,0,B120/B$23)</f>
        <v>1042.4991912847295</v>
      </c>
      <c r="C174" s="24">
        <f t="shared" si="86"/>
        <v>1034.288807601652</v>
      </c>
      <c r="D174" s="24">
        <f t="shared" si="86"/>
        <v>1016.4740567576404</v>
      </c>
      <c r="E174" s="24">
        <f t="shared" si="86"/>
        <v>1057.9850391389921</v>
      </c>
      <c r="F174" s="24">
        <f t="shared" si="86"/>
        <v>810.35651463436795</v>
      </c>
      <c r="G174" s="24">
        <f t="shared" si="86"/>
        <v>641.12054236065376</v>
      </c>
      <c r="H174" s="24">
        <f t="shared" si="86"/>
        <v>389.54901474711926</v>
      </c>
      <c r="I174" s="24">
        <f t="shared" si="86"/>
        <v>418.97556257935162</v>
      </c>
      <c r="J174" s="24">
        <f t="shared" si="86"/>
        <v>373.42875558172904</v>
      </c>
      <c r="K174" s="24">
        <f t="shared" si="86"/>
        <v>536.8691637354658</v>
      </c>
      <c r="L174" s="24">
        <f t="shared" si="86"/>
        <v>616.26091688090639</v>
      </c>
      <c r="M174" s="24">
        <f t="shared" si="86"/>
        <v>526.71547900304506</v>
      </c>
      <c r="N174" s="24">
        <f t="shared" si="86"/>
        <v>381.9289597754892</v>
      </c>
      <c r="O174" s="24">
        <f t="shared" si="86"/>
        <v>313.40180783210707</v>
      </c>
      <c r="P174" s="24">
        <f t="shared" si="86"/>
        <v>362.38309821928993</v>
      </c>
      <c r="Q174" s="24">
        <f t="shared" si="86"/>
        <v>262.67365990716837</v>
      </c>
    </row>
    <row r="175" spans="1:17" ht="12" customHeight="1" x14ac:dyDescent="0.25">
      <c r="A175" s="23" t="s">
        <v>44</v>
      </c>
      <c r="B175" s="22">
        <f t="shared" ref="B175:Q175" si="87">IF(B121=0,0,B121/B$23)</f>
        <v>911.91870933225994</v>
      </c>
      <c r="C175" s="22">
        <f t="shared" si="87"/>
        <v>897.40889452168665</v>
      </c>
      <c r="D175" s="22">
        <f t="shared" si="87"/>
        <v>890.69466218273453</v>
      </c>
      <c r="E175" s="22">
        <f t="shared" si="87"/>
        <v>941.63013887332045</v>
      </c>
      <c r="F175" s="22">
        <f t="shared" si="87"/>
        <v>705.40777396237183</v>
      </c>
      <c r="G175" s="22">
        <f t="shared" si="87"/>
        <v>540.47647648336817</v>
      </c>
      <c r="H175" s="22">
        <f t="shared" si="87"/>
        <v>325.24957262933754</v>
      </c>
      <c r="I175" s="22">
        <f t="shared" si="87"/>
        <v>359.55144042188658</v>
      </c>
      <c r="J175" s="22">
        <f t="shared" si="87"/>
        <v>319.24446193536937</v>
      </c>
      <c r="K175" s="22">
        <f t="shared" si="87"/>
        <v>485.73597702346996</v>
      </c>
      <c r="L175" s="22">
        <f t="shared" si="87"/>
        <v>565.67318595722224</v>
      </c>
      <c r="M175" s="22">
        <f t="shared" si="87"/>
        <v>478.7405654668666</v>
      </c>
      <c r="N175" s="22">
        <f t="shared" si="87"/>
        <v>340.4810504776699</v>
      </c>
      <c r="O175" s="22">
        <f t="shared" si="87"/>
        <v>273.91254325513074</v>
      </c>
      <c r="P175" s="22">
        <f t="shared" si="87"/>
        <v>325.05598686948122</v>
      </c>
      <c r="Q175" s="22">
        <f t="shared" si="87"/>
        <v>222.62099728242103</v>
      </c>
    </row>
    <row r="176" spans="1:17" ht="12" customHeight="1" x14ac:dyDescent="0.25">
      <c r="A176" s="23" t="s">
        <v>43</v>
      </c>
      <c r="B176" s="22">
        <f t="shared" ref="B176:Q176" si="88">IF(B122=0,0,B122/B$23)</f>
        <v>0</v>
      </c>
      <c r="C176" s="22">
        <f t="shared" si="88"/>
        <v>0</v>
      </c>
      <c r="D176" s="22">
        <f t="shared" si="88"/>
        <v>0</v>
      </c>
      <c r="E176" s="22">
        <f t="shared" si="88"/>
        <v>0</v>
      </c>
      <c r="F176" s="22">
        <f t="shared" si="88"/>
        <v>0</v>
      </c>
      <c r="G176" s="22">
        <f t="shared" si="88"/>
        <v>0</v>
      </c>
      <c r="H176" s="22">
        <f t="shared" si="88"/>
        <v>0</v>
      </c>
      <c r="I176" s="22">
        <f t="shared" si="88"/>
        <v>0</v>
      </c>
      <c r="J176" s="22">
        <f t="shared" si="88"/>
        <v>0</v>
      </c>
      <c r="K176" s="22">
        <f t="shared" si="88"/>
        <v>0</v>
      </c>
      <c r="L176" s="22">
        <f t="shared" si="88"/>
        <v>0</v>
      </c>
      <c r="M176" s="22">
        <f t="shared" si="88"/>
        <v>0</v>
      </c>
      <c r="N176" s="22">
        <f t="shared" si="88"/>
        <v>0</v>
      </c>
      <c r="O176" s="22">
        <f t="shared" si="88"/>
        <v>0</v>
      </c>
      <c r="P176" s="22">
        <f t="shared" si="88"/>
        <v>0</v>
      </c>
      <c r="Q176" s="22">
        <f t="shared" si="88"/>
        <v>0</v>
      </c>
    </row>
    <row r="177" spans="1:17" ht="12" customHeight="1" x14ac:dyDescent="0.25">
      <c r="A177" s="23" t="s">
        <v>47</v>
      </c>
      <c r="B177" s="22">
        <f t="shared" ref="B177:Q177" si="89">IF(B123=0,0,B123/B$23)</f>
        <v>90.36525381994538</v>
      </c>
      <c r="C177" s="22">
        <f t="shared" si="89"/>
        <v>86.460727107817178</v>
      </c>
      <c r="D177" s="22">
        <f t="shared" si="89"/>
        <v>82.818380190468417</v>
      </c>
      <c r="E177" s="22">
        <f t="shared" si="89"/>
        <v>80.594710523083535</v>
      </c>
      <c r="F177" s="22">
        <f t="shared" si="89"/>
        <v>72.666803054195128</v>
      </c>
      <c r="G177" s="22">
        <f t="shared" si="89"/>
        <v>65.025704134050486</v>
      </c>
      <c r="H177" s="22">
        <f t="shared" si="89"/>
        <v>48.157241525564437</v>
      </c>
      <c r="I177" s="22">
        <f t="shared" si="89"/>
        <v>46.140565678654276</v>
      </c>
      <c r="J177" s="22">
        <f t="shared" si="89"/>
        <v>41.872759586583939</v>
      </c>
      <c r="K177" s="22">
        <f t="shared" si="89"/>
        <v>40.382931960189758</v>
      </c>
      <c r="L177" s="22">
        <f t="shared" si="89"/>
        <v>39.220896532180724</v>
      </c>
      <c r="M177" s="22">
        <f t="shared" si="89"/>
        <v>37.72549491843008</v>
      </c>
      <c r="N177" s="22">
        <f t="shared" si="89"/>
        <v>35.62596720083458</v>
      </c>
      <c r="O177" s="22">
        <f t="shared" si="89"/>
        <v>34.654556397438036</v>
      </c>
      <c r="P177" s="22">
        <f t="shared" si="89"/>
        <v>32.665032692858745</v>
      </c>
      <c r="Q177" s="22">
        <f t="shared" si="89"/>
        <v>31.732013949799622</v>
      </c>
    </row>
    <row r="178" spans="1:17" ht="12" customHeight="1" x14ac:dyDescent="0.25">
      <c r="A178" s="21" t="s">
        <v>46</v>
      </c>
      <c r="B178" s="20">
        <f t="shared" ref="B178:Q178" si="90">IF(B124=0,0,B124/B$23)</f>
        <v>40.215228132524054</v>
      </c>
      <c r="C178" s="20">
        <f t="shared" si="90"/>
        <v>50.419185972148227</v>
      </c>
      <c r="D178" s="20">
        <f t="shared" si="90"/>
        <v>42.961014384437462</v>
      </c>
      <c r="E178" s="20">
        <f t="shared" si="90"/>
        <v>35.760189742588118</v>
      </c>
      <c r="F178" s="20">
        <f t="shared" si="90"/>
        <v>32.281937617800843</v>
      </c>
      <c r="G178" s="20">
        <f t="shared" si="90"/>
        <v>35.61836174323502</v>
      </c>
      <c r="H178" s="20">
        <f t="shared" si="90"/>
        <v>16.142200592217332</v>
      </c>
      <c r="I178" s="20">
        <f t="shared" si="90"/>
        <v>13.283556478810771</v>
      </c>
      <c r="J178" s="20">
        <f t="shared" si="90"/>
        <v>12.311534059775749</v>
      </c>
      <c r="K178" s="20">
        <f t="shared" si="90"/>
        <v>10.750254751806091</v>
      </c>
      <c r="L178" s="20">
        <f t="shared" si="90"/>
        <v>11.366834391503359</v>
      </c>
      <c r="M178" s="20">
        <f t="shared" si="90"/>
        <v>10.249418617748315</v>
      </c>
      <c r="N178" s="20">
        <f t="shared" si="90"/>
        <v>5.8219420969847304</v>
      </c>
      <c r="O178" s="20">
        <f t="shared" si="90"/>
        <v>4.834708179538203</v>
      </c>
      <c r="P178" s="20">
        <f t="shared" si="90"/>
        <v>4.6620786569500599</v>
      </c>
      <c r="Q178" s="20">
        <f t="shared" si="90"/>
        <v>8.3206486749477353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128.96003743290694</v>
      </c>
      <c r="C3" s="154">
        <v>129.60340115251284</v>
      </c>
      <c r="D3" s="154">
        <v>130.81871257024375</v>
      </c>
      <c r="E3" s="154">
        <v>131.68330067891512</v>
      </c>
      <c r="F3" s="154">
        <v>132.79831773769538</v>
      </c>
      <c r="G3" s="154">
        <v>134.3737019877799</v>
      </c>
      <c r="H3" s="154">
        <v>136.27198080716894</v>
      </c>
      <c r="I3" s="154">
        <v>138.30401453617418</v>
      </c>
      <c r="J3" s="154">
        <v>140.4560814251783</v>
      </c>
      <c r="K3" s="154">
        <v>141.88240321381056</v>
      </c>
      <c r="L3" s="154">
        <v>143.29787526592861</v>
      </c>
      <c r="M3" s="154">
        <v>144.28928760846597</v>
      </c>
      <c r="N3" s="154">
        <v>145.16277432622036</v>
      </c>
      <c r="O3" s="154">
        <v>146.12296023105606</v>
      </c>
      <c r="P3" s="154">
        <v>147.32507481202543</v>
      </c>
      <c r="Q3" s="154">
        <v>148.7315340130466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171.1798309346222</v>
      </c>
      <c r="C5" s="143">
        <v>172.03382334144749</v>
      </c>
      <c r="D5" s="143">
        <v>173.64701148221809</v>
      </c>
      <c r="E5" s="143">
        <v>174.79465418779219</v>
      </c>
      <c r="F5" s="143">
        <v>176.27471293630592</v>
      </c>
      <c r="G5" s="143">
        <v>178.36585694459475</v>
      </c>
      <c r="H5" s="143">
        <v>180.88560689068842</v>
      </c>
      <c r="I5" s="143">
        <v>183.58290131699874</v>
      </c>
      <c r="J5" s="143">
        <v>186.43952615639046</v>
      </c>
      <c r="K5" s="143">
        <v>188.33280664464604</v>
      </c>
      <c r="L5" s="143">
        <v>190.21168533759237</v>
      </c>
      <c r="M5" s="143">
        <v>191.52767283697824</v>
      </c>
      <c r="N5" s="143">
        <v>192.68712743737444</v>
      </c>
      <c r="O5" s="143">
        <v>193.96166538050349</v>
      </c>
      <c r="P5" s="143">
        <v>195.55733621645092</v>
      </c>
      <c r="Q5" s="143">
        <v>197.4242513712523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3.0666442777349864E-2</v>
      </c>
      <c r="C6" s="152">
        <f>1000*C8/SER_summary!C$3</f>
        <v>3.1024836967959206E-2</v>
      </c>
      <c r="D6" s="152">
        <f>1000*D8/SER_summary!D$3</f>
        <v>3.1589795374092768E-2</v>
      </c>
      <c r="E6" s="152">
        <f>1000*E8/SER_summary!E$3</f>
        <v>3.2090918227836586E-2</v>
      </c>
      <c r="F6" s="152">
        <f>1000*F8/SER_summary!F$3</f>
        <v>3.2696568239619882E-2</v>
      </c>
      <c r="G6" s="152">
        <f>1000*G8/SER_summary!G$3</f>
        <v>3.3478316883680165E-2</v>
      </c>
      <c r="H6" s="152">
        <f>1000*H8/SER_summary!H$3</f>
        <v>3.4409380275527139E-2</v>
      </c>
      <c r="I6" s="152">
        <f>1000*I8/SER_summary!I$3</f>
        <v>3.5336841119658E-2</v>
      </c>
      <c r="J6" s="152">
        <f>1000*J8/SER_summary!J$3</f>
        <v>3.6357884333511128E-2</v>
      </c>
      <c r="K6" s="152">
        <f>1000*K8/SER_summary!K$3</f>
        <v>3.7243376155999756E-2</v>
      </c>
      <c r="L6" s="152">
        <f>1000*L8/SER_summary!L$3</f>
        <v>3.8169334569946513E-2</v>
      </c>
      <c r="M6" s="152">
        <f>1000*M8/SER_summary!M$3</f>
        <v>3.8824755673912942E-2</v>
      </c>
      <c r="N6" s="152">
        <f>1000*N8/SER_summary!N$3</f>
        <v>3.9586662916638704E-2</v>
      </c>
      <c r="O6" s="152">
        <f>1000*O8/SER_summary!O$3</f>
        <v>4.0493488507092786E-2</v>
      </c>
      <c r="P6" s="152">
        <f>1000*P8/SER_summary!P$3</f>
        <v>4.1607259282457724E-2</v>
      </c>
      <c r="Q6" s="152">
        <f>1000*Q8/SER_summary!Q$3</f>
        <v>4.302838288188595E-2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271.7484133547203</v>
      </c>
      <c r="C8" s="62">
        <v>275.58717362029228</v>
      </c>
      <c r="D8" s="62">
        <v>281.43753048160039</v>
      </c>
      <c r="E8" s="62">
        <v>286.91809660042264</v>
      </c>
      <c r="F8" s="62">
        <v>293.47360665130901</v>
      </c>
      <c r="G8" s="62">
        <v>301.68623693906039</v>
      </c>
      <c r="H8" s="62">
        <v>311.32753920666124</v>
      </c>
      <c r="I8" s="62">
        <v>322.03371469161112</v>
      </c>
      <c r="J8" s="62">
        <v>333.87179770907636</v>
      </c>
      <c r="K8" s="62">
        <v>344.73761315145987</v>
      </c>
      <c r="L8" s="62">
        <v>356.52761636947713</v>
      </c>
      <c r="M8" s="62">
        <v>365.55720478062449</v>
      </c>
      <c r="N8" s="62">
        <v>375.39458437236198</v>
      </c>
      <c r="O8" s="62">
        <v>386.9514433705084</v>
      </c>
      <c r="P8" s="62">
        <v>401.29635719204236</v>
      </c>
      <c r="Q8" s="62">
        <v>419.41292302566541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29.813037913502232</v>
      </c>
      <c r="D9" s="150">
        <v>32.084377285717522</v>
      </c>
      <c r="E9" s="150">
        <v>31.976926747475876</v>
      </c>
      <c r="F9" s="150">
        <v>33.316834285826438</v>
      </c>
      <c r="G9" s="150">
        <v>35.241567765040955</v>
      </c>
      <c r="H9" s="150">
        <v>36.940529119663232</v>
      </c>
      <c r="I9" s="150">
        <v>38.278394605532924</v>
      </c>
      <c r="J9" s="150">
        <v>39.686024329254117</v>
      </c>
      <c r="K9" s="150">
        <v>38.992236167290237</v>
      </c>
      <c r="L9" s="150">
        <v>40.197688150173086</v>
      </c>
      <c r="M9" s="150">
        <v>38.842626324649643</v>
      </c>
      <c r="N9" s="150">
        <v>41.921756877454953</v>
      </c>
      <c r="O9" s="150">
        <v>43.533785745622318</v>
      </c>
      <c r="P9" s="150">
        <v>47.661748107360275</v>
      </c>
      <c r="Q9" s="150">
        <v>53.358133598664097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25.974277647930251</v>
      </c>
      <c r="D10" s="149">
        <f t="shared" ref="D10:Q10" si="0">C8+D9-D8</f>
        <v>26.23402042440938</v>
      </c>
      <c r="E10" s="149">
        <f t="shared" si="0"/>
        <v>26.496360628653633</v>
      </c>
      <c r="F10" s="149">
        <f t="shared" si="0"/>
        <v>26.761324234940048</v>
      </c>
      <c r="G10" s="149">
        <f t="shared" si="0"/>
        <v>27.02893747728956</v>
      </c>
      <c r="H10" s="149">
        <f t="shared" si="0"/>
        <v>27.299226852062361</v>
      </c>
      <c r="I10" s="149">
        <f t="shared" si="0"/>
        <v>27.572219120583043</v>
      </c>
      <c r="J10" s="149">
        <f t="shared" si="0"/>
        <v>27.847941311788873</v>
      </c>
      <c r="K10" s="149">
        <f t="shared" si="0"/>
        <v>28.126420724906723</v>
      </c>
      <c r="L10" s="149">
        <f t="shared" si="0"/>
        <v>28.407684932155803</v>
      </c>
      <c r="M10" s="149">
        <f t="shared" si="0"/>
        <v>29.813037913502285</v>
      </c>
      <c r="N10" s="149">
        <f t="shared" si="0"/>
        <v>32.084377285717494</v>
      </c>
      <c r="O10" s="149">
        <f t="shared" si="0"/>
        <v>31.976926747475886</v>
      </c>
      <c r="P10" s="149">
        <f t="shared" si="0"/>
        <v>33.316834285826303</v>
      </c>
      <c r="Q10" s="149">
        <f t="shared" si="0"/>
        <v>35.241567765041054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8760</v>
      </c>
      <c r="D12" s="146">
        <v>8759.9999999999964</v>
      </c>
      <c r="E12" s="146">
        <v>8760.0000000000018</v>
      </c>
      <c r="F12" s="146">
        <v>8760</v>
      </c>
      <c r="G12" s="146">
        <v>8760</v>
      </c>
      <c r="H12" s="146">
        <v>8759.9999999999964</v>
      </c>
      <c r="I12" s="146">
        <v>8760.0000000000036</v>
      </c>
      <c r="J12" s="146">
        <v>8760</v>
      </c>
      <c r="K12" s="146">
        <v>8760.0000000000018</v>
      </c>
      <c r="L12" s="146">
        <v>8760.0000000000018</v>
      </c>
      <c r="M12" s="146">
        <v>8760.0000000000018</v>
      </c>
      <c r="N12" s="146">
        <v>8759.9999999999982</v>
      </c>
      <c r="O12" s="146">
        <v>8759.9999999999982</v>
      </c>
      <c r="P12" s="146">
        <v>8760</v>
      </c>
      <c r="Q12" s="146">
        <v>8760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629.92025904186869</v>
      </c>
      <c r="C14" s="143">
        <f>IF(C5=0,0,C5/C8*1000)</f>
        <v>624.24466669293543</v>
      </c>
      <c r="D14" s="143">
        <f t="shared" ref="D14:Q14" si="1">IF(D5=0,0,D5/D8*1000)</f>
        <v>617.00019604730949</v>
      </c>
      <c r="E14" s="143">
        <f t="shared" si="1"/>
        <v>609.21446314772015</v>
      </c>
      <c r="F14" s="143">
        <f t="shared" si="1"/>
        <v>600.64928818538317</v>
      </c>
      <c r="G14" s="143">
        <f t="shared" si="1"/>
        <v>591.22967873613686</v>
      </c>
      <c r="H14" s="143">
        <f t="shared" si="1"/>
        <v>581.01383305707304</v>
      </c>
      <c r="I14" s="143">
        <f t="shared" si="1"/>
        <v>570.07354491688272</v>
      </c>
      <c r="J14" s="143">
        <f t="shared" si="1"/>
        <v>558.41651626666305</v>
      </c>
      <c r="K14" s="143">
        <f t="shared" si="1"/>
        <v>546.30768288664319</v>
      </c>
      <c r="L14" s="143">
        <f t="shared" si="1"/>
        <v>533.51178591582641</v>
      </c>
      <c r="M14" s="143">
        <f t="shared" si="1"/>
        <v>523.93351938424098</v>
      </c>
      <c r="N14" s="143">
        <f t="shared" si="1"/>
        <v>513.29224090841956</v>
      </c>
      <c r="O14" s="143">
        <f t="shared" si="1"/>
        <v>501.25582603082319</v>
      </c>
      <c r="P14" s="143">
        <f t="shared" si="1"/>
        <v>487.31400799351383</v>
      </c>
      <c r="Q14" s="143">
        <f t="shared" si="1"/>
        <v>470.71570886997011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577.45594934617395</v>
      </c>
      <c r="D15" s="141">
        <v>565.33835519689774</v>
      </c>
      <c r="E15" s="141">
        <v>557.84713763496723</v>
      </c>
      <c r="F15" s="141">
        <v>550.39920316474058</v>
      </c>
      <c r="G15" s="141">
        <v>542.46222622858124</v>
      </c>
      <c r="H15" s="141">
        <v>533.72505663143716</v>
      </c>
      <c r="I15" s="141">
        <v>524.20155139439771</v>
      </c>
      <c r="J15" s="141">
        <v>513.99976664479755</v>
      </c>
      <c r="K15" s="141">
        <v>502.93813960997102</v>
      </c>
      <c r="L15" s="141">
        <v>491.90527749553155</v>
      </c>
      <c r="M15" s="141">
        <v>477.0970802986219</v>
      </c>
      <c r="N15" s="141">
        <v>460.33337150043474</v>
      </c>
      <c r="O15" s="141">
        <v>439.03314798422792</v>
      </c>
      <c r="P15" s="141">
        <v>418.22280277965353</v>
      </c>
      <c r="Q15" s="141">
        <v>393.26964878951907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106.32649783508614</v>
      </c>
      <c r="C3" s="154">
        <v>115.72868378826459</v>
      </c>
      <c r="D3" s="154">
        <v>124.74802403145419</v>
      </c>
      <c r="E3" s="154">
        <v>132.09136123894135</v>
      </c>
      <c r="F3" s="154">
        <v>140.97798529732762</v>
      </c>
      <c r="G3" s="154">
        <v>147.79409685096132</v>
      </c>
      <c r="H3" s="154">
        <v>153.73137749910822</v>
      </c>
      <c r="I3" s="154">
        <v>159.31898071219678</v>
      </c>
      <c r="J3" s="154">
        <v>164.37440289391117</v>
      </c>
      <c r="K3" s="154">
        <v>169.27202186445959</v>
      </c>
      <c r="L3" s="154">
        <v>173.38422907860647</v>
      </c>
      <c r="M3" s="154">
        <v>175.73604418503959</v>
      </c>
      <c r="N3" s="154">
        <v>178.05228316239894</v>
      </c>
      <c r="O3" s="154">
        <v>180.88346794111285</v>
      </c>
      <c r="P3" s="154">
        <v>182.433127390815</v>
      </c>
      <c r="Q3" s="154">
        <v>184.47722436175926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1473.5811871203564</v>
      </c>
      <c r="C5" s="143">
        <v>1596.2611303278084</v>
      </c>
      <c r="D5" s="143">
        <v>1713.1964741311006</v>
      </c>
      <c r="E5" s="143">
        <v>1806.7988566721485</v>
      </c>
      <c r="F5" s="143">
        <v>1921.2215835793181</v>
      </c>
      <c r="G5" s="143">
        <v>2007.1742830815645</v>
      </c>
      <c r="H5" s="143">
        <v>2081.0814518869033</v>
      </c>
      <c r="I5" s="143">
        <v>2150.1939329808401</v>
      </c>
      <c r="J5" s="143">
        <v>2212.091678003243</v>
      </c>
      <c r="K5" s="143">
        <v>2271.8521294916868</v>
      </c>
      <c r="L5" s="143">
        <v>2321.082894239345</v>
      </c>
      <c r="M5" s="143">
        <v>2348.743522669809</v>
      </c>
      <c r="N5" s="143">
        <v>2376.0132052035037</v>
      </c>
      <c r="O5" s="143">
        <v>2410.2199319506117</v>
      </c>
      <c r="P5" s="143">
        <v>2427.4225800939607</v>
      </c>
      <c r="Q5" s="143">
        <v>2451.283156299251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71.443825353844389</v>
      </c>
      <c r="C6" s="152">
        <f>1000000*C8/SER_summary!C$8</f>
        <v>77.122504218073232</v>
      </c>
      <c r="D6" s="152">
        <f>1000000*D8/SER_summary!D$8</f>
        <v>82.559975609574067</v>
      </c>
      <c r="E6" s="152">
        <f>1000000*E8/SER_summary!E$8</f>
        <v>86.909414138680035</v>
      </c>
      <c r="F6" s="152">
        <f>1000000*F8/SER_summary!F$8</f>
        <v>92.007615301868654</v>
      </c>
      <c r="G6" s="152">
        <f>1000000*G8/SER_summary!G$8</f>
        <v>95.759041532056997</v>
      </c>
      <c r="H6" s="152">
        <f>1000000*H8/SER_summary!H$8</f>
        <v>98.463855540214155</v>
      </c>
      <c r="I6" s="152">
        <f>1000000*I8/SER_summary!I$8</f>
        <v>100.97663404959374</v>
      </c>
      <c r="J6" s="152">
        <f>1000000*J8/SER_summary!J$8</f>
        <v>103.6841148303655</v>
      </c>
      <c r="K6" s="152">
        <f>1000000*K8/SER_summary!K$8</f>
        <v>106.16754677989627</v>
      </c>
      <c r="L6" s="152">
        <f>1000000*L8/SER_summary!L$8</f>
        <v>107.92583156790701</v>
      </c>
      <c r="M6" s="152">
        <f>1000000*M8/SER_summary!M$8</f>
        <v>109.01114259683608</v>
      </c>
      <c r="N6" s="152">
        <f>1000000*N8/SER_summary!N$8</f>
        <v>110.32960914484767</v>
      </c>
      <c r="O6" s="152">
        <f>1000000*O8/SER_summary!O$8</f>
        <v>111.36686803312357</v>
      </c>
      <c r="P6" s="152">
        <f>1000000*P8/SER_summary!P$8</f>
        <v>112.05744372378744</v>
      </c>
      <c r="Q6" s="152">
        <f>1000000*Q8/SER_summary!Q$8</f>
        <v>112.84724457312025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31.613325529004115</v>
      </c>
      <c r="C8" s="62">
        <v>34.556088482678248</v>
      </c>
      <c r="D8" s="62">
        <v>37.404493746874017</v>
      </c>
      <c r="E8" s="62">
        <v>39.745273577145475</v>
      </c>
      <c r="F8" s="62">
        <v>42.600827578274767</v>
      </c>
      <c r="G8" s="62">
        <v>44.817367741196222</v>
      </c>
      <c r="H8" s="62">
        <v>46.771053528997761</v>
      </c>
      <c r="I8" s="62">
        <v>48.640803150932094</v>
      </c>
      <c r="J8" s="62">
        <v>50.367438893150883</v>
      </c>
      <c r="K8" s="62">
        <v>52.078168875895152</v>
      </c>
      <c r="L8" s="62">
        <v>53.581108100403064</v>
      </c>
      <c r="M8" s="62">
        <v>54.618582589884014</v>
      </c>
      <c r="N8" s="62">
        <v>55.703175786329318</v>
      </c>
      <c r="O8" s="62">
        <v>57.027689602621948</v>
      </c>
      <c r="P8" s="62">
        <v>57.983096996794188</v>
      </c>
      <c r="Q8" s="62">
        <v>59.170884073242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5.0503179889410745</v>
      </c>
      <c r="D9" s="150">
        <v>4.9559602994627081</v>
      </c>
      <c r="E9" s="150">
        <v>4.4483348655384072</v>
      </c>
      <c r="F9" s="150">
        <v>4.963109036396232</v>
      </c>
      <c r="G9" s="150">
        <v>4.3240951981883873</v>
      </c>
      <c r="H9" s="150">
        <v>4.0612408230684922</v>
      </c>
      <c r="I9" s="150">
        <v>3.9773046572012638</v>
      </c>
      <c r="J9" s="150">
        <v>3.834190777485742</v>
      </c>
      <c r="K9" s="150">
        <v>3.8182850180112102</v>
      </c>
      <c r="L9" s="150">
        <v>3.6104942597748408</v>
      </c>
      <c r="M9" s="150">
        <v>3.1450295247478888</v>
      </c>
      <c r="N9" s="150">
        <v>3.19214823171226</v>
      </c>
      <c r="O9" s="150">
        <v>3.4320688515595492</v>
      </c>
      <c r="P9" s="150">
        <v>3.0629624294391933</v>
      </c>
      <c r="Q9" s="150">
        <v>3.2953421117147403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2.107555035266941</v>
      </c>
      <c r="D10" s="149">
        <f t="shared" ref="D10:Q10" si="0">C8+D9-D8</f>
        <v>2.107555035266941</v>
      </c>
      <c r="E10" s="149">
        <f t="shared" si="0"/>
        <v>2.1075550352669481</v>
      </c>
      <c r="F10" s="149">
        <f t="shared" si="0"/>
        <v>2.107555035266941</v>
      </c>
      <c r="G10" s="149">
        <f t="shared" si="0"/>
        <v>2.1075550352669339</v>
      </c>
      <c r="H10" s="149">
        <f t="shared" si="0"/>
        <v>2.1075550352669552</v>
      </c>
      <c r="I10" s="149">
        <f t="shared" si="0"/>
        <v>2.1075550352669339</v>
      </c>
      <c r="J10" s="149">
        <f t="shared" si="0"/>
        <v>2.1075550352669552</v>
      </c>
      <c r="K10" s="149">
        <f t="shared" si="0"/>
        <v>2.107555035266941</v>
      </c>
      <c r="L10" s="149">
        <f t="shared" si="0"/>
        <v>2.1075550352669268</v>
      </c>
      <c r="M10" s="149">
        <f t="shared" si="0"/>
        <v>2.107555035266941</v>
      </c>
      <c r="N10" s="149">
        <f t="shared" si="0"/>
        <v>2.1075550352669552</v>
      </c>
      <c r="O10" s="149">
        <f t="shared" si="0"/>
        <v>2.1075550352669197</v>
      </c>
      <c r="P10" s="149">
        <f t="shared" si="0"/>
        <v>2.1075550352669552</v>
      </c>
      <c r="Q10" s="149">
        <f t="shared" si="0"/>
        <v>2.1075550352669268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839.01357916046277</v>
      </c>
      <c r="C12" s="146">
        <v>843.02144809767697</v>
      </c>
      <c r="D12" s="146">
        <v>846.69706065446587</v>
      </c>
      <c r="E12" s="146">
        <v>850.09244678563971</v>
      </c>
      <c r="F12" s="146">
        <v>853.24822124478135</v>
      </c>
      <c r="G12" s="146">
        <v>856.19670617564623</v>
      </c>
      <c r="H12" s="146">
        <v>858.96405224581338</v>
      </c>
      <c r="I12" s="146">
        <v>861.57172101351728</v>
      </c>
      <c r="J12" s="146">
        <v>864.03754655120918</v>
      </c>
      <c r="K12" s="146">
        <v>866.37651212173523</v>
      </c>
      <c r="L12" s="146">
        <v>868.60132913143809</v>
      </c>
      <c r="M12" s="146">
        <v>870.01511851829287</v>
      </c>
      <c r="N12" s="146">
        <v>871.36526896194744</v>
      </c>
      <c r="O12" s="146">
        <v>872.65735004852206</v>
      </c>
      <c r="P12" s="146">
        <v>873.89622728763072</v>
      </c>
      <c r="Q12" s="146">
        <v>875.08617627225806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46.612659771222027</v>
      </c>
      <c r="C14" s="143">
        <f>IF(C5=0,0,C5/C8)</f>
        <v>46.193339594206613</v>
      </c>
      <c r="D14" s="143">
        <f t="shared" ref="D14:Q14" si="1">IF(D5=0,0,D5/D8)</f>
        <v>45.801889091849468</v>
      </c>
      <c r="E14" s="143">
        <f t="shared" si="1"/>
        <v>45.459464586780527</v>
      </c>
      <c r="F14" s="143">
        <f t="shared" si="1"/>
        <v>45.098222095551201</v>
      </c>
      <c r="G14" s="143">
        <f t="shared" si="1"/>
        <v>44.785635217852509</v>
      </c>
      <c r="H14" s="143">
        <f t="shared" si="1"/>
        <v>44.495073231494473</v>
      </c>
      <c r="I14" s="143">
        <f t="shared" si="1"/>
        <v>44.205559811765497</v>
      </c>
      <c r="J14" s="143">
        <f t="shared" si="1"/>
        <v>43.919081982626878</v>
      </c>
      <c r="K14" s="143">
        <f t="shared" si="1"/>
        <v>43.623886525381153</v>
      </c>
      <c r="L14" s="143">
        <f t="shared" si="1"/>
        <v>43.319053609156036</v>
      </c>
      <c r="M14" s="143">
        <f t="shared" si="1"/>
        <v>43.002645094360673</v>
      </c>
      <c r="N14" s="143">
        <f t="shared" si="1"/>
        <v>42.654896631344762</v>
      </c>
      <c r="O14" s="143">
        <f t="shared" si="1"/>
        <v>42.264029083861004</v>
      </c>
      <c r="P14" s="143">
        <f t="shared" si="1"/>
        <v>41.864314012550416</v>
      </c>
      <c r="Q14" s="143">
        <f t="shared" si="1"/>
        <v>41.42718491860019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43.743520605877109</v>
      </c>
      <c r="D15" s="141">
        <v>43.417234321801239</v>
      </c>
      <c r="E15" s="141">
        <v>43.126503320440136</v>
      </c>
      <c r="F15" s="141">
        <v>42.84843858067017</v>
      </c>
      <c r="G15" s="141">
        <v>42.596528722919217</v>
      </c>
      <c r="H15" s="141">
        <v>42.387517045418178</v>
      </c>
      <c r="I15" s="141">
        <v>42.076542112245583</v>
      </c>
      <c r="J15" s="141">
        <v>41.765394609664135</v>
      </c>
      <c r="K15" s="141">
        <v>41.37962371880905</v>
      </c>
      <c r="L15" s="141">
        <v>40.844687720089702</v>
      </c>
      <c r="M15" s="141">
        <v>40.031221725519345</v>
      </c>
      <c r="N15" s="141">
        <v>39.317857201887641</v>
      </c>
      <c r="O15" s="141">
        <v>38.590563966962677</v>
      </c>
      <c r="P15" s="141">
        <v>37.689458036385602</v>
      </c>
      <c r="Q15" s="141">
        <v>37.052092885669779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106.15473127227001</v>
      </c>
      <c r="C3" s="154">
        <v>107.38942632878039</v>
      </c>
      <c r="D3" s="154">
        <v>109.81458649845673</v>
      </c>
      <c r="E3" s="154">
        <v>110.91571184291988</v>
      </c>
      <c r="F3" s="154">
        <v>111.66721045541388</v>
      </c>
      <c r="G3" s="154">
        <v>111.48000858226644</v>
      </c>
      <c r="H3" s="154">
        <v>112.61390702458446</v>
      </c>
      <c r="I3" s="154">
        <v>112.41855213714348</v>
      </c>
      <c r="J3" s="154">
        <v>112.33614086111942</v>
      </c>
      <c r="K3" s="154">
        <v>111.16287007030671</v>
      </c>
      <c r="L3" s="154">
        <v>109.48592283234323</v>
      </c>
      <c r="M3" s="154">
        <v>107.32009255678119</v>
      </c>
      <c r="N3" s="154">
        <v>102.87849752626116</v>
      </c>
      <c r="O3" s="154">
        <v>97.353651305671988</v>
      </c>
      <c r="P3" s="154">
        <v>90.770184766773497</v>
      </c>
      <c r="Q3" s="154">
        <v>82.996642581930161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775.45410285201285</v>
      </c>
      <c r="C5" s="143">
        <v>776.71330454744441</v>
      </c>
      <c r="D5" s="143">
        <v>779.51005373552027</v>
      </c>
      <c r="E5" s="143">
        <v>774.14673398851232</v>
      </c>
      <c r="F5" s="143">
        <v>766.4152904954683</v>
      </c>
      <c r="G5" s="143">
        <v>753.33079835764909</v>
      </c>
      <c r="H5" s="143">
        <v>749.09886137433364</v>
      </c>
      <c r="I5" s="143">
        <v>738.77047993075803</v>
      </c>
      <c r="J5" s="143">
        <v>729.78943393850705</v>
      </c>
      <c r="K5" s="143">
        <v>715.46339075659535</v>
      </c>
      <c r="L5" s="143">
        <v>696.25612230969659</v>
      </c>
      <c r="M5" s="143">
        <v>673.2500540427618</v>
      </c>
      <c r="N5" s="143">
        <v>638.40857130778181</v>
      </c>
      <c r="O5" s="143">
        <v>597.49305238277088</v>
      </c>
      <c r="P5" s="143">
        <v>550.45293426511012</v>
      </c>
      <c r="Q5" s="143">
        <v>497.0716377032474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0.26239570496547748</v>
      </c>
      <c r="C6" s="152">
        <f>1000*C8/SER_summary!C$3</f>
        <v>0.26739840997705078</v>
      </c>
      <c r="D6" s="152">
        <f>1000*D8/SER_summary!D$3</f>
        <v>0.27461340842219484</v>
      </c>
      <c r="E6" s="152">
        <f>1000*E8/SER_summary!E$3</f>
        <v>0.28031465621982271</v>
      </c>
      <c r="F6" s="152">
        <f>1000*F8/SER_summary!F$3</f>
        <v>0.28705201796462865</v>
      </c>
      <c r="G6" s="152">
        <f>1000*G8/SER_summary!G$3</f>
        <v>0.29331150469364375</v>
      </c>
      <c r="H6" s="152">
        <f>1000*H8/SER_summary!H$3</f>
        <v>0.30020388306218032</v>
      </c>
      <c r="I6" s="152">
        <f>1000*I8/SER_summary!I$3</f>
        <v>0.30496935255518576</v>
      </c>
      <c r="J6" s="152">
        <f>1000*J8/SER_summary!J$3</f>
        <v>0.31117904555819326</v>
      </c>
      <c r="K6" s="152">
        <f>1000*K8/SER_summary!K$3</f>
        <v>0.31769151220961012</v>
      </c>
      <c r="L6" s="152">
        <f>1000*L8/SER_summary!L$3</f>
        <v>0.32467358755492437</v>
      </c>
      <c r="M6" s="152">
        <f>1000*M8/SER_summary!M$3</f>
        <v>0.33370430025175868</v>
      </c>
      <c r="N6" s="152">
        <f>1000*N8/SER_summary!N$3</f>
        <v>0.34296965416128528</v>
      </c>
      <c r="O6" s="152">
        <f>1000*O8/SER_summary!O$3</f>
        <v>0.35559493704253869</v>
      </c>
      <c r="P6" s="152">
        <f>1000*P8/SER_summary!P$3</f>
        <v>0.37140112026113781</v>
      </c>
      <c r="Q6" s="152">
        <f>1000*Q8/SER_summary!Q$3</f>
        <v>0.39189898039074655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2325.2001222694112</v>
      </c>
      <c r="C8" s="62">
        <v>2375.2444569568665</v>
      </c>
      <c r="D8" s="62">
        <v>2446.5660061496119</v>
      </c>
      <c r="E8" s="62">
        <v>2506.233914554316</v>
      </c>
      <c r="F8" s="62">
        <v>2576.4841860845781</v>
      </c>
      <c r="G8" s="62">
        <v>2643.1449469042641</v>
      </c>
      <c r="H8" s="62">
        <v>2716.1702833836084</v>
      </c>
      <c r="I8" s="62">
        <v>2779.2640869590145</v>
      </c>
      <c r="J8" s="62">
        <v>2857.5344592905631</v>
      </c>
      <c r="K8" s="62">
        <v>2940.6628759668879</v>
      </c>
      <c r="L8" s="62">
        <v>3032.6727351497061</v>
      </c>
      <c r="M8" s="62">
        <v>3142.0161983214516</v>
      </c>
      <c r="N8" s="62">
        <v>3252.3314998116148</v>
      </c>
      <c r="O8" s="62">
        <v>3398.0271697202361</v>
      </c>
      <c r="P8" s="62">
        <v>3582.1132943663188</v>
      </c>
      <c r="Q8" s="62">
        <v>3819.9784860066457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496.85105615391905</v>
      </c>
      <c r="D9" s="150">
        <v>527.06440508853848</v>
      </c>
      <c r="E9" s="150">
        <v>524.52562141841418</v>
      </c>
      <c r="F9" s="150">
        <v>544.4051388042451</v>
      </c>
      <c r="G9" s="150">
        <v>550.29872543914814</v>
      </c>
      <c r="H9" s="150">
        <v>569.87639263326355</v>
      </c>
      <c r="I9" s="150">
        <v>590.15820866394517</v>
      </c>
      <c r="J9" s="150">
        <v>602.79599374996269</v>
      </c>
      <c r="K9" s="150">
        <v>627.53355548056936</v>
      </c>
      <c r="L9" s="150">
        <v>642.30858462196568</v>
      </c>
      <c r="M9" s="150">
        <v>679.21985580500859</v>
      </c>
      <c r="N9" s="150">
        <v>700.47351015410948</v>
      </c>
      <c r="O9" s="150">
        <v>748.491663658584</v>
      </c>
      <c r="P9" s="150">
        <v>811.61968012665056</v>
      </c>
      <c r="Q9" s="150">
        <v>880.17377626229347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446.80672146646384</v>
      </c>
      <c r="D10" s="149">
        <f t="shared" ref="D10:Q10" si="0">C8+D9-D8</f>
        <v>455.74285589579313</v>
      </c>
      <c r="E10" s="149">
        <f t="shared" si="0"/>
        <v>464.85771301371005</v>
      </c>
      <c r="F10" s="149">
        <f t="shared" si="0"/>
        <v>474.15486727398275</v>
      </c>
      <c r="G10" s="149">
        <f t="shared" si="0"/>
        <v>483.63796461946231</v>
      </c>
      <c r="H10" s="149">
        <f t="shared" si="0"/>
        <v>496.85105615391922</v>
      </c>
      <c r="I10" s="149">
        <f t="shared" si="0"/>
        <v>527.06440508853893</v>
      </c>
      <c r="J10" s="149">
        <f t="shared" si="0"/>
        <v>524.52562141841418</v>
      </c>
      <c r="K10" s="149">
        <f t="shared" si="0"/>
        <v>544.40513880424442</v>
      </c>
      <c r="L10" s="149">
        <f t="shared" si="0"/>
        <v>550.29872543914735</v>
      </c>
      <c r="M10" s="149">
        <f t="shared" si="0"/>
        <v>569.87639263326309</v>
      </c>
      <c r="N10" s="149">
        <f t="shared" si="0"/>
        <v>590.15820866394643</v>
      </c>
      <c r="O10" s="149">
        <f t="shared" si="0"/>
        <v>602.79599374996269</v>
      </c>
      <c r="P10" s="149">
        <f t="shared" si="0"/>
        <v>627.53355548056788</v>
      </c>
      <c r="Q10" s="149">
        <f t="shared" si="0"/>
        <v>642.30858462196647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1591.7864588444854</v>
      </c>
      <c r="C12" s="146">
        <v>1607.6900605746034</v>
      </c>
      <c r="D12" s="146">
        <v>1638.0979185252777</v>
      </c>
      <c r="E12" s="146">
        <v>1665.9859467778549</v>
      </c>
      <c r="F12" s="146">
        <v>1694.1936723217634</v>
      </c>
      <c r="G12" s="146">
        <v>1720.730351642706</v>
      </c>
      <c r="H12" s="146">
        <v>1748.0523635654442</v>
      </c>
      <c r="I12" s="146">
        <v>1769.4162154847993</v>
      </c>
      <c r="J12" s="146">
        <v>1789.8781967972332</v>
      </c>
      <c r="K12" s="146">
        <v>1806.6494095225814</v>
      </c>
      <c r="L12" s="146">
        <v>1828.4824867812147</v>
      </c>
      <c r="M12" s="146">
        <v>1853.5580435416741</v>
      </c>
      <c r="N12" s="146">
        <v>1873.8181987313021</v>
      </c>
      <c r="O12" s="146">
        <v>1894.6148356274789</v>
      </c>
      <c r="P12" s="146">
        <v>1917.4523361185109</v>
      </c>
      <c r="Q12" s="146">
        <v>1941.5254585515543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333.49994068259571</v>
      </c>
      <c r="C14" s="143">
        <f>IF(C5=0,0,C5/C8*1000)</f>
        <v>327.0035226363857</v>
      </c>
      <c r="D14" s="143">
        <f t="shared" ref="D14:Q14" si="1">IF(D5=0,0,D5/D8*1000)</f>
        <v>318.61394778484134</v>
      </c>
      <c r="E14" s="143">
        <f t="shared" si="1"/>
        <v>308.88845988909975</v>
      </c>
      <c r="F14" s="143">
        <f t="shared" si="1"/>
        <v>297.46555194665154</v>
      </c>
      <c r="G14" s="143">
        <f t="shared" si="1"/>
        <v>285.01304827795173</v>
      </c>
      <c r="H14" s="143">
        <f t="shared" si="1"/>
        <v>275.79230431796071</v>
      </c>
      <c r="I14" s="143">
        <f t="shared" si="1"/>
        <v>265.81514271970389</v>
      </c>
      <c r="J14" s="143">
        <f t="shared" si="1"/>
        <v>255.39129775523023</v>
      </c>
      <c r="K14" s="143">
        <f t="shared" si="1"/>
        <v>243.30003843822169</v>
      </c>
      <c r="L14" s="143">
        <f t="shared" si="1"/>
        <v>229.58498430768736</v>
      </c>
      <c r="M14" s="143">
        <f t="shared" si="1"/>
        <v>214.27326008135472</v>
      </c>
      <c r="N14" s="143">
        <f t="shared" si="1"/>
        <v>196.29258928395228</v>
      </c>
      <c r="O14" s="143">
        <f t="shared" si="1"/>
        <v>175.83527810107628</v>
      </c>
      <c r="P14" s="143">
        <f t="shared" si="1"/>
        <v>153.66709230856029</v>
      </c>
      <c r="Q14" s="143">
        <f t="shared" si="1"/>
        <v>130.12419821842488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302.44318682605456</v>
      </c>
      <c r="D15" s="141">
        <v>293.67751474288565</v>
      </c>
      <c r="E15" s="141">
        <v>285.33725304816357</v>
      </c>
      <c r="F15" s="141">
        <v>276.26333018739837</v>
      </c>
      <c r="G15" s="141">
        <v>269.32415708640747</v>
      </c>
      <c r="H15" s="141">
        <v>256.26132562355048</v>
      </c>
      <c r="I15" s="141">
        <v>244.77941852118406</v>
      </c>
      <c r="J15" s="141">
        <v>233.38850197305055</v>
      </c>
      <c r="K15" s="141">
        <v>216.83801965151673</v>
      </c>
      <c r="L15" s="141">
        <v>200.84033596351284</v>
      </c>
      <c r="M15" s="141">
        <v>181.13606441174531</v>
      </c>
      <c r="N15" s="141">
        <v>156.49000116102559</v>
      </c>
      <c r="O15" s="141">
        <v>133.29491816111724</v>
      </c>
      <c r="P15" s="141">
        <v>109.69795028100779</v>
      </c>
      <c r="Q15" s="141">
        <v>85.915051556053342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5021.8248082383352</v>
      </c>
      <c r="C3" s="174">
        <v>5091.1561544558936</v>
      </c>
      <c r="D3" s="174">
        <v>5025.1017863644893</v>
      </c>
      <c r="E3" s="174">
        <v>5089.2143520618665</v>
      </c>
      <c r="F3" s="174">
        <v>5248.0459918609913</v>
      </c>
      <c r="G3" s="174">
        <v>3422.9174150148583</v>
      </c>
      <c r="H3" s="174">
        <v>4255.3690131242547</v>
      </c>
      <c r="I3" s="174">
        <v>5154.6519684387968</v>
      </c>
      <c r="J3" s="174">
        <v>5197.6418386159348</v>
      </c>
      <c r="K3" s="174">
        <v>4506.172146154624</v>
      </c>
      <c r="L3" s="174">
        <v>5271</v>
      </c>
      <c r="M3" s="174">
        <v>5446.6241132096657</v>
      </c>
      <c r="N3" s="174">
        <v>4960.9995537706382</v>
      </c>
      <c r="O3" s="174">
        <v>4689.2194287218636</v>
      </c>
      <c r="P3" s="174">
        <v>4659.2576490408137</v>
      </c>
      <c r="Q3" s="174">
        <v>4919.5113285413654</v>
      </c>
    </row>
    <row r="5" spans="1:17" x14ac:dyDescent="0.25">
      <c r="A5" s="162" t="s">
        <v>154</v>
      </c>
      <c r="B5" s="174">
        <v>5659.5427073359115</v>
      </c>
      <c r="C5" s="174">
        <v>5557.5744497039123</v>
      </c>
      <c r="D5" s="174">
        <v>6094.0980362514174</v>
      </c>
      <c r="E5" s="174">
        <v>6065.8589161497002</v>
      </c>
      <c r="F5" s="174">
        <v>5857.2983064906693</v>
      </c>
      <c r="G5" s="174">
        <v>5796.7389953431439</v>
      </c>
      <c r="H5" s="174">
        <v>5770.8494244736221</v>
      </c>
      <c r="I5" s="174">
        <v>5624.7225968439361</v>
      </c>
      <c r="J5" s="174">
        <v>5193.7690788389227</v>
      </c>
      <c r="K5" s="174">
        <v>5229.3693845733706</v>
      </c>
      <c r="L5" s="174">
        <v>4971.2667096069872</v>
      </c>
      <c r="M5" s="174">
        <v>3692.3975204787439</v>
      </c>
      <c r="N5" s="174">
        <v>3362.6738190365832</v>
      </c>
      <c r="O5" s="174">
        <v>2858.7248667385606</v>
      </c>
      <c r="P5" s="174">
        <v>2942.2836111670395</v>
      </c>
      <c r="Q5" s="174">
        <v>2782.9645032378107</v>
      </c>
    </row>
    <row r="6" spans="1:17" x14ac:dyDescent="0.25">
      <c r="A6" s="173" t="s">
        <v>153</v>
      </c>
      <c r="B6" s="172">
        <v>6151.6768557999048</v>
      </c>
      <c r="C6" s="172">
        <v>6104.4217784734337</v>
      </c>
      <c r="D6" s="172">
        <v>6479.9789585863382</v>
      </c>
      <c r="E6" s="172">
        <v>6556.5017539128721</v>
      </c>
      <c r="F6" s="172">
        <v>6467.4009392215439</v>
      </c>
      <c r="G6" s="172">
        <v>7489.0080009179783</v>
      </c>
      <c r="H6" s="172">
        <v>6723.3405158783198</v>
      </c>
      <c r="I6" s="172">
        <v>6221.2676305511268</v>
      </c>
      <c r="J6" s="172">
        <v>5705.4334750153575</v>
      </c>
      <c r="K6" s="172">
        <v>6020.7974238374609</v>
      </c>
      <c r="L6" s="172">
        <v>5461.8320846411998</v>
      </c>
      <c r="M6" s="172">
        <v>4800.3044234156978</v>
      </c>
      <c r="N6" s="172">
        <v>4298.776719575746</v>
      </c>
      <c r="O6" s="172">
        <v>4126.091737770781</v>
      </c>
      <c r="P6" s="172">
        <v>3715.1681052814083</v>
      </c>
      <c r="Q6" s="172">
        <v>3283.9707717224987</v>
      </c>
    </row>
    <row r="7" spans="1:17" x14ac:dyDescent="0.25">
      <c r="A7" s="171" t="s">
        <v>152</v>
      </c>
      <c r="B7" s="170"/>
      <c r="C7" s="170">
        <v>303.98961542879124</v>
      </c>
      <c r="D7" s="170">
        <v>375.55718011290446</v>
      </c>
      <c r="E7" s="170">
        <v>334.66497434738386</v>
      </c>
      <c r="F7" s="170">
        <v>322.06534798606509</v>
      </c>
      <c r="G7" s="170">
        <v>1021.6070616964344</v>
      </c>
      <c r="H7" s="170">
        <v>0</v>
      </c>
      <c r="I7" s="170">
        <v>344.07723506746305</v>
      </c>
      <c r="J7" s="170">
        <v>0</v>
      </c>
      <c r="K7" s="170">
        <v>315.36394882210334</v>
      </c>
      <c r="L7" s="170">
        <v>340.17345680058401</v>
      </c>
      <c r="M7" s="170">
        <v>0</v>
      </c>
      <c r="N7" s="170">
        <v>0</v>
      </c>
      <c r="O7" s="170">
        <v>0</v>
      </c>
      <c r="P7" s="170">
        <v>0</v>
      </c>
      <c r="Q7" s="170">
        <v>0</v>
      </c>
    </row>
    <row r="8" spans="1:17" x14ac:dyDescent="0.25">
      <c r="A8" s="169" t="s">
        <v>151</v>
      </c>
      <c r="B8" s="168"/>
      <c r="C8" s="168">
        <f t="shared" ref="C8:Q8" si="0">IF(B6=0,0,B6+C7-C6)</f>
        <v>351.2446927552628</v>
      </c>
      <c r="D8" s="168">
        <f t="shared" si="0"/>
        <v>0</v>
      </c>
      <c r="E8" s="168">
        <f t="shared" si="0"/>
        <v>258.14217902084965</v>
      </c>
      <c r="F8" s="168">
        <f t="shared" si="0"/>
        <v>411.166162677393</v>
      </c>
      <c r="G8" s="168">
        <f t="shared" si="0"/>
        <v>0</v>
      </c>
      <c r="H8" s="168">
        <f t="shared" si="0"/>
        <v>765.66748503965846</v>
      </c>
      <c r="I8" s="168">
        <f t="shared" si="0"/>
        <v>846.15012039465637</v>
      </c>
      <c r="J8" s="168">
        <f t="shared" si="0"/>
        <v>515.83415553576924</v>
      </c>
      <c r="K8" s="168">
        <f t="shared" si="0"/>
        <v>0</v>
      </c>
      <c r="L8" s="168">
        <f t="shared" si="0"/>
        <v>899.13879599684515</v>
      </c>
      <c r="M8" s="168">
        <f t="shared" si="0"/>
        <v>661.52766122550202</v>
      </c>
      <c r="N8" s="168">
        <f t="shared" si="0"/>
        <v>501.52770383995176</v>
      </c>
      <c r="O8" s="168">
        <f t="shared" si="0"/>
        <v>172.68498180496499</v>
      </c>
      <c r="P8" s="168">
        <f t="shared" si="0"/>
        <v>410.92363248937272</v>
      </c>
      <c r="Q8" s="168">
        <f t="shared" si="0"/>
        <v>431.19733355890958</v>
      </c>
    </row>
    <row r="9" spans="1:17" x14ac:dyDescent="0.25">
      <c r="A9" s="167" t="s">
        <v>150</v>
      </c>
      <c r="B9" s="166">
        <f>B6-B5</f>
        <v>492.13414846399337</v>
      </c>
      <c r="C9" s="166">
        <f t="shared" ref="C9:Q9" si="1">C6-C5</f>
        <v>546.84732876952148</v>
      </c>
      <c r="D9" s="166">
        <f t="shared" si="1"/>
        <v>385.8809223349208</v>
      </c>
      <c r="E9" s="166">
        <f t="shared" si="1"/>
        <v>490.64283776317188</v>
      </c>
      <c r="F9" s="166">
        <f t="shared" si="1"/>
        <v>610.10263273087457</v>
      </c>
      <c r="G9" s="166">
        <f t="shared" si="1"/>
        <v>1692.2690055748344</v>
      </c>
      <c r="H9" s="166">
        <f t="shared" si="1"/>
        <v>952.49109140469773</v>
      </c>
      <c r="I9" s="166">
        <f t="shared" si="1"/>
        <v>596.54503370719067</v>
      </c>
      <c r="J9" s="166">
        <f t="shared" si="1"/>
        <v>511.66439617643482</v>
      </c>
      <c r="K9" s="166">
        <f t="shared" si="1"/>
        <v>791.42803926409033</v>
      </c>
      <c r="L9" s="166">
        <f t="shared" si="1"/>
        <v>490.56537503421259</v>
      </c>
      <c r="M9" s="166">
        <f t="shared" si="1"/>
        <v>1107.9069029369539</v>
      </c>
      <c r="N9" s="166">
        <f t="shared" si="1"/>
        <v>936.10290053916287</v>
      </c>
      <c r="O9" s="166">
        <f t="shared" si="1"/>
        <v>1267.3668710322204</v>
      </c>
      <c r="P9" s="166">
        <f t="shared" si="1"/>
        <v>772.88449411436886</v>
      </c>
      <c r="Q9" s="166">
        <f t="shared" si="1"/>
        <v>501.00626848468801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808.83177253714905</v>
      </c>
      <c r="C12" s="163">
        <f t="shared" ref="C12:Q12" si="2">SUM(C13:C14,C18:C19,C25:C26)</f>
        <v>781.26767999999993</v>
      </c>
      <c r="D12" s="163">
        <f t="shared" si="2"/>
        <v>847.31592999999975</v>
      </c>
      <c r="E12" s="163">
        <f t="shared" si="2"/>
        <v>852.2735899999999</v>
      </c>
      <c r="F12" s="163">
        <f t="shared" si="2"/>
        <v>822.99497000000008</v>
      </c>
      <c r="G12" s="163">
        <f t="shared" si="2"/>
        <v>817.09966310699497</v>
      </c>
      <c r="H12" s="163">
        <f t="shared" si="2"/>
        <v>800.48797000000002</v>
      </c>
      <c r="I12" s="163">
        <f t="shared" si="2"/>
        <v>773.44489999999973</v>
      </c>
      <c r="J12" s="163">
        <f t="shared" si="2"/>
        <v>725.68548999999985</v>
      </c>
      <c r="K12" s="163">
        <f t="shared" si="2"/>
        <v>727.73154999999997</v>
      </c>
      <c r="L12" s="163">
        <f t="shared" si="2"/>
        <v>692.00857639522769</v>
      </c>
      <c r="M12" s="163">
        <f t="shared" si="2"/>
        <v>474.9448870591857</v>
      </c>
      <c r="N12" s="163">
        <f t="shared" si="2"/>
        <v>462.85444126336665</v>
      </c>
      <c r="O12" s="163">
        <f t="shared" si="2"/>
        <v>355.66024892568817</v>
      </c>
      <c r="P12" s="163">
        <f t="shared" si="2"/>
        <v>378.47060610809598</v>
      </c>
      <c r="Q12" s="163">
        <f t="shared" si="2"/>
        <v>367.41662078184106</v>
      </c>
    </row>
    <row r="13" spans="1:17" x14ac:dyDescent="0.25">
      <c r="A13" s="54" t="s">
        <v>38</v>
      </c>
      <c r="B13" s="53">
        <v>0</v>
      </c>
      <c r="C13" s="53">
        <v>0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</row>
    <row r="14" spans="1:17" x14ac:dyDescent="0.25">
      <c r="A14" s="51" t="s">
        <v>37</v>
      </c>
      <c r="B14" s="50">
        <f>SUM(B15:B17)</f>
        <v>351.65511026011632</v>
      </c>
      <c r="C14" s="50">
        <f t="shared" ref="C14:Q14" si="3">SUM(C15:C17)</f>
        <v>344.89730999999995</v>
      </c>
      <c r="D14" s="50">
        <f t="shared" si="3"/>
        <v>430.19257999999985</v>
      </c>
      <c r="E14" s="50">
        <f t="shared" si="3"/>
        <v>429.98725000000007</v>
      </c>
      <c r="F14" s="50">
        <f t="shared" si="3"/>
        <v>382.09766000000008</v>
      </c>
      <c r="G14" s="50">
        <f t="shared" si="3"/>
        <v>322.15794493213417</v>
      </c>
      <c r="H14" s="50">
        <f t="shared" si="3"/>
        <v>295.29902000000004</v>
      </c>
      <c r="I14" s="50">
        <f t="shared" si="3"/>
        <v>254.85288000000006</v>
      </c>
      <c r="J14" s="50">
        <f t="shared" si="3"/>
        <v>240.80393000000001</v>
      </c>
      <c r="K14" s="50">
        <f t="shared" si="3"/>
        <v>222.23485000000005</v>
      </c>
      <c r="L14" s="50">
        <f t="shared" si="3"/>
        <v>235.45969829928643</v>
      </c>
      <c r="M14" s="50">
        <f t="shared" si="3"/>
        <v>192.57409303381877</v>
      </c>
      <c r="N14" s="50">
        <f t="shared" si="3"/>
        <v>140.4598761461659</v>
      </c>
      <c r="O14" s="50">
        <f t="shared" si="3"/>
        <v>115.85792743679202</v>
      </c>
      <c r="P14" s="50">
        <f t="shared" si="3"/>
        <v>108.6132066662625</v>
      </c>
      <c r="Q14" s="50">
        <f t="shared" si="3"/>
        <v>107.38540844635941</v>
      </c>
    </row>
    <row r="15" spans="1:17" x14ac:dyDescent="0.25">
      <c r="A15" s="52" t="s">
        <v>66</v>
      </c>
      <c r="B15" s="50">
        <v>2.1973802028353098</v>
      </c>
      <c r="C15" s="50">
        <v>2.1998000000000006</v>
      </c>
      <c r="D15" s="50">
        <v>2.2002899999999994</v>
      </c>
      <c r="E15" s="50">
        <v>3.3002400000000005</v>
      </c>
      <c r="F15" s="50">
        <v>3.2997700000000005</v>
      </c>
      <c r="G15" s="50">
        <v>3.2960852875461062</v>
      </c>
      <c r="H15" s="50">
        <v>2.1992400000000001</v>
      </c>
      <c r="I15" s="50">
        <v>3.3002600000000006</v>
      </c>
      <c r="J15" s="50">
        <v>3.2990100000000004</v>
      </c>
      <c r="K15" s="50">
        <v>2.1987599999999992</v>
      </c>
      <c r="L15" s="50">
        <v>2.1973954189643532</v>
      </c>
      <c r="M15" s="50">
        <v>2.1972779768798296</v>
      </c>
      <c r="N15" s="50">
        <v>2.1973873840524023</v>
      </c>
      <c r="O15" s="50">
        <v>1.098691581810205</v>
      </c>
      <c r="P15" s="50">
        <v>0</v>
      </c>
      <c r="Q15" s="50">
        <v>1.0986916602186689</v>
      </c>
    </row>
    <row r="16" spans="1:17" x14ac:dyDescent="0.25">
      <c r="A16" s="52" t="s">
        <v>147</v>
      </c>
      <c r="B16" s="50">
        <v>336.08234515812637</v>
      </c>
      <c r="C16" s="50">
        <v>335.09662999999995</v>
      </c>
      <c r="D16" s="50">
        <v>395.49029999999988</v>
      </c>
      <c r="E16" s="50">
        <v>375.9901000000001</v>
      </c>
      <c r="F16" s="50">
        <v>346.30081000000007</v>
      </c>
      <c r="G16" s="50">
        <v>307.39720462455261</v>
      </c>
      <c r="H16" s="50">
        <v>279.70426000000003</v>
      </c>
      <c r="I16" s="50">
        <v>243.92230000000004</v>
      </c>
      <c r="J16" s="50">
        <v>234.60619</v>
      </c>
      <c r="K16" s="50">
        <v>217.13806000000005</v>
      </c>
      <c r="L16" s="50">
        <v>228.48538705794917</v>
      </c>
      <c r="M16" s="50">
        <v>187.51080930060857</v>
      </c>
      <c r="N16" s="50">
        <v>137.30708978396899</v>
      </c>
      <c r="O16" s="50">
        <v>114.75923585498182</v>
      </c>
      <c r="P16" s="50">
        <v>108.6132066662625</v>
      </c>
      <c r="Q16" s="50">
        <v>102.4651793966899</v>
      </c>
    </row>
    <row r="17" spans="1:17" x14ac:dyDescent="0.25">
      <c r="A17" s="52" t="s">
        <v>146</v>
      </c>
      <c r="B17" s="50">
        <v>13.375384899154653</v>
      </c>
      <c r="C17" s="50">
        <v>7.6008800000000152</v>
      </c>
      <c r="D17" s="50">
        <v>32.501989999999978</v>
      </c>
      <c r="E17" s="50">
        <v>50.696909999999981</v>
      </c>
      <c r="F17" s="50">
        <v>32.497079999999983</v>
      </c>
      <c r="G17" s="50">
        <v>11.464655020035424</v>
      </c>
      <c r="H17" s="50">
        <v>13.39552000000003</v>
      </c>
      <c r="I17" s="50">
        <v>7.63032000000001</v>
      </c>
      <c r="J17" s="50">
        <v>2.8987300000000005</v>
      </c>
      <c r="K17" s="50">
        <v>2.8980300000000052</v>
      </c>
      <c r="L17" s="50">
        <v>4.7769158223728994</v>
      </c>
      <c r="M17" s="50">
        <v>2.8660057563303671</v>
      </c>
      <c r="N17" s="50">
        <v>0.95539897814450103</v>
      </c>
      <c r="O17" s="50">
        <v>0</v>
      </c>
      <c r="P17" s="50">
        <v>0</v>
      </c>
      <c r="Q17" s="50">
        <v>3.8215373894508384</v>
      </c>
    </row>
    <row r="18" spans="1:17" x14ac:dyDescent="0.25">
      <c r="A18" s="51" t="s">
        <v>41</v>
      </c>
      <c r="B18" s="50">
        <v>21.831722508001263</v>
      </c>
      <c r="C18" s="50">
        <v>20.70111</v>
      </c>
      <c r="D18" s="50">
        <v>21.322019999999998</v>
      </c>
      <c r="E18" s="50">
        <v>22.095419999999994</v>
      </c>
      <c r="F18" s="50">
        <v>22.191510000000001</v>
      </c>
      <c r="G18" s="50">
        <v>22.143341785638857</v>
      </c>
      <c r="H18" s="50">
        <v>22.584720000000001</v>
      </c>
      <c r="I18" s="50">
        <v>23.306690000000003</v>
      </c>
      <c r="J18" s="50">
        <v>24.084689999999998</v>
      </c>
      <c r="K18" s="50">
        <v>24.101019999999995</v>
      </c>
      <c r="L18" s="50">
        <v>24.071632328882298</v>
      </c>
      <c r="M18" s="50">
        <v>24.071907624320477</v>
      </c>
      <c r="N18" s="50">
        <v>24.075897923767489</v>
      </c>
      <c r="O18" s="50">
        <v>24.076190844616399</v>
      </c>
      <c r="P18" s="50">
        <v>24.069170840019662</v>
      </c>
      <c r="Q18" s="50">
        <v>8.1923399596723723</v>
      </c>
    </row>
    <row r="19" spans="1:17" x14ac:dyDescent="0.25">
      <c r="A19" s="51" t="s">
        <v>64</v>
      </c>
      <c r="B19" s="50">
        <f>SUM(B20:B24)</f>
        <v>325.85790380547905</v>
      </c>
      <c r="C19" s="50">
        <f t="shared" ref="C19:Q19" si="4">SUM(C20:C24)</f>
        <v>295.76829999999995</v>
      </c>
      <c r="D19" s="50">
        <f t="shared" si="4"/>
        <v>275.80066000000005</v>
      </c>
      <c r="E19" s="50">
        <f t="shared" si="4"/>
        <v>286.59062999999992</v>
      </c>
      <c r="F19" s="50">
        <f t="shared" si="4"/>
        <v>304.40703999999999</v>
      </c>
      <c r="G19" s="50">
        <f t="shared" si="4"/>
        <v>334.60190474855568</v>
      </c>
      <c r="H19" s="50">
        <f t="shared" si="4"/>
        <v>307.70197999999993</v>
      </c>
      <c r="I19" s="50">
        <f t="shared" si="4"/>
        <v>309.66162999999989</v>
      </c>
      <c r="J19" s="50">
        <f t="shared" si="4"/>
        <v>317.09907999999996</v>
      </c>
      <c r="K19" s="50">
        <f t="shared" si="4"/>
        <v>317.09711999999996</v>
      </c>
      <c r="L19" s="50">
        <f t="shared" si="4"/>
        <v>317.13848660167963</v>
      </c>
      <c r="M19" s="50">
        <f t="shared" si="4"/>
        <v>148.29229713985322</v>
      </c>
      <c r="N19" s="50">
        <f t="shared" si="4"/>
        <v>216.01208754375671</v>
      </c>
      <c r="O19" s="50">
        <f t="shared" si="4"/>
        <v>101.60480432649483</v>
      </c>
      <c r="P19" s="50">
        <f t="shared" si="4"/>
        <v>135.52925350616781</v>
      </c>
      <c r="Q19" s="50">
        <f t="shared" si="4"/>
        <v>136.33323779497499</v>
      </c>
    </row>
    <row r="20" spans="1:17" x14ac:dyDescent="0.25">
      <c r="A20" s="52" t="s">
        <v>34</v>
      </c>
      <c r="B20" s="50">
        <v>325.85790380547905</v>
      </c>
      <c r="C20" s="50">
        <v>295.76829999999995</v>
      </c>
      <c r="D20" s="50">
        <v>275.80066000000005</v>
      </c>
      <c r="E20" s="50">
        <v>286.59062999999992</v>
      </c>
      <c r="F20" s="50">
        <v>304.40703999999999</v>
      </c>
      <c r="G20" s="50">
        <v>334.60190474855568</v>
      </c>
      <c r="H20" s="50">
        <v>307.70197999999993</v>
      </c>
      <c r="I20" s="50">
        <v>309.66162999999989</v>
      </c>
      <c r="J20" s="50">
        <v>317.09907999999996</v>
      </c>
      <c r="K20" s="50">
        <v>317.09711999999996</v>
      </c>
      <c r="L20" s="50">
        <v>317.13848660167963</v>
      </c>
      <c r="M20" s="50">
        <v>148.29229713985322</v>
      </c>
      <c r="N20" s="50">
        <v>216.01208754375671</v>
      </c>
      <c r="O20" s="50">
        <v>101.60480432649483</v>
      </c>
      <c r="P20" s="50">
        <v>135.52925350616781</v>
      </c>
      <c r="Q20" s="50">
        <v>136.33323779497499</v>
      </c>
    </row>
    <row r="21" spans="1:17" x14ac:dyDescent="0.25">
      <c r="A21" s="52" t="s">
        <v>63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</row>
    <row r="23" spans="1:17" x14ac:dyDescent="0.25">
      <c r="A23" s="52" t="s">
        <v>33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</row>
    <row r="24" spans="1:17" x14ac:dyDescent="0.25">
      <c r="A24" s="52" t="s">
        <v>32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</row>
    <row r="25" spans="1:17" x14ac:dyDescent="0.25">
      <c r="A25" s="51" t="s">
        <v>31</v>
      </c>
      <c r="B25" s="50">
        <v>7.165378061794569</v>
      </c>
      <c r="C25" s="50">
        <v>7.1999099999999983</v>
      </c>
      <c r="D25" s="50">
        <v>7.199749999999999</v>
      </c>
      <c r="E25" s="50">
        <v>7.1998900000000008</v>
      </c>
      <c r="F25" s="50">
        <v>7.19998</v>
      </c>
      <c r="G25" s="50">
        <v>7.1653793844787392</v>
      </c>
      <c r="H25" s="50">
        <v>7.2000500000000001</v>
      </c>
      <c r="I25" s="50">
        <v>7.2009799999999995</v>
      </c>
      <c r="J25" s="50">
        <v>7.1999499999999976</v>
      </c>
      <c r="K25" s="50">
        <v>7.1999299999999993</v>
      </c>
      <c r="L25" s="50">
        <v>7.1653768988248796</v>
      </c>
      <c r="M25" s="50">
        <v>7.1649914868808313</v>
      </c>
      <c r="N25" s="50">
        <v>7.1653906513305055</v>
      </c>
      <c r="O25" s="50">
        <v>7.1653783906237836</v>
      </c>
      <c r="P25" s="50">
        <v>7.1658529888757245</v>
      </c>
      <c r="Q25" s="50">
        <v>7.1653768988248911</v>
      </c>
    </row>
    <row r="26" spans="1:17" x14ac:dyDescent="0.25">
      <c r="A26" s="49" t="s">
        <v>30</v>
      </c>
      <c r="B26" s="48">
        <v>102.32165790175794</v>
      </c>
      <c r="C26" s="48">
        <v>112.70105</v>
      </c>
      <c r="D26" s="48">
        <v>112.80091999999995</v>
      </c>
      <c r="E26" s="48">
        <v>106.4004</v>
      </c>
      <c r="F26" s="48">
        <v>107.09878000000002</v>
      </c>
      <c r="G26" s="48">
        <v>131.03109225618752</v>
      </c>
      <c r="H26" s="48">
        <v>167.70219999999998</v>
      </c>
      <c r="I26" s="48">
        <v>178.42271999999991</v>
      </c>
      <c r="J26" s="48">
        <v>136.49784</v>
      </c>
      <c r="K26" s="48">
        <v>157.09863000000001</v>
      </c>
      <c r="L26" s="48">
        <v>108.17338226655437</v>
      </c>
      <c r="M26" s="48">
        <v>102.84159777431236</v>
      </c>
      <c r="N26" s="48">
        <v>75.141188998346067</v>
      </c>
      <c r="O26" s="48">
        <v>106.95594792716113</v>
      </c>
      <c r="P26" s="48">
        <v>103.09312210677031</v>
      </c>
      <c r="Q26" s="48">
        <v>108.34025768200938</v>
      </c>
    </row>
    <row r="28" spans="1:17" x14ac:dyDescent="0.25">
      <c r="A28" s="162" t="s">
        <v>112</v>
      </c>
      <c r="B28" s="161">
        <f>AGR_emi!B5</f>
        <v>1143.0956644605994</v>
      </c>
      <c r="C28" s="161">
        <f>AGR_emi!C5</f>
        <v>1118.675615669928</v>
      </c>
      <c r="D28" s="161">
        <f>AGR_emi!D5</f>
        <v>1388.1958763022358</v>
      </c>
      <c r="E28" s="161">
        <f>AGR_emi!E5</f>
        <v>1391.3827249806</v>
      </c>
      <c r="F28" s="161">
        <f>AGR_emi!F5</f>
        <v>1240.520504198148</v>
      </c>
      <c r="G28" s="161">
        <f>AGR_emi!G5</f>
        <v>1051.5450326625905</v>
      </c>
      <c r="H28" s="161">
        <f>AGR_emi!H5</f>
        <v>970.02603256500015</v>
      </c>
      <c r="I28" s="161">
        <f>AGR_emi!I5</f>
        <v>844.93730886548417</v>
      </c>
      <c r="J28" s="161">
        <f>AGR_emi!J5</f>
        <v>802.52578301122776</v>
      </c>
      <c r="K28" s="161">
        <f>AGR_emi!K5</f>
        <v>745.46169716152804</v>
      </c>
      <c r="L28" s="161">
        <f>AGR_emi!L5</f>
        <v>786.68191313066029</v>
      </c>
      <c r="M28" s="161">
        <f>AGR_emi!M5</f>
        <v>653.36948606317651</v>
      </c>
      <c r="N28" s="161">
        <f>AGR_emi!N5</f>
        <v>491.43470401183799</v>
      </c>
      <c r="O28" s="161">
        <f>AGR_emi!O5</f>
        <v>415.48384385796248</v>
      </c>
      <c r="P28" s="161">
        <f>AGR_emi!P5</f>
        <v>393.49719759904804</v>
      </c>
      <c r="Q28" s="161">
        <f>AGR_emi!Q5</f>
        <v>352.41863568053554</v>
      </c>
    </row>
    <row r="30" spans="1:17" x14ac:dyDescent="0.25">
      <c r="A30" s="160" t="s">
        <v>145</v>
      </c>
      <c r="B30" s="159">
        <f t="shared" ref="B30:Q30" si="5">IF(B$12=0,"",B$12/B$3*1000)</f>
        <v>161.06331929585744</v>
      </c>
      <c r="C30" s="159">
        <f t="shared" si="5"/>
        <v>153.45584702135233</v>
      </c>
      <c r="D30" s="159">
        <f t="shared" si="5"/>
        <v>168.6166700740618</v>
      </c>
      <c r="E30" s="159">
        <f t="shared" si="5"/>
        <v>167.46663257654023</v>
      </c>
      <c r="F30" s="159">
        <f t="shared" si="5"/>
        <v>156.81931356477321</v>
      </c>
      <c r="G30" s="159">
        <f t="shared" si="5"/>
        <v>238.71439594853564</v>
      </c>
      <c r="H30" s="159">
        <f t="shared" si="5"/>
        <v>188.11246863225352</v>
      </c>
      <c r="I30" s="159">
        <f t="shared" si="5"/>
        <v>150.04793819945425</v>
      </c>
      <c r="J30" s="159">
        <f t="shared" si="5"/>
        <v>139.61821774800097</v>
      </c>
      <c r="K30" s="159">
        <f t="shared" si="5"/>
        <v>161.49661539695398</v>
      </c>
      <c r="L30" s="159">
        <f t="shared" si="5"/>
        <v>131.28601335519403</v>
      </c>
      <c r="M30" s="159">
        <f t="shared" si="5"/>
        <v>87.199864941534088</v>
      </c>
      <c r="N30" s="159">
        <f t="shared" si="5"/>
        <v>93.298625860905645</v>
      </c>
      <c r="O30" s="159">
        <f t="shared" si="5"/>
        <v>75.846365121503851</v>
      </c>
      <c r="P30" s="159">
        <f t="shared" si="5"/>
        <v>81.229808397913018</v>
      </c>
      <c r="Q30" s="159">
        <f t="shared" si="5"/>
        <v>74.685592987704339</v>
      </c>
    </row>
    <row r="31" spans="1:17" x14ac:dyDescent="0.25">
      <c r="A31" s="158" t="s">
        <v>144</v>
      </c>
      <c r="B31" s="157">
        <f t="shared" ref="B31:Q31" si="6">IF(B$12=0,"",B$12/B$5*1000)</f>
        <v>142.91468663868187</v>
      </c>
      <c r="C31" s="157">
        <f t="shared" si="6"/>
        <v>140.57709655002878</v>
      </c>
      <c r="D31" s="157">
        <f t="shared" si="6"/>
        <v>139.03877570719195</v>
      </c>
      <c r="E31" s="157">
        <f t="shared" si="6"/>
        <v>140.50336510974773</v>
      </c>
      <c r="F31" s="157">
        <f t="shared" si="6"/>
        <v>140.50760725094224</v>
      </c>
      <c r="G31" s="157">
        <f t="shared" si="6"/>
        <v>140.95850507732339</v>
      </c>
      <c r="H31" s="157">
        <f t="shared" si="6"/>
        <v>138.71233004368591</v>
      </c>
      <c r="I31" s="157">
        <f t="shared" si="6"/>
        <v>137.50809692090132</v>
      </c>
      <c r="J31" s="157">
        <f t="shared" si="6"/>
        <v>139.72232476732066</v>
      </c>
      <c r="K31" s="157">
        <f t="shared" si="6"/>
        <v>139.16239157761672</v>
      </c>
      <c r="L31" s="157">
        <f t="shared" si="6"/>
        <v>139.20165962086065</v>
      </c>
      <c r="M31" s="157">
        <f t="shared" si="6"/>
        <v>128.62777759573567</v>
      </c>
      <c r="N31" s="157">
        <f t="shared" si="6"/>
        <v>137.64476311769542</v>
      </c>
      <c r="O31" s="157">
        <f t="shared" si="6"/>
        <v>124.41219967119501</v>
      </c>
      <c r="P31" s="157">
        <f t="shared" si="6"/>
        <v>128.63158557239757</v>
      </c>
      <c r="Q31" s="157">
        <f t="shared" si="6"/>
        <v>132.02346647051161</v>
      </c>
    </row>
    <row r="32" spans="1:17" x14ac:dyDescent="0.25">
      <c r="A32" s="158" t="s">
        <v>143</v>
      </c>
      <c r="B32" s="157">
        <f>IF(AGR_ued!B$5=0,"",AGR_ued!B$5/B$5*1000)</f>
        <v>54.831705276501552</v>
      </c>
      <c r="C32" s="157">
        <f>IF(AGR_ued!C$5=0,"",AGR_ued!C$5/C$5*1000)</f>
        <v>54.83170527650153</v>
      </c>
      <c r="D32" s="157">
        <f>IF(AGR_ued!D$5=0,"",AGR_ued!D$5/D$5*1000)</f>
        <v>54.831705276501523</v>
      </c>
      <c r="E32" s="157">
        <f>IF(AGR_ued!E$5=0,"",AGR_ued!E$5/E$5*1000)</f>
        <v>54.831705276501538</v>
      </c>
      <c r="F32" s="157">
        <f>IF(AGR_ued!F$5=0,"",AGR_ued!F$5/F$5*1000)</f>
        <v>54.831705276501545</v>
      </c>
      <c r="G32" s="157">
        <f>IF(AGR_ued!G$5=0,"",AGR_ued!G$5/G$5*1000)</f>
        <v>54.831705276501552</v>
      </c>
      <c r="H32" s="157">
        <f>IF(AGR_ued!H$5=0,"",AGR_ued!H$5/H$5*1000)</f>
        <v>54.831705276501538</v>
      </c>
      <c r="I32" s="157">
        <f>IF(AGR_ued!I$5=0,"",AGR_ued!I$5/I$5*1000)</f>
        <v>54.831705276501538</v>
      </c>
      <c r="J32" s="157">
        <f>IF(AGR_ued!J$5=0,"",AGR_ued!J$5/J$5*1000)</f>
        <v>54.831705276501538</v>
      </c>
      <c r="K32" s="157">
        <f>IF(AGR_ued!K$5=0,"",AGR_ued!K$5/K$5*1000)</f>
        <v>54.83170527650153</v>
      </c>
      <c r="L32" s="157">
        <f>IF(AGR_ued!L$5=0,"",AGR_ued!L$5/L$5*1000)</f>
        <v>54.831705276501545</v>
      </c>
      <c r="M32" s="157">
        <f>IF(AGR_ued!M$5=0,"",AGR_ued!M$5/M$5*1000)</f>
        <v>54.831705276501545</v>
      </c>
      <c r="N32" s="157">
        <f>IF(AGR_ued!N$5=0,"",AGR_ued!N$5/N$5*1000)</f>
        <v>54.831705276501545</v>
      </c>
      <c r="O32" s="157">
        <f>IF(AGR_ued!O$5=0,"",AGR_ued!O$5/O$5*1000)</f>
        <v>54.831705276501509</v>
      </c>
      <c r="P32" s="157">
        <f>IF(AGR_ued!P$5=0,"",AGR_ued!P$5/P$5*1000)</f>
        <v>54.831705276501545</v>
      </c>
      <c r="Q32" s="157">
        <f>IF(AGR_ued!Q$5=0,"",AGR_ued!Q$5/Q$5*1000)</f>
        <v>54.831705276501545</v>
      </c>
    </row>
    <row r="33" spans="1:17" x14ac:dyDescent="0.25">
      <c r="A33" s="156" t="s">
        <v>142</v>
      </c>
      <c r="B33" s="155">
        <f t="shared" ref="B33:Q33" si="7">IF(B$12=0,"",B$28/B$12)</f>
        <v>1.4132675091075233</v>
      </c>
      <c r="C33" s="155">
        <f t="shared" si="7"/>
        <v>1.4318723842127044</v>
      </c>
      <c r="D33" s="155">
        <f t="shared" si="7"/>
        <v>1.6383450695919717</v>
      </c>
      <c r="E33" s="155">
        <f t="shared" si="7"/>
        <v>1.6325540780638295</v>
      </c>
      <c r="F33" s="155">
        <f t="shared" si="7"/>
        <v>1.507324527388239</v>
      </c>
      <c r="G33" s="155">
        <f t="shared" si="7"/>
        <v>1.286923835782926</v>
      </c>
      <c r="H33" s="155">
        <f t="shared" si="7"/>
        <v>1.211793392179273</v>
      </c>
      <c r="I33" s="155">
        <f t="shared" si="7"/>
        <v>1.0924337452680657</v>
      </c>
      <c r="J33" s="155">
        <f t="shared" si="7"/>
        <v>1.1058864950038176</v>
      </c>
      <c r="K33" s="155">
        <f t="shared" si="7"/>
        <v>1.024363581820148</v>
      </c>
      <c r="L33" s="155">
        <f t="shared" si="7"/>
        <v>1.1368094846867356</v>
      </c>
      <c r="M33" s="155">
        <f t="shared" si="7"/>
        <v>1.3756743232015387</v>
      </c>
      <c r="N33" s="155">
        <f t="shared" si="7"/>
        <v>1.0617478416550594</v>
      </c>
      <c r="O33" s="155">
        <f t="shared" si="7"/>
        <v>1.1682043329637715</v>
      </c>
      <c r="P33" s="155">
        <f t="shared" si="7"/>
        <v>1.039703457146842</v>
      </c>
      <c r="Q33" s="155">
        <f t="shared" si="7"/>
        <v>0.95917989483058586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808.83177253714928</v>
      </c>
      <c r="C5" s="55">
        <f t="shared" ref="C5:Q5" si="0">SUM(C6:C9,C16:C17,C25:C27)</f>
        <v>781.26767999999993</v>
      </c>
      <c r="D5" s="55">
        <f t="shared" si="0"/>
        <v>847.31592999999998</v>
      </c>
      <c r="E5" s="55">
        <f t="shared" si="0"/>
        <v>852.27359000000013</v>
      </c>
      <c r="F5" s="55">
        <f t="shared" si="0"/>
        <v>822.99497000000008</v>
      </c>
      <c r="G5" s="55">
        <f t="shared" si="0"/>
        <v>817.09966310699485</v>
      </c>
      <c r="H5" s="55">
        <f t="shared" si="0"/>
        <v>800.48797000000013</v>
      </c>
      <c r="I5" s="55">
        <f t="shared" si="0"/>
        <v>773.44489999999996</v>
      </c>
      <c r="J5" s="55">
        <f t="shared" si="0"/>
        <v>725.68548999999985</v>
      </c>
      <c r="K5" s="55">
        <f t="shared" si="0"/>
        <v>727.73154999999997</v>
      </c>
      <c r="L5" s="55">
        <f t="shared" si="0"/>
        <v>692.00857639522746</v>
      </c>
      <c r="M5" s="55">
        <f t="shared" si="0"/>
        <v>474.94488705918559</v>
      </c>
      <c r="N5" s="55">
        <f t="shared" si="0"/>
        <v>462.85444126336665</v>
      </c>
      <c r="O5" s="55">
        <f t="shared" si="0"/>
        <v>355.66024892568822</v>
      </c>
      <c r="P5" s="55">
        <f t="shared" si="0"/>
        <v>378.47060610809615</v>
      </c>
      <c r="Q5" s="55">
        <f t="shared" si="0"/>
        <v>367.41662078184112</v>
      </c>
    </row>
    <row r="6" spans="1:17" x14ac:dyDescent="0.25">
      <c r="A6" s="185" t="s">
        <v>162</v>
      </c>
      <c r="B6" s="206">
        <v>25.068806185930697</v>
      </c>
      <c r="C6" s="206">
        <v>27.611757250000004</v>
      </c>
      <c r="D6" s="206">
        <v>27.636225399999987</v>
      </c>
      <c r="E6" s="206">
        <v>26.068098000000003</v>
      </c>
      <c r="F6" s="206">
        <v>26.239201100000002</v>
      </c>
      <c r="G6" s="206">
        <v>32.102617602765946</v>
      </c>
      <c r="H6" s="206">
        <v>41.087038999999997</v>
      </c>
      <c r="I6" s="206">
        <v>43.713566399999991</v>
      </c>
      <c r="J6" s="206">
        <v>33.441970799999993</v>
      </c>
      <c r="K6" s="206">
        <v>38.489164349999996</v>
      </c>
      <c r="L6" s="206">
        <v>26.502478655305822</v>
      </c>
      <c r="M6" s="206">
        <v>25.196191454706529</v>
      </c>
      <c r="N6" s="206">
        <v>18.409591304594791</v>
      </c>
      <c r="O6" s="206">
        <v>26.204207242154482</v>
      </c>
      <c r="P6" s="206">
        <v>25.257814916158726</v>
      </c>
      <c r="Q6" s="206">
        <v>26.613773339198207</v>
      </c>
    </row>
    <row r="7" spans="1:17" x14ac:dyDescent="0.25">
      <c r="A7" s="183" t="s">
        <v>161</v>
      </c>
      <c r="B7" s="205">
        <v>16.044035958995646</v>
      </c>
      <c r="C7" s="205">
        <v>17.671524639999998</v>
      </c>
      <c r="D7" s="205">
        <v>17.687184255999995</v>
      </c>
      <c r="E7" s="205">
        <v>16.68358272</v>
      </c>
      <c r="F7" s="205">
        <v>16.793088704000002</v>
      </c>
      <c r="G7" s="205">
        <v>20.545675265770207</v>
      </c>
      <c r="H7" s="205">
        <v>26.295704960000002</v>
      </c>
      <c r="I7" s="205">
        <v>27.976682495999988</v>
      </c>
      <c r="J7" s="205">
        <v>21.402861311999999</v>
      </c>
      <c r="K7" s="205">
        <v>24.633065184000003</v>
      </c>
      <c r="L7" s="205">
        <v>16.961586339395723</v>
      </c>
      <c r="M7" s="205">
        <v>16.125562531012186</v>
      </c>
      <c r="N7" s="205">
        <v>11.782138434940661</v>
      </c>
      <c r="O7" s="205">
        <v>16.770692634978868</v>
      </c>
      <c r="P7" s="205">
        <v>16.165001546341593</v>
      </c>
      <c r="Q7" s="205">
        <v>17.032814937086851</v>
      </c>
    </row>
    <row r="8" spans="1:17" x14ac:dyDescent="0.25">
      <c r="A8" s="183" t="s">
        <v>160</v>
      </c>
      <c r="B8" s="205">
        <v>15.041283711558414</v>
      </c>
      <c r="C8" s="205">
        <v>16.567054349999999</v>
      </c>
      <c r="D8" s="205">
        <v>16.581735239999997</v>
      </c>
      <c r="E8" s="205">
        <v>15.6408588</v>
      </c>
      <c r="F8" s="205">
        <v>15.74352066</v>
      </c>
      <c r="G8" s="205">
        <v>19.261570561659568</v>
      </c>
      <c r="H8" s="205">
        <v>24.65222339999999</v>
      </c>
      <c r="I8" s="205">
        <v>26.22813983999999</v>
      </c>
      <c r="J8" s="205">
        <v>20.065182479999997</v>
      </c>
      <c r="K8" s="205">
        <v>23.093498609999997</v>
      </c>
      <c r="L8" s="205">
        <v>15.90148719318349</v>
      </c>
      <c r="M8" s="205">
        <v>15.117714872823914</v>
      </c>
      <c r="N8" s="205">
        <v>11.045754782756871</v>
      </c>
      <c r="O8" s="205">
        <v>15.722524345292683</v>
      </c>
      <c r="P8" s="205">
        <v>15.154688949695235</v>
      </c>
      <c r="Q8" s="205">
        <v>15.96826400351892</v>
      </c>
    </row>
    <row r="9" spans="1:17" x14ac:dyDescent="0.25">
      <c r="A9" s="181" t="s">
        <v>159</v>
      </c>
      <c r="B9" s="204">
        <f>SUM(B10:B15)</f>
        <v>126.799788996266</v>
      </c>
      <c r="C9" s="204">
        <f t="shared" ref="C9:Q9" si="1">SUM(C10:C15)</f>
        <v>125.63017351999997</v>
      </c>
      <c r="D9" s="204">
        <f t="shared" si="1"/>
        <v>144.48641720000003</v>
      </c>
      <c r="E9" s="204">
        <f t="shared" si="1"/>
        <v>139.17721640000002</v>
      </c>
      <c r="F9" s="204">
        <f t="shared" si="1"/>
        <v>130.22863424000005</v>
      </c>
      <c r="G9" s="204">
        <f t="shared" si="1"/>
        <v>118.32880301885382</v>
      </c>
      <c r="H9" s="204">
        <f t="shared" si="1"/>
        <v>110.29792104000002</v>
      </c>
      <c r="I9" s="204">
        <f t="shared" si="1"/>
        <v>99.998711200000002</v>
      </c>
      <c r="J9" s="204">
        <f t="shared" si="1"/>
        <v>97.787983759999989</v>
      </c>
      <c r="K9" s="204">
        <f t="shared" si="1"/>
        <v>92.490716239999983</v>
      </c>
      <c r="L9" s="204">
        <f t="shared" si="1"/>
        <v>95.882240427547259</v>
      </c>
      <c r="M9" s="204">
        <f t="shared" si="1"/>
        <v>83.425803613722195</v>
      </c>
      <c r="N9" s="204">
        <f t="shared" si="1"/>
        <v>68.167464284671098</v>
      </c>
      <c r="O9" s="204">
        <f t="shared" si="1"/>
        <v>61.313138766231383</v>
      </c>
      <c r="P9" s="204">
        <f t="shared" si="1"/>
        <v>59.439604487435275</v>
      </c>
      <c r="Q9" s="204">
        <f t="shared" si="1"/>
        <v>44.868663403156532</v>
      </c>
    </row>
    <row r="10" spans="1:17" x14ac:dyDescent="0.25">
      <c r="A10" s="202" t="s">
        <v>35</v>
      </c>
      <c r="B10" s="203">
        <v>108.32879565955945</v>
      </c>
      <c r="C10" s="203">
        <v>107.44276592866875</v>
      </c>
      <c r="D10" s="203">
        <v>126.08633670219039</v>
      </c>
      <c r="E10" s="203">
        <v>120.52953657254284</v>
      </c>
      <c r="F10" s="203">
        <v>111.48638164221099</v>
      </c>
      <c r="G10" s="203">
        <v>99.145510070853803</v>
      </c>
      <c r="H10" s="203">
        <v>90.164447844590484</v>
      </c>
      <c r="I10" s="203">
        <v>79.26395679718415</v>
      </c>
      <c r="J10" s="203">
        <v>77.402606327590846</v>
      </c>
      <c r="K10" s="203">
        <v>71.680285938881042</v>
      </c>
      <c r="L10" s="203">
        <v>76.015888425379572</v>
      </c>
      <c r="M10" s="203">
        <v>63.48102399166708</v>
      </c>
      <c r="N10" s="203">
        <v>48.345268476956399</v>
      </c>
      <c r="O10" s="203">
        <v>40.75755093935841</v>
      </c>
      <c r="P10" s="203">
        <v>38.876184144978076</v>
      </c>
      <c r="Q10" s="203">
        <v>32.408707830254848</v>
      </c>
    </row>
    <row r="11" spans="1:17" x14ac:dyDescent="0.25">
      <c r="A11" s="202" t="s">
        <v>166</v>
      </c>
      <c r="B11" s="201">
        <v>9.2591821168768291</v>
      </c>
      <c r="C11" s="201">
        <v>8.7334765913312253</v>
      </c>
      <c r="D11" s="201">
        <v>8.9443120978096537</v>
      </c>
      <c r="E11" s="201">
        <v>9.3197818274571667</v>
      </c>
      <c r="F11" s="201">
        <v>9.4002969977890753</v>
      </c>
      <c r="G11" s="201">
        <v>9.3972917183975273</v>
      </c>
      <c r="H11" s="201">
        <v>9.5793791954095333</v>
      </c>
      <c r="I11" s="201">
        <v>9.9653200028158526</v>
      </c>
      <c r="J11" s="201">
        <v>10.45547063240914</v>
      </c>
      <c r="K11" s="201">
        <v>10.468527701118941</v>
      </c>
      <c r="L11" s="201">
        <v>10.537507458011735</v>
      </c>
      <c r="M11" s="201">
        <v>10.722956179688035</v>
      </c>
      <c r="N11" s="201">
        <v>11.153981376417269</v>
      </c>
      <c r="O11" s="201">
        <v>11.251090477705967</v>
      </c>
      <c r="P11" s="201">
        <v>11.335704911446065</v>
      </c>
      <c r="Q11" s="201">
        <v>3.4094143488602091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7.1653780617945708</v>
      </c>
      <c r="C14" s="201">
        <v>7.1999099999999983</v>
      </c>
      <c r="D14" s="201">
        <v>7.199749999999999</v>
      </c>
      <c r="E14" s="201">
        <v>7.1998900000000008</v>
      </c>
      <c r="F14" s="201">
        <v>7.19998</v>
      </c>
      <c r="G14" s="201">
        <v>7.1653793844787375</v>
      </c>
      <c r="H14" s="201">
        <v>7.2000500000000001</v>
      </c>
      <c r="I14" s="201">
        <v>7.2009799999999995</v>
      </c>
      <c r="J14" s="201">
        <v>7.1999499999999976</v>
      </c>
      <c r="K14" s="201">
        <v>7.1999299999999993</v>
      </c>
      <c r="L14" s="201">
        <v>7.1653768988248796</v>
      </c>
      <c r="M14" s="201">
        <v>7.1649914868808295</v>
      </c>
      <c r="N14" s="201">
        <v>7.1653906513305046</v>
      </c>
      <c r="O14" s="201">
        <v>7.1653783906237836</v>
      </c>
      <c r="P14" s="201">
        <v>7.1658529888757245</v>
      </c>
      <c r="Q14" s="201">
        <v>7.1653768988248929</v>
      </c>
    </row>
    <row r="15" spans="1:17" x14ac:dyDescent="0.25">
      <c r="A15" s="202" t="s">
        <v>30</v>
      </c>
      <c r="B15" s="201">
        <v>2.0464331580351587</v>
      </c>
      <c r="C15" s="201">
        <v>2.2540209999999998</v>
      </c>
      <c r="D15" s="201">
        <v>2.2560183999999999</v>
      </c>
      <c r="E15" s="201">
        <v>2.128007999999999</v>
      </c>
      <c r="F15" s="201">
        <v>2.1419756000000012</v>
      </c>
      <c r="G15" s="201">
        <v>2.62062184512375</v>
      </c>
      <c r="H15" s="201">
        <v>3.3540440000000005</v>
      </c>
      <c r="I15" s="201">
        <v>3.5684544000000002</v>
      </c>
      <c r="J15" s="201">
        <v>2.7299567999999992</v>
      </c>
      <c r="K15" s="201">
        <v>3.1419726000000003</v>
      </c>
      <c r="L15" s="201">
        <v>2.1634676453310879</v>
      </c>
      <c r="M15" s="201">
        <v>2.0568319554862473</v>
      </c>
      <c r="N15" s="201">
        <v>1.5028237799669217</v>
      </c>
      <c r="O15" s="201">
        <v>2.1391189585432229</v>
      </c>
      <c r="P15" s="201">
        <v>2.0618624421354053</v>
      </c>
      <c r="Q15" s="201">
        <v>1.8851643252165813</v>
      </c>
    </row>
    <row r="16" spans="1:17" x14ac:dyDescent="0.25">
      <c r="A16" s="198" t="s">
        <v>158</v>
      </c>
      <c r="B16" s="197">
        <v>201.64940709487584</v>
      </c>
      <c r="C16" s="197">
        <v>201.05797799999999</v>
      </c>
      <c r="D16" s="197">
        <v>237.29417999999993</v>
      </c>
      <c r="E16" s="197">
        <v>225.59406000000001</v>
      </c>
      <c r="F16" s="197">
        <v>207.780486</v>
      </c>
      <c r="G16" s="197">
        <v>184.43832277473157</v>
      </c>
      <c r="H16" s="197">
        <v>167.82255600000005</v>
      </c>
      <c r="I16" s="197">
        <v>146.35338000000002</v>
      </c>
      <c r="J16" s="197">
        <v>140.76371399999996</v>
      </c>
      <c r="K16" s="197">
        <v>130.282836</v>
      </c>
      <c r="L16" s="197">
        <v>137.09123223476948</v>
      </c>
      <c r="M16" s="197">
        <v>112.50648558036511</v>
      </c>
      <c r="N16" s="197">
        <v>82.3842538703814</v>
      </c>
      <c r="O16" s="197">
        <v>68.855541512989092</v>
      </c>
      <c r="P16" s="197">
        <v>65.167923999757519</v>
      </c>
      <c r="Q16" s="197">
        <v>61.479107638013929</v>
      </c>
    </row>
    <row r="17" spans="1:17" x14ac:dyDescent="0.25">
      <c r="A17" s="198" t="s">
        <v>157</v>
      </c>
      <c r="B17" s="197">
        <f>SUM(B18:B24)</f>
        <v>373.3857047991221</v>
      </c>
      <c r="C17" s="197">
        <f t="shared" ref="C17:Q17" si="2">SUM(C18:C24)</f>
        <v>337.43056687999996</v>
      </c>
      <c r="D17" s="197">
        <f t="shared" si="2"/>
        <v>347.08062520000004</v>
      </c>
      <c r="E17" s="197">
        <f t="shared" si="2"/>
        <v>375.71011959999998</v>
      </c>
      <c r="F17" s="197">
        <f t="shared" si="2"/>
        <v>373.10302915999995</v>
      </c>
      <c r="G17" s="197">
        <f t="shared" si="2"/>
        <v>379.77412280985476</v>
      </c>
      <c r="H17" s="197">
        <f t="shared" si="2"/>
        <v>352.42525175999998</v>
      </c>
      <c r="I17" s="197">
        <f t="shared" si="2"/>
        <v>347.36009719999993</v>
      </c>
      <c r="J17" s="197">
        <f t="shared" si="2"/>
        <v>348.67378523999997</v>
      </c>
      <c r="K17" s="197">
        <f t="shared" si="2"/>
        <v>346.65857915999999</v>
      </c>
      <c r="L17" s="197">
        <f t="shared" si="2"/>
        <v>348.45548137052856</v>
      </c>
      <c r="M17" s="197">
        <f t="shared" si="2"/>
        <v>174.47761586026002</v>
      </c>
      <c r="N17" s="197">
        <f t="shared" si="2"/>
        <v>235.91821609425565</v>
      </c>
      <c r="O17" s="197">
        <f t="shared" si="2"/>
        <v>118.37955496075014</v>
      </c>
      <c r="P17" s="197">
        <f t="shared" si="2"/>
        <v>150.65955382294311</v>
      </c>
      <c r="Q17" s="197">
        <f t="shared" si="2"/>
        <v>152.56445279594402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2.1973802028353098</v>
      </c>
      <c r="C19" s="199">
        <v>2.1998000000000006</v>
      </c>
      <c r="D19" s="199">
        <v>2.2002899999999994</v>
      </c>
      <c r="E19" s="199">
        <v>3.3002400000000005</v>
      </c>
      <c r="F19" s="199">
        <v>3.2997700000000005</v>
      </c>
      <c r="G19" s="199">
        <v>3.2960852875461062</v>
      </c>
      <c r="H19" s="199">
        <v>2.1992400000000001</v>
      </c>
      <c r="I19" s="199">
        <v>3.3002600000000006</v>
      </c>
      <c r="J19" s="199">
        <v>3.2990100000000004</v>
      </c>
      <c r="K19" s="199">
        <v>2.1987599999999992</v>
      </c>
      <c r="L19" s="199">
        <v>2.1973954189643528</v>
      </c>
      <c r="M19" s="199">
        <v>2.1972779768798296</v>
      </c>
      <c r="N19" s="199">
        <v>2.1973873840524023</v>
      </c>
      <c r="O19" s="199">
        <v>1.098691581810205</v>
      </c>
      <c r="P19" s="199">
        <v>0</v>
      </c>
      <c r="Q19" s="199">
        <v>1.0986916602186692</v>
      </c>
    </row>
    <row r="20" spans="1:17" x14ac:dyDescent="0.25">
      <c r="A20" s="200" t="s">
        <v>35</v>
      </c>
      <c r="B20" s="199">
        <v>19.38249550052857</v>
      </c>
      <c r="C20" s="199">
        <v>19.893953471331223</v>
      </c>
      <c r="D20" s="199">
        <v>24.199977297809653</v>
      </c>
      <c r="E20" s="199">
        <v>22.346701427457184</v>
      </c>
      <c r="F20" s="199">
        <v>20.107926157789073</v>
      </c>
      <c r="G20" s="199">
        <v>17.6654276864762</v>
      </c>
      <c r="H20" s="199">
        <v>16.123170955409527</v>
      </c>
      <c r="I20" s="199">
        <v>13.426517202815853</v>
      </c>
      <c r="J20" s="199">
        <v>11.747745872409146</v>
      </c>
      <c r="K20" s="199">
        <v>10.832176861118949</v>
      </c>
      <c r="L20" s="199">
        <v>10.80855865664112</v>
      </c>
      <c r="M20" s="199">
        <v>7.7730835425641498</v>
      </c>
      <c r="N20" s="199">
        <v>3.8314256409518337</v>
      </c>
      <c r="O20" s="199">
        <v>2.8509586855346853</v>
      </c>
      <c r="P20" s="199">
        <v>2.3968343882016883</v>
      </c>
      <c r="Q20" s="199">
        <v>6.5280603404873307</v>
      </c>
    </row>
    <row r="21" spans="1:17" x14ac:dyDescent="0.25">
      <c r="A21" s="200" t="s">
        <v>167</v>
      </c>
      <c r="B21" s="199">
        <v>13.375384899154653</v>
      </c>
      <c r="C21" s="199">
        <v>7.6008800000000152</v>
      </c>
      <c r="D21" s="199">
        <v>32.501989999999985</v>
      </c>
      <c r="E21" s="199">
        <v>50.696909999999981</v>
      </c>
      <c r="F21" s="199">
        <v>32.497079999999968</v>
      </c>
      <c r="G21" s="199">
        <v>11.464655020035424</v>
      </c>
      <c r="H21" s="199">
        <v>13.39552000000003</v>
      </c>
      <c r="I21" s="199">
        <v>7.6303200000000109</v>
      </c>
      <c r="J21" s="199">
        <v>2.8987300000000005</v>
      </c>
      <c r="K21" s="199">
        <v>2.8980300000000057</v>
      </c>
      <c r="L21" s="199">
        <v>4.7769158223729002</v>
      </c>
      <c r="M21" s="199">
        <v>2.8660057563303667</v>
      </c>
      <c r="N21" s="199">
        <v>0.95539897814450103</v>
      </c>
      <c r="O21" s="199">
        <v>0</v>
      </c>
      <c r="P21" s="199">
        <v>0</v>
      </c>
      <c r="Q21" s="199">
        <v>3.8215373894508389</v>
      </c>
    </row>
    <row r="22" spans="1:17" x14ac:dyDescent="0.25">
      <c r="A22" s="200" t="s">
        <v>166</v>
      </c>
      <c r="B22" s="199">
        <v>12.572540391124438</v>
      </c>
      <c r="C22" s="199">
        <v>11.967633408668773</v>
      </c>
      <c r="D22" s="199">
        <v>12.377707902190345</v>
      </c>
      <c r="E22" s="199">
        <v>12.775638172542834</v>
      </c>
      <c r="F22" s="199">
        <v>12.791213002210924</v>
      </c>
      <c r="G22" s="199">
        <v>12.746050067241327</v>
      </c>
      <c r="H22" s="199">
        <v>13.005340804590471</v>
      </c>
      <c r="I22" s="199">
        <v>13.341369997184151</v>
      </c>
      <c r="J22" s="199">
        <v>13.629219367590855</v>
      </c>
      <c r="K22" s="199">
        <v>13.632492298881054</v>
      </c>
      <c r="L22" s="199">
        <v>13.534124870870562</v>
      </c>
      <c r="M22" s="199">
        <v>13.348951444632444</v>
      </c>
      <c r="N22" s="199">
        <v>12.921916547350222</v>
      </c>
      <c r="O22" s="199">
        <v>12.82510036691043</v>
      </c>
      <c r="P22" s="199">
        <v>12.733465928573596</v>
      </c>
      <c r="Q22" s="199">
        <v>4.7829256108121623</v>
      </c>
    </row>
    <row r="23" spans="1:17" x14ac:dyDescent="0.25">
      <c r="A23" s="200" t="s">
        <v>165</v>
      </c>
      <c r="B23" s="199">
        <v>325.85790380547911</v>
      </c>
      <c r="C23" s="199">
        <v>295.76829999999995</v>
      </c>
      <c r="D23" s="199">
        <v>275.80066000000005</v>
      </c>
      <c r="E23" s="199">
        <v>286.59062999999998</v>
      </c>
      <c r="F23" s="199">
        <v>304.40703999999999</v>
      </c>
      <c r="G23" s="199">
        <v>334.60190474855568</v>
      </c>
      <c r="H23" s="199">
        <v>307.70197999999993</v>
      </c>
      <c r="I23" s="199">
        <v>309.66162999999989</v>
      </c>
      <c r="J23" s="199">
        <v>317.09907999999996</v>
      </c>
      <c r="K23" s="199">
        <v>317.09711999999996</v>
      </c>
      <c r="L23" s="199">
        <v>317.13848660167963</v>
      </c>
      <c r="M23" s="199">
        <v>148.29229713985322</v>
      </c>
      <c r="N23" s="199">
        <v>216.01208754375671</v>
      </c>
      <c r="O23" s="199">
        <v>101.60480432649483</v>
      </c>
      <c r="P23" s="199">
        <v>135.52925350616783</v>
      </c>
      <c r="Q23" s="199">
        <v>136.33323779497502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6.7216469031625268</v>
      </c>
      <c r="C25" s="197">
        <v>6.7019326000000001</v>
      </c>
      <c r="D25" s="197">
        <v>7.9098060000000014</v>
      </c>
      <c r="E25" s="197">
        <v>7.5198020000000021</v>
      </c>
      <c r="F25" s="197">
        <v>6.9260161999999994</v>
      </c>
      <c r="G25" s="197">
        <v>6.1479440924910547</v>
      </c>
      <c r="H25" s="197">
        <v>5.5940851999999985</v>
      </c>
      <c r="I25" s="197">
        <v>4.8784460000000012</v>
      </c>
      <c r="J25" s="197">
        <v>4.6921238000000001</v>
      </c>
      <c r="K25" s="197">
        <v>4.3427611999999991</v>
      </c>
      <c r="L25" s="197">
        <v>4.5697077411589824</v>
      </c>
      <c r="M25" s="197">
        <v>3.7502161860121692</v>
      </c>
      <c r="N25" s="197">
        <v>2.7461417956793799</v>
      </c>
      <c r="O25" s="197">
        <v>2.2951847170996369</v>
      </c>
      <c r="P25" s="197">
        <v>2.172264133325251</v>
      </c>
      <c r="Q25" s="197">
        <v>2.0493035879337982</v>
      </c>
    </row>
    <row r="26" spans="1:17" x14ac:dyDescent="0.25">
      <c r="A26" s="198" t="s">
        <v>155</v>
      </c>
      <c r="B26" s="197">
        <v>13.035779216683959</v>
      </c>
      <c r="C26" s="197">
        <v>14.358113770000005</v>
      </c>
      <c r="D26" s="197">
        <v>14.370837207999999</v>
      </c>
      <c r="E26" s="197">
        <v>13.555410959999998</v>
      </c>
      <c r="F26" s="197">
        <v>13.644384571999996</v>
      </c>
      <c r="G26" s="197">
        <v>16.693361153438293</v>
      </c>
      <c r="H26" s="197">
        <v>21.365260280000001</v>
      </c>
      <c r="I26" s="197">
        <v>22.731054527999998</v>
      </c>
      <c r="J26" s="197">
        <v>17.389824816000001</v>
      </c>
      <c r="K26" s="197">
        <v>20.014365462000001</v>
      </c>
      <c r="L26" s="197">
        <v>13.78128890075903</v>
      </c>
      <c r="M26" s="197">
        <v>13.102019556447395</v>
      </c>
      <c r="N26" s="197">
        <v>9.5729874783892939</v>
      </c>
      <c r="O26" s="197">
        <v>13.62618776592033</v>
      </c>
      <c r="P26" s="197">
        <v>13.134063756402544</v>
      </c>
      <c r="Q26" s="197">
        <v>13.839162136383065</v>
      </c>
    </row>
    <row r="27" spans="1:17" x14ac:dyDescent="0.25">
      <c r="A27" s="196" t="s">
        <v>45</v>
      </c>
      <c r="B27" s="195">
        <v>31.085319670554053</v>
      </c>
      <c r="C27" s="195">
        <v>34.238578989999986</v>
      </c>
      <c r="D27" s="195">
        <v>34.268919495999981</v>
      </c>
      <c r="E27" s="195">
        <v>32.324441520000008</v>
      </c>
      <c r="F27" s="195">
        <v>32.536609364000007</v>
      </c>
      <c r="G27" s="195">
        <v>39.80724582742976</v>
      </c>
      <c r="H27" s="195">
        <v>50.947928359999999</v>
      </c>
      <c r="I27" s="195">
        <v>54.204822335999964</v>
      </c>
      <c r="J27" s="195">
        <v>41.468043791999975</v>
      </c>
      <c r="K27" s="195">
        <v>47.726563793999986</v>
      </c>
      <c r="L27" s="195">
        <v>32.863073532579214</v>
      </c>
      <c r="M27" s="195">
        <v>31.243277403836096</v>
      </c>
      <c r="N27" s="195">
        <v>22.827893217697536</v>
      </c>
      <c r="O27" s="195">
        <v>32.493216980271541</v>
      </c>
      <c r="P27" s="195">
        <v>31.319690496036827</v>
      </c>
      <c r="Q27" s="195">
        <v>33.00107894060578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</v>
      </c>
      <c r="D31" s="194">
        <f t="shared" si="3"/>
        <v>0.99999999999999989</v>
      </c>
      <c r="E31" s="194">
        <f t="shared" si="3"/>
        <v>0.99999999999999978</v>
      </c>
      <c r="F31" s="194">
        <f t="shared" si="3"/>
        <v>0.99999999999999989</v>
      </c>
      <c r="G31" s="194">
        <f t="shared" si="3"/>
        <v>1.0000000000000002</v>
      </c>
      <c r="H31" s="194">
        <f t="shared" si="3"/>
        <v>1</v>
      </c>
      <c r="I31" s="194">
        <f t="shared" si="3"/>
        <v>0.99999999999999989</v>
      </c>
      <c r="J31" s="194">
        <f t="shared" si="3"/>
        <v>1</v>
      </c>
      <c r="K31" s="194">
        <f t="shared" si="3"/>
        <v>1</v>
      </c>
      <c r="L31" s="194">
        <f t="shared" si="3"/>
        <v>1.0000000000000002</v>
      </c>
      <c r="M31" s="194">
        <f t="shared" si="3"/>
        <v>1.0000000000000002</v>
      </c>
      <c r="N31" s="194">
        <f t="shared" si="3"/>
        <v>1</v>
      </c>
      <c r="O31" s="194">
        <f t="shared" si="3"/>
        <v>0.99999999999999978</v>
      </c>
      <c r="P31" s="194">
        <f t="shared" si="3"/>
        <v>0.99999999999999989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3.0993844501551526E-2</v>
      </c>
      <c r="C32" s="193">
        <f t="shared" si="4"/>
        <v>3.5342249470757585E-2</v>
      </c>
      <c r="D32" s="193">
        <f t="shared" si="4"/>
        <v>3.2616199485356052E-2</v>
      </c>
      <c r="E32" s="193">
        <f t="shared" si="4"/>
        <v>3.058653735826778E-2</v>
      </c>
      <c r="F32" s="193">
        <f t="shared" si="4"/>
        <v>3.1882577727054641E-2</v>
      </c>
      <c r="G32" s="193">
        <f t="shared" si="4"/>
        <v>3.9288496926674514E-2</v>
      </c>
      <c r="H32" s="193">
        <f t="shared" si="4"/>
        <v>5.1327490905328649E-2</v>
      </c>
      <c r="I32" s="193">
        <f t="shared" si="4"/>
        <v>5.651800975092084E-2</v>
      </c>
      <c r="J32" s="193">
        <f t="shared" si="4"/>
        <v>4.6083284371580865E-2</v>
      </c>
      <c r="K32" s="193">
        <f t="shared" si="4"/>
        <v>5.2889234155094687E-2</v>
      </c>
      <c r="L32" s="193">
        <f t="shared" si="4"/>
        <v>3.8297904909446435E-2</v>
      </c>
      <c r="M32" s="193">
        <f t="shared" si="4"/>
        <v>5.3050768923356549E-2</v>
      </c>
      <c r="N32" s="193">
        <f t="shared" si="4"/>
        <v>3.977404052631664E-2</v>
      </c>
      <c r="O32" s="193">
        <f t="shared" si="4"/>
        <v>7.3677638480283469E-2</v>
      </c>
      <c r="P32" s="193">
        <f t="shared" si="4"/>
        <v>6.6736529887725979E-2</v>
      </c>
      <c r="Q32" s="193">
        <f t="shared" si="4"/>
        <v>7.2434865038401505E-2</v>
      </c>
    </row>
    <row r="33" spans="1:17" x14ac:dyDescent="0.25">
      <c r="A33" s="183" t="s">
        <v>161</v>
      </c>
      <c r="B33" s="192">
        <f t="shared" ref="B33:Q33" si="5">IF(B$7=0,0,B$7/B$5)</f>
        <v>1.9836060480992977E-2</v>
      </c>
      <c r="C33" s="192">
        <f t="shared" si="5"/>
        <v>2.2619039661284847E-2</v>
      </c>
      <c r="D33" s="192">
        <f t="shared" si="5"/>
        <v>2.0874367670627881E-2</v>
      </c>
      <c r="E33" s="192">
        <f t="shared" si="5"/>
        <v>1.957538390929138E-2</v>
      </c>
      <c r="F33" s="192">
        <f t="shared" si="5"/>
        <v>2.0404849745314969E-2</v>
      </c>
      <c r="G33" s="192">
        <f t="shared" si="5"/>
        <v>2.5144638033071688E-2</v>
      </c>
      <c r="H33" s="192">
        <f t="shared" si="5"/>
        <v>3.2849594179410337E-2</v>
      </c>
      <c r="I33" s="192">
        <f t="shared" si="5"/>
        <v>3.6171526240589329E-2</v>
      </c>
      <c r="J33" s="192">
        <f t="shared" si="5"/>
        <v>2.9493301997811756E-2</v>
      </c>
      <c r="K33" s="192">
        <f t="shared" si="5"/>
        <v>3.3849109859260609E-2</v>
      </c>
      <c r="L33" s="192">
        <f t="shared" si="5"/>
        <v>2.4510659142045716E-2</v>
      </c>
      <c r="M33" s="192">
        <f t="shared" si="5"/>
        <v>3.395249211094821E-2</v>
      </c>
      <c r="N33" s="192">
        <f t="shared" si="5"/>
        <v>2.5455385936842639E-2</v>
      </c>
      <c r="O33" s="192">
        <f t="shared" si="5"/>
        <v>4.7153688627381417E-2</v>
      </c>
      <c r="P33" s="192">
        <f t="shared" si="5"/>
        <v>4.2711379128144648E-2</v>
      </c>
      <c r="Q33" s="192">
        <f t="shared" si="5"/>
        <v>4.6358313624576958E-2</v>
      </c>
    </row>
    <row r="34" spans="1:17" x14ac:dyDescent="0.25">
      <c r="A34" s="183" t="s">
        <v>160</v>
      </c>
      <c r="B34" s="192">
        <f t="shared" ref="B34:Q34" si="6">IF(B$8=0,0,B$8/B$5)</f>
        <v>1.859630670093091E-2</v>
      </c>
      <c r="C34" s="192">
        <f t="shared" si="6"/>
        <v>2.1205349682454546E-2</v>
      </c>
      <c r="D34" s="192">
        <f t="shared" si="6"/>
        <v>1.9569719691213638E-2</v>
      </c>
      <c r="E34" s="192">
        <f t="shared" si="6"/>
        <v>1.8351922414960666E-2</v>
      </c>
      <c r="F34" s="192">
        <f t="shared" si="6"/>
        <v>1.9129546636232779E-2</v>
      </c>
      <c r="G34" s="192">
        <f t="shared" si="6"/>
        <v>2.3573098156004706E-2</v>
      </c>
      <c r="H34" s="192">
        <f t="shared" si="6"/>
        <v>3.0796494543197179E-2</v>
      </c>
      <c r="I34" s="192">
        <f t="shared" si="6"/>
        <v>3.3910805850552499E-2</v>
      </c>
      <c r="J34" s="192">
        <f t="shared" si="6"/>
        <v>2.7649970622948519E-2</v>
      </c>
      <c r="K34" s="192">
        <f t="shared" si="6"/>
        <v>3.1733540493056815E-2</v>
      </c>
      <c r="L34" s="192">
        <f t="shared" si="6"/>
        <v>2.2978742945667856E-2</v>
      </c>
      <c r="M34" s="192">
        <f t="shared" si="6"/>
        <v>3.183046135401392E-2</v>
      </c>
      <c r="N34" s="192">
        <f t="shared" si="6"/>
        <v>2.386442431578998E-2</v>
      </c>
      <c r="O34" s="192">
        <f t="shared" si="6"/>
        <v>4.4206583088170062E-2</v>
      </c>
      <c r="P34" s="192">
        <f t="shared" si="6"/>
        <v>4.0041917932635583E-2</v>
      </c>
      <c r="Q34" s="192">
        <f t="shared" si="6"/>
        <v>4.3460919023040889E-2</v>
      </c>
    </row>
    <row r="35" spans="1:17" x14ac:dyDescent="0.25">
      <c r="A35" s="181" t="s">
        <v>159</v>
      </c>
      <c r="B35" s="191">
        <f t="shared" ref="B35:Q35" si="7">IF(B$9=0,0,B$9/B$5)</f>
        <v>0.15676905050171253</v>
      </c>
      <c r="C35" s="191">
        <f t="shared" si="7"/>
        <v>0.16080298306977192</v>
      </c>
      <c r="D35" s="191">
        <f t="shared" si="7"/>
        <v>0.1705224840986998</v>
      </c>
      <c r="E35" s="191">
        <f t="shared" si="7"/>
        <v>0.16330110193840455</v>
      </c>
      <c r="F35" s="191">
        <f t="shared" si="7"/>
        <v>0.1582374607222691</v>
      </c>
      <c r="G35" s="191">
        <f t="shared" si="7"/>
        <v>0.14481563065258454</v>
      </c>
      <c r="H35" s="191">
        <f t="shared" si="7"/>
        <v>0.13778835557016553</v>
      </c>
      <c r="I35" s="191">
        <f t="shared" si="7"/>
        <v>0.12929002596047889</v>
      </c>
      <c r="J35" s="191">
        <f t="shared" si="7"/>
        <v>0.13475256858174195</v>
      </c>
      <c r="K35" s="191">
        <f t="shared" si="7"/>
        <v>0.12709455325937152</v>
      </c>
      <c r="L35" s="191">
        <f t="shared" si="7"/>
        <v>0.1385564336890327</v>
      </c>
      <c r="M35" s="191">
        <f t="shared" si="7"/>
        <v>0.17565365137476685</v>
      </c>
      <c r="N35" s="191">
        <f t="shared" si="7"/>
        <v>0.14727624541876966</v>
      </c>
      <c r="O35" s="191">
        <f t="shared" si="7"/>
        <v>0.1723924418076932</v>
      </c>
      <c r="P35" s="191">
        <f t="shared" si="7"/>
        <v>0.15705210266833389</v>
      </c>
      <c r="Q35" s="191">
        <f t="shared" si="7"/>
        <v>0.12211930779744976</v>
      </c>
    </row>
    <row r="36" spans="1:17" x14ac:dyDescent="0.25">
      <c r="A36" s="179" t="s">
        <v>158</v>
      </c>
      <c r="B36" s="190">
        <f t="shared" ref="B36:Q36" si="8">IF(B$16=0,0,B$16/B$5)</f>
        <v>0.2493094533889792</v>
      </c>
      <c r="C36" s="190">
        <f t="shared" si="8"/>
        <v>0.25734838794304149</v>
      </c>
      <c r="D36" s="190">
        <f t="shared" si="8"/>
        <v>0.28005395814994288</v>
      </c>
      <c r="E36" s="190">
        <f t="shared" si="8"/>
        <v>0.26469676245629059</v>
      </c>
      <c r="F36" s="190">
        <f t="shared" si="8"/>
        <v>0.25246871921951114</v>
      </c>
      <c r="G36" s="190">
        <f t="shared" si="8"/>
        <v>0.22572316585398022</v>
      </c>
      <c r="H36" s="190">
        <f t="shared" si="8"/>
        <v>0.20965031616902377</v>
      </c>
      <c r="I36" s="190">
        <f t="shared" si="8"/>
        <v>0.18922276169899113</v>
      </c>
      <c r="J36" s="190">
        <f t="shared" si="8"/>
        <v>0.19397344433605804</v>
      </c>
      <c r="K36" s="190">
        <f t="shared" si="8"/>
        <v>0.1790259553814865</v>
      </c>
      <c r="L36" s="190">
        <f t="shared" si="8"/>
        <v>0.19810626184562263</v>
      </c>
      <c r="M36" s="190">
        <f t="shared" si="8"/>
        <v>0.2368832440264696</v>
      </c>
      <c r="N36" s="190">
        <f t="shared" si="8"/>
        <v>0.17799171084004856</v>
      </c>
      <c r="O36" s="190">
        <f t="shared" si="8"/>
        <v>0.19359920519927373</v>
      </c>
      <c r="P36" s="190">
        <f t="shared" si="8"/>
        <v>0.17218754362431177</v>
      </c>
      <c r="Q36" s="190">
        <f t="shared" si="8"/>
        <v>0.16732805257200933</v>
      </c>
    </row>
    <row r="37" spans="1:17" x14ac:dyDescent="0.25">
      <c r="A37" s="179" t="s">
        <v>157</v>
      </c>
      <c r="B37" s="190">
        <f t="shared" ref="B37:Q37" si="9">IF(B$17=0,0,B$17/B$5)</f>
        <v>0.46163580299013618</v>
      </c>
      <c r="C37" s="190">
        <f t="shared" si="9"/>
        <v>0.43190135150605485</v>
      </c>
      <c r="D37" s="190">
        <f t="shared" si="9"/>
        <v>0.40962362787160161</v>
      </c>
      <c r="E37" s="190">
        <f t="shared" si="9"/>
        <v>0.44083276075702393</v>
      </c>
      <c r="F37" s="190">
        <f t="shared" si="9"/>
        <v>0.45334788517601743</v>
      </c>
      <c r="G37" s="190">
        <f t="shared" si="9"/>
        <v>0.46478311025827135</v>
      </c>
      <c r="H37" s="190">
        <f t="shared" si="9"/>
        <v>0.4402630207671952</v>
      </c>
      <c r="I37" s="190">
        <f t="shared" si="9"/>
        <v>0.44910774794688019</v>
      </c>
      <c r="J37" s="190">
        <f t="shared" si="9"/>
        <v>0.48047506811800805</v>
      </c>
      <c r="K37" s="190">
        <f t="shared" si="9"/>
        <v>0.47635502289271364</v>
      </c>
      <c r="L37" s="190">
        <f t="shared" si="9"/>
        <v>0.50354214276603837</v>
      </c>
      <c r="M37" s="190">
        <f t="shared" si="9"/>
        <v>0.36736392077112173</v>
      </c>
      <c r="N37" s="190">
        <f t="shared" si="9"/>
        <v>0.50970282460791372</v>
      </c>
      <c r="O37" s="190">
        <f t="shared" si="9"/>
        <v>0.33284449223192331</v>
      </c>
      <c r="P37" s="190">
        <f t="shared" si="9"/>
        <v>0.39807464936897313</v>
      </c>
      <c r="Q37" s="190">
        <f t="shared" si="9"/>
        <v>0.41523557772453457</v>
      </c>
    </row>
    <row r="38" spans="1:17" x14ac:dyDescent="0.25">
      <c r="A38" s="179" t="s">
        <v>156</v>
      </c>
      <c r="B38" s="190">
        <f t="shared" ref="B38:Q38" si="10">IF(B$25=0,0,B$25/B$5)</f>
        <v>8.3103151129659721E-3</v>
      </c>
      <c r="C38" s="190">
        <f t="shared" si="10"/>
        <v>8.5782795981013838E-3</v>
      </c>
      <c r="D38" s="190">
        <f t="shared" si="10"/>
        <v>9.3351319383314334E-3</v>
      </c>
      <c r="E38" s="190">
        <f t="shared" si="10"/>
        <v>8.8232254152096883E-3</v>
      </c>
      <c r="F38" s="190">
        <f t="shared" si="10"/>
        <v>8.4156239739837033E-3</v>
      </c>
      <c r="G38" s="190">
        <f t="shared" si="10"/>
        <v>7.5241055284660102E-3</v>
      </c>
      <c r="H38" s="190">
        <f t="shared" si="10"/>
        <v>6.9883438723007891E-3</v>
      </c>
      <c r="I38" s="190">
        <f t="shared" si="10"/>
        <v>6.3074253899663719E-3</v>
      </c>
      <c r="J38" s="190">
        <f t="shared" si="10"/>
        <v>6.4657814778686026E-3</v>
      </c>
      <c r="K38" s="190">
        <f t="shared" si="10"/>
        <v>5.9675318460495489E-3</v>
      </c>
      <c r="L38" s="190">
        <f t="shared" si="10"/>
        <v>6.6035420615207533E-3</v>
      </c>
      <c r="M38" s="190">
        <f t="shared" si="10"/>
        <v>7.8961081342156514E-3</v>
      </c>
      <c r="N38" s="190">
        <f t="shared" si="10"/>
        <v>5.9330570280016186E-3</v>
      </c>
      <c r="O38" s="190">
        <f t="shared" si="10"/>
        <v>6.4533068399757927E-3</v>
      </c>
      <c r="P38" s="190">
        <f t="shared" si="10"/>
        <v>5.73958478747706E-3</v>
      </c>
      <c r="Q38" s="190">
        <f t="shared" si="10"/>
        <v>5.5776017524003128E-3</v>
      </c>
    </row>
    <row r="39" spans="1:17" x14ac:dyDescent="0.25">
      <c r="A39" s="179" t="s">
        <v>155</v>
      </c>
      <c r="B39" s="190">
        <f t="shared" ref="B39:Q39" si="11">IF(B$26=0,0,B$26/B$5)</f>
        <v>1.6116799140806787E-2</v>
      </c>
      <c r="C39" s="190">
        <f t="shared" si="11"/>
        <v>1.8377969724793948E-2</v>
      </c>
      <c r="D39" s="190">
        <f t="shared" si="11"/>
        <v>1.6960423732385155E-2</v>
      </c>
      <c r="E39" s="190">
        <f t="shared" si="11"/>
        <v>1.5904999426299242E-2</v>
      </c>
      <c r="F39" s="190">
        <f t="shared" si="11"/>
        <v>1.6578940418068407E-2</v>
      </c>
      <c r="G39" s="190">
        <f t="shared" si="11"/>
        <v>2.0430018401870746E-2</v>
      </c>
      <c r="H39" s="190">
        <f t="shared" si="11"/>
        <v>2.6690295270770898E-2</v>
      </c>
      <c r="I39" s="190">
        <f t="shared" si="11"/>
        <v>2.9389365070478839E-2</v>
      </c>
      <c r="J39" s="190">
        <f t="shared" si="11"/>
        <v>2.3963307873222053E-2</v>
      </c>
      <c r="K39" s="190">
        <f t="shared" si="11"/>
        <v>2.7502401760649241E-2</v>
      </c>
      <c r="L39" s="190">
        <f t="shared" si="11"/>
        <v>1.9914910552912151E-2</v>
      </c>
      <c r="M39" s="190">
        <f t="shared" si="11"/>
        <v>2.7586399840145406E-2</v>
      </c>
      <c r="N39" s="190">
        <f t="shared" si="11"/>
        <v>2.0682501073684658E-2</v>
      </c>
      <c r="O39" s="190">
        <f t="shared" si="11"/>
        <v>3.8312372009747402E-2</v>
      </c>
      <c r="P39" s="190">
        <f t="shared" si="11"/>
        <v>3.4702995541617529E-2</v>
      </c>
      <c r="Q39" s="190">
        <f t="shared" si="11"/>
        <v>3.7666129819968773E-2</v>
      </c>
    </row>
    <row r="40" spans="1:17" x14ac:dyDescent="0.25">
      <c r="A40" s="177" t="s">
        <v>45</v>
      </c>
      <c r="B40" s="189">
        <f t="shared" ref="B40:Q40" si="12">IF(B$27=0,0,B$27/B$5)</f>
        <v>3.8432367181923874E-2</v>
      </c>
      <c r="C40" s="189">
        <f t="shared" si="12"/>
        <v>4.3824389343739382E-2</v>
      </c>
      <c r="D40" s="189">
        <f t="shared" si="12"/>
        <v>4.0444087361841505E-2</v>
      </c>
      <c r="E40" s="189">
        <f t="shared" si="12"/>
        <v>3.7927306324252057E-2</v>
      </c>
      <c r="F40" s="189">
        <f t="shared" si="12"/>
        <v>3.9534396381547758E-2</v>
      </c>
      <c r="G40" s="189">
        <f t="shared" si="12"/>
        <v>4.8717736189076377E-2</v>
      </c>
      <c r="H40" s="189">
        <f t="shared" si="12"/>
        <v>6.3646088722607519E-2</v>
      </c>
      <c r="I40" s="189">
        <f t="shared" si="12"/>
        <v>7.0082332091141814E-2</v>
      </c>
      <c r="J40" s="189">
        <f t="shared" si="12"/>
        <v>5.7143272620760244E-2</v>
      </c>
      <c r="K40" s="189">
        <f t="shared" si="12"/>
        <v>6.5582650352317404E-2</v>
      </c>
      <c r="L40" s="189">
        <f t="shared" si="12"/>
        <v>4.7489402087713573E-2</v>
      </c>
      <c r="M40" s="189">
        <f t="shared" si="12"/>
        <v>6.5782953464962116E-2</v>
      </c>
      <c r="N40" s="189">
        <f t="shared" si="12"/>
        <v>4.9319810252632629E-2</v>
      </c>
      <c r="O40" s="189">
        <f t="shared" si="12"/>
        <v>9.1360271715551444E-2</v>
      </c>
      <c r="P40" s="189">
        <f t="shared" si="12"/>
        <v>8.2753297060780232E-2</v>
      </c>
      <c r="Q40" s="189">
        <f t="shared" si="12"/>
        <v>8.9819232647617875E-2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142.91468663868193</v>
      </c>
      <c r="C44" s="186">
        <f t="shared" si="13"/>
        <v>140.57709655002881</v>
      </c>
      <c r="D44" s="186">
        <f t="shared" si="13"/>
        <v>139.038775707192</v>
      </c>
      <c r="E44" s="186">
        <f t="shared" si="13"/>
        <v>140.50336510974773</v>
      </c>
      <c r="F44" s="186">
        <f t="shared" si="13"/>
        <v>140.50760725094224</v>
      </c>
      <c r="G44" s="186">
        <f t="shared" si="13"/>
        <v>140.95850507732342</v>
      </c>
      <c r="H44" s="186">
        <f t="shared" si="13"/>
        <v>138.71233004368591</v>
      </c>
      <c r="I44" s="186">
        <f t="shared" si="13"/>
        <v>137.50809692090135</v>
      </c>
      <c r="J44" s="186">
        <f t="shared" si="13"/>
        <v>139.72232476732069</v>
      </c>
      <c r="K44" s="186">
        <f t="shared" si="13"/>
        <v>139.16239157761672</v>
      </c>
      <c r="L44" s="186">
        <f t="shared" si="13"/>
        <v>139.20165962086062</v>
      </c>
      <c r="M44" s="186">
        <f t="shared" si="13"/>
        <v>128.62777759573564</v>
      </c>
      <c r="N44" s="186">
        <f t="shared" si="13"/>
        <v>137.64476311769542</v>
      </c>
      <c r="O44" s="186">
        <f t="shared" si="13"/>
        <v>124.41219967119501</v>
      </c>
      <c r="P44" s="186">
        <f t="shared" si="13"/>
        <v>128.63158557239763</v>
      </c>
      <c r="Q44" s="186">
        <f t="shared" si="13"/>
        <v>132.02346647051161</v>
      </c>
    </row>
    <row r="45" spans="1:17" x14ac:dyDescent="0.25">
      <c r="A45" s="185" t="s">
        <v>162</v>
      </c>
      <c r="B45" s="184">
        <f>IF(B$6=0,0,B$6/AGR!B$5*1000)</f>
        <v>4.4294755746672712</v>
      </c>
      <c r="C45" s="184">
        <f>IF(C$6=0,0,C$6/AGR!C$5*1000)</f>
        <v>4.968310816145892</v>
      </c>
      <c r="D45" s="184">
        <f>IF(D$6=0,0,D$6/AGR!D$5*1000)</f>
        <v>4.5349164446654511</v>
      </c>
      <c r="E45" s="184">
        <f>IF(E$6=0,0,E$6/AGR!E$5*1000)</f>
        <v>4.2975114258916376</v>
      </c>
      <c r="F45" s="184">
        <f>IF(F$6=0,0,F$6/AGR!F$5*1000)</f>
        <v>4.4797447094206317</v>
      </c>
      <c r="G45" s="184">
        <f>IF(G$6=0,0,G$6/AGR!G$5*1000)</f>
        <v>5.5380477935190529</v>
      </c>
      <c r="H45" s="184">
        <f>IF(H$6=0,0,H$6/AGR!H$5*1000)</f>
        <v>7.1197558587742362</v>
      </c>
      <c r="I45" s="184">
        <f>IF(I$6=0,0,I$6/AGR!I$5*1000)</f>
        <v>7.7716839626060708</v>
      </c>
      <c r="J45" s="184">
        <f>IF(J$6=0,0,J$6/AGR!J$5*1000)</f>
        <v>6.4388636253108142</v>
      </c>
      <c r="K45" s="184">
        <f>IF(K$6=0,0,K$6/AGR!K$5*1000)</f>
        <v>7.360192313731547</v>
      </c>
      <c r="L45" s="184">
        <f>IF(L$6=0,0,L$6/AGR!L$5*1000)</f>
        <v>5.3311319233968488</v>
      </c>
      <c r="M45" s="184">
        <f>IF(M$6=0,0,M$6/AGR!M$5*1000)</f>
        <v>6.8238025063562695</v>
      </c>
      <c r="N45" s="184">
        <f>IF(N$6=0,0,N$6/AGR!N$5*1000)</f>
        <v>5.4746883864784719</v>
      </c>
      <c r="O45" s="184">
        <f>IF(O$6=0,0,O$6/AGR!O$5*1000)</f>
        <v>9.1663970699111488</v>
      </c>
      <c r="P45" s="184">
        <f>IF(P$6=0,0,P$6/AGR!P$5*1000)</f>
        <v>8.5844256550578972</v>
      </c>
      <c r="Q45" s="184">
        <f>IF(Q$6=0,0,Q$6/AGR!Q$5*1000)</f>
        <v>9.563101975693435</v>
      </c>
    </row>
    <row r="46" spans="1:17" x14ac:dyDescent="0.25">
      <c r="A46" s="183" t="s">
        <v>161</v>
      </c>
      <c r="B46" s="182">
        <f>IF(B$7=0,0,B$7/AGR!B$5*1000)</f>
        <v>2.8348643677870533</v>
      </c>
      <c r="C46" s="182">
        <f>IF(C$7=0,0,C$7/AGR!C$5*1000)</f>
        <v>3.1797189223333704</v>
      </c>
      <c r="D46" s="182">
        <f>IF(D$7=0,0,D$7/AGR!D$5*1000)</f>
        <v>2.9023465245858895</v>
      </c>
      <c r="E46" s="182">
        <f>IF(E$7=0,0,E$7/AGR!E$5*1000)</f>
        <v>2.7504073125706481</v>
      </c>
      <c r="F46" s="182">
        <f>IF(F$7=0,0,F$7/AGR!F$5*1000)</f>
        <v>2.8670366140292045</v>
      </c>
      <c r="G46" s="182">
        <f>IF(G$7=0,0,G$7/AGR!G$5*1000)</f>
        <v>3.5443505878521941</v>
      </c>
      <c r="H46" s="182">
        <f>IF(H$7=0,0,H$7/AGR!H$5*1000)</f>
        <v>4.5566437496155112</v>
      </c>
      <c r="I46" s="182">
        <f>IF(I$7=0,0,I$7/AGR!I$5*1000)</f>
        <v>4.9738777360678847</v>
      </c>
      <c r="J46" s="182">
        <f>IF(J$7=0,0,J$7/AGR!J$5*1000)</f>
        <v>4.1208727201989213</v>
      </c>
      <c r="K46" s="182">
        <f>IF(K$7=0,0,K$7/AGR!K$5*1000)</f>
        <v>4.7105230807881915</v>
      </c>
      <c r="L46" s="182">
        <f>IF(L$7=0,0,L$7/AGR!L$5*1000)</f>
        <v>3.4119244309739822</v>
      </c>
      <c r="M46" s="182">
        <f>IF(M$7=0,0,M$7/AGR!M$5*1000)</f>
        <v>4.367233604068014</v>
      </c>
      <c r="N46" s="182">
        <f>IF(N$7=0,0,N$7/AGR!N$5*1000)</f>
        <v>3.5038005673462203</v>
      </c>
      <c r="O46" s="182">
        <f>IF(O$7=0,0,O$7/AGR!O$5*1000)</f>
        <v>5.8664941247431353</v>
      </c>
      <c r="P46" s="182">
        <f>IF(P$7=0,0,P$7/AGR!P$5*1000)</f>
        <v>5.4940324192370564</v>
      </c>
      <c r="Q46" s="182">
        <f>IF(Q$7=0,0,Q$7/AGR!Q$5*1000)</f>
        <v>6.1203852644437973</v>
      </c>
    </row>
    <row r="47" spans="1:17" x14ac:dyDescent="0.25">
      <c r="A47" s="183" t="s">
        <v>160</v>
      </c>
      <c r="B47" s="182">
        <f>IF(B$8=0,0,B$8/AGR!B$5*1000)</f>
        <v>2.6576853448003619</v>
      </c>
      <c r="C47" s="182">
        <f>IF(C$8=0,0,C$8/AGR!C$5*1000)</f>
        <v>2.9809864896875351</v>
      </c>
      <c r="D47" s="182">
        <f>IF(D$8=0,0,D$8/AGR!D$5*1000)</f>
        <v>2.7209498667992715</v>
      </c>
      <c r="E47" s="182">
        <f>IF(E$8=0,0,E$8/AGR!E$5*1000)</f>
        <v>2.5785068555349824</v>
      </c>
      <c r="F47" s="182">
        <f>IF(F$8=0,0,F$8/AGR!F$5*1000)</f>
        <v>2.6878468256523789</v>
      </c>
      <c r="G47" s="182">
        <f>IF(G$8=0,0,G$8/AGR!G$5*1000)</f>
        <v>3.3228286761114316</v>
      </c>
      <c r="H47" s="182">
        <f>IF(H$8=0,0,H$8/AGR!H$5*1000)</f>
        <v>4.2718535152645405</v>
      </c>
      <c r="I47" s="182">
        <f>IF(I$8=0,0,I$8/AGR!I$5*1000)</f>
        <v>4.6630103775636416</v>
      </c>
      <c r="J47" s="182">
        <f>IF(J$8=0,0,J$8/AGR!J$5*1000)</f>
        <v>3.8633181751864889</v>
      </c>
      <c r="K47" s="182">
        <f>IF(K$8=0,0,K$8/AGR!K$5*1000)</f>
        <v>4.4161153882389286</v>
      </c>
      <c r="L47" s="182">
        <f>IF(L$8=0,0,L$8/AGR!L$5*1000)</f>
        <v>3.1986791540381083</v>
      </c>
      <c r="M47" s="182">
        <f>IF(M$8=0,0,M$8/AGR!M$5*1000)</f>
        <v>4.094281503813761</v>
      </c>
      <c r="N47" s="182">
        <f>IF(N$8=0,0,N$8/AGR!N$5*1000)</f>
        <v>3.2848130318870821</v>
      </c>
      <c r="O47" s="182">
        <f>IF(O$8=0,0,O$8/AGR!O$5*1000)</f>
        <v>5.4998382419466871</v>
      </c>
      <c r="P47" s="182">
        <f>IF(P$8=0,0,P$8/AGR!P$5*1000)</f>
        <v>5.1506553930347376</v>
      </c>
      <c r="Q47" s="182">
        <f>IF(Q$8=0,0,Q$8/AGR!Q$5*1000)</f>
        <v>5.7378611854160599</v>
      </c>
    </row>
    <row r="48" spans="1:17" x14ac:dyDescent="0.25">
      <c r="A48" s="181" t="s">
        <v>159</v>
      </c>
      <c r="B48" s="180">
        <f>IF(B$9=0,0,B$9/AGR!B$5*1000)</f>
        <v>22.404599727095942</v>
      </c>
      <c r="C48" s="180">
        <f>IF(C$9=0,0,C$9/AGR!C$5*1000)</f>
        <v>22.605216476531972</v>
      </c>
      <c r="D48" s="180">
        <f>IF(D$9=0,0,D$9/AGR!D$5*1000)</f>
        <v>23.709237419632334</v>
      </c>
      <c r="E48" s="180">
        <f>IF(E$9=0,0,E$9/AGR!E$5*1000)</f>
        <v>22.944354348475791</v>
      </c>
      <c r="F48" s="180">
        <f>IF(F$9=0,0,F$9/AGR!F$5*1000)</f>
        <v>22.233566983550986</v>
      </c>
      <c r="G48" s="180">
        <f>IF(G$9=0,0,G$9/AGR!G$5*1000)</f>
        <v>20.412994808618119</v>
      </c>
      <c r="H48" s="180">
        <f>IF(H$9=0,0,H$9/AGR!H$5*1000)</f>
        <v>19.112943854025556</v>
      </c>
      <c r="I48" s="180">
        <f>IF(I$9=0,0,I$9/AGR!I$5*1000)</f>
        <v>17.778425420679383</v>
      </c>
      <c r="J48" s="180">
        <f>IF(J$9=0,0,J$9/AGR!J$5*1000)</f>
        <v>18.827942150608798</v>
      </c>
      <c r="K48" s="180">
        <f>IF(K$9=0,0,K$9/AGR!K$5*1000)</f>
        <v>17.686781988062922</v>
      </c>
      <c r="L48" s="180">
        <f>IF(L$9=0,0,L$9/AGR!L$5*1000)</f>
        <v>19.287285520661076</v>
      </c>
      <c r="M48" s="180">
        <f>IF(M$9=0,0,M$9/AGR!M$5*1000)</f>
        <v>22.59393880291239</v>
      </c>
      <c r="N48" s="180">
        <f>IF(N$9=0,0,N$9/AGR!N$5*1000)</f>
        <v>20.271803913530125</v>
      </c>
      <c r="O48" s="180">
        <f>IF(O$9=0,0,O$9/AGR!O$5*1000)</f>
        <v>21.447722891983599</v>
      </c>
      <c r="P48" s="180">
        <f>IF(P$9=0,0,P$9/AGR!P$5*1000)</f>
        <v>20.201860983706769</v>
      </c>
      <c r="Q48" s="180">
        <f>IF(Q$9=0,0,Q$9/AGR!Q$5*1000)</f>
        <v>16.122614338398694</v>
      </c>
    </row>
    <row r="49" spans="1:17" x14ac:dyDescent="0.25">
      <c r="A49" s="179" t="s">
        <v>158</v>
      </c>
      <c r="B49" s="178">
        <f>IF(B$16=0,0,B$16/AGR!B$5*1000)</f>
        <v>35.629982407147033</v>
      </c>
      <c r="C49" s="178">
        <f>IF(C$16=0,0,C$16/AGR!C$5*1000)</f>
        <v>36.177289178863212</v>
      </c>
      <c r="D49" s="178">
        <f>IF(D$16=0,0,D$16/AGR!D$5*1000)</f>
        <v>38.938359473121245</v>
      </c>
      <c r="E49" s="178">
        <f>IF(E$16=0,0,E$16/AGR!E$5*1000)</f>
        <v>37.190785858764364</v>
      </c>
      <c r="F49" s="178">
        <f>IF(F$16=0,0,F$16/AGR!F$5*1000)</f>
        <v>35.473775643243478</v>
      </c>
      <c r="G49" s="178">
        <f>IF(G$16=0,0,G$16/AGR!G$5*1000)</f>
        <v>31.817600020097778</v>
      </c>
      <c r="H49" s="178">
        <f>IF(H$16=0,0,H$16/AGR!H$5*1000)</f>
        <v>29.081083850200734</v>
      </c>
      <c r="I49" s="178">
        <f>IF(I$16=0,0,I$16/AGR!I$5*1000)</f>
        <v>26.019661855345497</v>
      </c>
      <c r="J49" s="178">
        <f>IF(J$16=0,0,J$16/AGR!J$5*1000)</f>
        <v>27.102420585758495</v>
      </c>
      <c r="K49" s="178">
        <f>IF(K$16=0,0,K$16/AGR!K$5*1000)</f>
        <v>24.913680105355365</v>
      </c>
      <c r="L49" s="178">
        <f>IF(L$16=0,0,L$16/AGR!L$5*1000)</f>
        <v>27.576720430195444</v>
      </c>
      <c r="M49" s="178">
        <f>IF(M$16=0,0,M$16/AGR!M$5*1000)</f>
        <v>30.469765228793104</v>
      </c>
      <c r="N49" s="178">
        <f>IF(N$16=0,0,N$16/AGR!N$5*1000)</f>
        <v>24.49962687549182</v>
      </c>
      <c r="O49" s="178">
        <f>IF(O$16=0,0,O$16/AGR!O$5*1000)</f>
        <v>24.086102973436706</v>
      </c>
      <c r="P49" s="178">
        <f>IF(P$16=0,0,P$16/AGR!P$5*1000)</f>
        <v>22.148756752211607</v>
      </c>
      <c r="Q49" s="178">
        <f>IF(Q$16=0,0,Q$16/AGR!Q$5*1000)</f>
        <v>22.091229538316679</v>
      </c>
    </row>
    <row r="50" spans="1:17" x14ac:dyDescent="0.25">
      <c r="A50" s="179" t="s">
        <v>157</v>
      </c>
      <c r="B50" s="178">
        <f>IF(B$17=0,0,B$17/AGR!B$5*1000)</f>
        <v>65.974536125531614</v>
      </c>
      <c r="C50" s="178">
        <f>IF(C$17=0,0,C$17/AGR!C$5*1000)</f>
        <v>60.715437990754594</v>
      </c>
      <c r="D50" s="178">
        <f>IF(D$17=0,0,D$17/AGR!D$5*1000)</f>
        <v>56.9535677200059</v>
      </c>
      <c r="E50" s="178">
        <f>IF(E$17=0,0,E$17/AGR!E$5*1000)</f>
        <v>61.938486336982223</v>
      </c>
      <c r="F50" s="178">
        <f>IF(F$17=0,0,F$17/AGR!F$5*1000)</f>
        <v>63.698826598357115</v>
      </c>
      <c r="G50" s="178">
        <f>IF(G$17=0,0,G$17/AGR!G$5*1000)</f>
        <v>65.515132407194685</v>
      </c>
      <c r="H50" s="178">
        <f>IF(H$17=0,0,H$17/AGR!H$5*1000)</f>
        <v>61.069909442689337</v>
      </c>
      <c r="I50" s="178">
        <f>IF(I$17=0,0,I$17/AGR!I$5*1000)</f>
        <v>61.755951732607336</v>
      </c>
      <c r="J50" s="178">
        <f>IF(J$17=0,0,J$17/AGR!J$5*1000)</f>
        <v>67.13309351018485</v>
      </c>
      <c r="K50" s="178">
        <f>IF(K$17=0,0,K$17/AGR!K$5*1000)</f>
        <v>66.290704225760408</v>
      </c>
      <c r="L50" s="178">
        <f>IF(L$17=0,0,L$17/AGR!L$5*1000)</f>
        <v>70.093901962076856</v>
      </c>
      <c r="M50" s="178">
        <f>IF(M$17=0,0,M$17/AGR!M$5*1000)</f>
        <v>47.253204697645295</v>
      </c>
      <c r="N50" s="178">
        <f>IF(N$17=0,0,N$17/AGR!N$5*1000)</f>
        <v>70.157924553576535</v>
      </c>
      <c r="O50" s="178">
        <f>IF(O$17=0,0,O$17/AGR!O$5*1000)</f>
        <v>41.409915427015569</v>
      </c>
      <c r="P50" s="178">
        <f>IF(P$17=0,0,P$17/AGR!P$5*1000)</f>
        <v>51.20497332450725</v>
      </c>
      <c r="Q50" s="178">
        <f>IF(Q$17=0,0,Q$17/AGR!Q$5*1000)</f>
        <v>54.820840373078603</v>
      </c>
    </row>
    <row r="51" spans="1:17" x14ac:dyDescent="0.25">
      <c r="A51" s="179" t="s">
        <v>156</v>
      </c>
      <c r="B51" s="178">
        <f>IF(B$25=0,0,B$25/AGR!B$5*1000)</f>
        <v>1.1876660802382344</v>
      </c>
      <c r="C51" s="178">
        <f>IF(C$25=0,0,C$25/AGR!C$5*1000)</f>
        <v>1.2059096392954405</v>
      </c>
      <c r="D51" s="178">
        <f>IF(D$25=0,0,D$25/AGR!D$5*1000)</f>
        <v>1.2979453157707086</v>
      </c>
      <c r="E51" s="178">
        <f>IF(E$25=0,0,E$25/AGR!E$5*1000)</f>
        <v>1.2396928619588123</v>
      </c>
      <c r="F51" s="178">
        <f>IF(F$25=0,0,F$25/AGR!F$5*1000)</f>
        <v>1.1824591881081159</v>
      </c>
      <c r="G51" s="178">
        <f>IF(G$25=0,0,G$25/AGR!G$5*1000)</f>
        <v>1.0605866673365929</v>
      </c>
      <c r="H51" s="178">
        <f>IF(H$25=0,0,H$25/AGR!H$5*1000)</f>
        <v>0.96936946167335725</v>
      </c>
      <c r="I51" s="178">
        <f>IF(I$25=0,0,I$25/AGR!I$5*1000)</f>
        <v>0.86732206184484995</v>
      </c>
      <c r="J51" s="178">
        <f>IF(J$25=0,0,J$25/AGR!J$5*1000)</f>
        <v>0.90341401952528344</v>
      </c>
      <c r="K51" s="178">
        <f>IF(K$25=0,0,K$25/AGR!K$5*1000)</f>
        <v>0.83045600351184523</v>
      </c>
      <c r="L51" s="178">
        <f>IF(L$25=0,0,L$25/AGR!L$5*1000)</f>
        <v>0.91922401433984802</v>
      </c>
      <c r="M51" s="178">
        <f>IF(M$25=0,0,M$25/AGR!M$5*1000)</f>
        <v>1.01565884095977</v>
      </c>
      <c r="N51" s="178">
        <f>IF(N$25=0,0,N$25/AGR!N$5*1000)</f>
        <v>0.81665422918306074</v>
      </c>
      <c r="O51" s="178">
        <f>IF(O$25=0,0,O$25/AGR!O$5*1000)</f>
        <v>0.80287009911455698</v>
      </c>
      <c r="P51" s="178">
        <f>IF(P$25=0,0,P$25/AGR!P$5*1000)</f>
        <v>0.73829189174038712</v>
      </c>
      <c r="Q51" s="178">
        <f>IF(Q$25=0,0,Q$25/AGR!Q$5*1000)</f>
        <v>0.73637431794388952</v>
      </c>
    </row>
    <row r="52" spans="1:17" x14ac:dyDescent="0.25">
      <c r="A52" s="179" t="s">
        <v>155</v>
      </c>
      <c r="B52" s="178">
        <f>IF(B$26=0,0,B$26/AGR!B$5*1000)</f>
        <v>2.30332729882698</v>
      </c>
      <c r="C52" s="178">
        <f>IF(C$26=0,0,C$26/AGR!C$5*1000)</f>
        <v>2.5835216243958645</v>
      </c>
      <c r="D52" s="178">
        <f>IF(D$26=0,0,D$26/AGR!D$5*1000)</f>
        <v>2.3581565512260361</v>
      </c>
      <c r="E52" s="178">
        <f>IF(E$26=0,0,E$26/AGR!E$5*1000)</f>
        <v>2.234705941463651</v>
      </c>
      <c r="F52" s="178">
        <f>IF(F$26=0,0,F$26/AGR!F$5*1000)</f>
        <v>2.3294672488987276</v>
      </c>
      <c r="G52" s="178">
        <f>IF(G$26=0,0,G$26/AGR!G$5*1000)</f>
        <v>2.8797848526299075</v>
      </c>
      <c r="H52" s="178">
        <f>IF(H$26=0,0,H$26/AGR!H$5*1000)</f>
        <v>3.702273046562603</v>
      </c>
      <c r="I52" s="178">
        <f>IF(I$26=0,0,I$26/AGR!I$5*1000)</f>
        <v>4.041275660555157</v>
      </c>
      <c r="J52" s="178">
        <f>IF(J$26=0,0,J$26/AGR!J$5*1000)</f>
        <v>3.3482090851616242</v>
      </c>
      <c r="K52" s="178">
        <f>IF(K$26=0,0,K$26/AGR!K$5*1000)</f>
        <v>3.8273000031404054</v>
      </c>
      <c r="L52" s="178">
        <f>IF(L$26=0,0,L$26/AGR!L$5*1000)</f>
        <v>2.7721886001663618</v>
      </c>
      <c r="M52" s="178">
        <f>IF(M$26=0,0,M$26/AGR!M$5*1000)</f>
        <v>3.5483773033052604</v>
      </c>
      <c r="N52" s="178">
        <f>IF(N$26=0,0,N$26/AGR!N$5*1000)</f>
        <v>2.8468379609688057</v>
      </c>
      <c r="O52" s="178">
        <f>IF(O$26=0,0,O$26/AGR!O$5*1000)</f>
        <v>4.7665264763537971</v>
      </c>
      <c r="P52" s="178">
        <f>IF(P$26=0,0,P$26/AGR!P$5*1000)</f>
        <v>4.4639013406301089</v>
      </c>
      <c r="Q52" s="178">
        <f>IF(Q$26=0,0,Q$26/AGR!Q$5*1000)</f>
        <v>4.9728130273605853</v>
      </c>
    </row>
    <row r="53" spans="1:17" x14ac:dyDescent="0.25">
      <c r="A53" s="177" t="s">
        <v>45</v>
      </c>
      <c r="B53" s="176">
        <f>IF(B$27=0,0,B$27/AGR!B$5*1000)</f>
        <v>5.4925497125874134</v>
      </c>
      <c r="C53" s="176">
        <f>IF(C$27=0,0,C$27/AGR!C$5*1000)</f>
        <v>6.1607054120209037</v>
      </c>
      <c r="D53" s="176">
        <f>IF(D$27=0,0,D$27/AGR!D$5*1000)</f>
        <v>5.6232963913851597</v>
      </c>
      <c r="E53" s="176">
        <f>IF(E$27=0,0,E$27/AGR!E$5*1000)</f>
        <v>5.3289141681056318</v>
      </c>
      <c r="F53" s="176">
        <f>IF(F$27=0,0,F$27/AGR!F$5*1000)</f>
        <v>5.5548834396815847</v>
      </c>
      <c r="G53" s="176">
        <f>IF(G$27=0,0,G$27/AGR!G$5*1000)</f>
        <v>6.8671792639636227</v>
      </c>
      <c r="H53" s="176">
        <f>IF(H$27=0,0,H$27/AGR!H$5*1000)</f>
        <v>8.8284972648800526</v>
      </c>
      <c r="I53" s="176">
        <f>IF(I$27=0,0,I$27/AGR!I$5*1000)</f>
        <v>9.6368881136315245</v>
      </c>
      <c r="J53" s="176">
        <f>IF(J$27=0,0,J$27/AGR!J$5*1000)</f>
        <v>7.9841908953854066</v>
      </c>
      <c r="K53" s="176">
        <f>IF(K$27=0,0,K$27/AGR!K$5*1000)</f>
        <v>9.1266384690271174</v>
      </c>
      <c r="L53" s="176">
        <f>IF(L$27=0,0,L$27/AGR!L$5*1000)</f>
        <v>6.6106035850120914</v>
      </c>
      <c r="M53" s="176">
        <f>IF(M$27=0,0,M$27/AGR!M$5*1000)</f>
        <v>8.4615151078817732</v>
      </c>
      <c r="N53" s="176">
        <f>IF(N$27=0,0,N$27/AGR!N$5*1000)</f>
        <v>6.7886135992333037</v>
      </c>
      <c r="O53" s="176">
        <f>IF(O$27=0,0,O$27/AGR!O$5*1000)</f>
        <v>11.36633236668982</v>
      </c>
      <c r="P53" s="176">
        <f>IF(P$27=0,0,P$27/AGR!P$5*1000)</f>
        <v>10.644687812271794</v>
      </c>
      <c r="Q53" s="176">
        <f>IF(Q$27=0,0,Q$27/AGR!Q$5*1000)</f>
        <v>11.858246449859861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310.32237772841637</v>
      </c>
      <c r="C5" s="55">
        <f t="shared" ref="C5:Q5" si="0">SUM(C6:C9,C16:C17,C25:C27)</f>
        <v>304.73128427838009</v>
      </c>
      <c r="D5" s="55">
        <f t="shared" si="0"/>
        <v>334.14978744984444</v>
      </c>
      <c r="E5" s="55">
        <f t="shared" si="0"/>
        <v>332.60138833915943</v>
      </c>
      <c r="F5" s="55">
        <f t="shared" si="0"/>
        <v>321.16565445804798</v>
      </c>
      <c r="G5" s="55">
        <f t="shared" si="0"/>
        <v>317.84508415745898</v>
      </c>
      <c r="H5" s="55">
        <f t="shared" si="0"/>
        <v>316.42551483780619</v>
      </c>
      <c r="I5" s="55">
        <f t="shared" si="0"/>
        <v>308.41313169222508</v>
      </c>
      <c r="J5" s="55">
        <f t="shared" si="0"/>
        <v>284.78321540510268</v>
      </c>
      <c r="K5" s="55">
        <f t="shared" si="0"/>
        <v>286.73524087688725</v>
      </c>
      <c r="L5" s="55">
        <f t="shared" si="0"/>
        <v>272.58303107205393</v>
      </c>
      <c r="M5" s="55">
        <f t="shared" si="0"/>
        <v>202.46045260657556</v>
      </c>
      <c r="N5" s="55">
        <f t="shared" si="0"/>
        <v>184.38113978642181</v>
      </c>
      <c r="O5" s="55">
        <f t="shared" si="0"/>
        <v>156.74875935961481</v>
      </c>
      <c r="P5" s="55">
        <f t="shared" si="0"/>
        <v>161.33042780739177</v>
      </c>
      <c r="Q5" s="55">
        <f t="shared" si="0"/>
        <v>152.59468943650117</v>
      </c>
    </row>
    <row r="6" spans="1:17" x14ac:dyDescent="0.25">
      <c r="A6" s="185" t="s">
        <v>162</v>
      </c>
      <c r="B6" s="206">
        <v>12.465122460933326</v>
      </c>
      <c r="C6" s="206">
        <v>13.74709291809406</v>
      </c>
      <c r="D6" s="206">
        <v>13.793927414210154</v>
      </c>
      <c r="E6" s="206">
        <v>13.060907968897592</v>
      </c>
      <c r="F6" s="206">
        <v>13.210889525637938</v>
      </c>
      <c r="G6" s="206">
        <v>16.162997227607693</v>
      </c>
      <c r="H6" s="206">
        <v>20.686465685290145</v>
      </c>
      <c r="I6" s="206">
        <v>22.226750114466686</v>
      </c>
      <c r="J6" s="206">
        <v>17.004019335903266</v>
      </c>
      <c r="K6" s="206">
        <v>19.570332703901489</v>
      </c>
      <c r="L6" s="206">
        <v>13.693352983340187</v>
      </c>
      <c r="M6" s="206">
        <v>13.018417934129442</v>
      </c>
      <c r="N6" s="206">
        <v>9.5119039728904085</v>
      </c>
      <c r="O6" s="206">
        <v>13.53924152085238</v>
      </c>
      <c r="P6" s="206">
        <v>13.050257665827569</v>
      </c>
      <c r="Q6" s="206">
        <v>13.750856940291872</v>
      </c>
    </row>
    <row r="7" spans="1:17" x14ac:dyDescent="0.25">
      <c r="A7" s="183" t="s">
        <v>161</v>
      </c>
      <c r="B7" s="205">
        <v>2.0887200312940033</v>
      </c>
      <c r="C7" s="205">
        <v>2.303533594641721</v>
      </c>
      <c r="D7" s="205">
        <v>2.3113814236943306</v>
      </c>
      <c r="E7" s="205">
        <v>2.1885529153061558</v>
      </c>
      <c r="F7" s="205">
        <v>2.2136845963522123</v>
      </c>
      <c r="G7" s="205">
        <v>2.7083549464403611</v>
      </c>
      <c r="H7" s="205">
        <v>3.4663305867198302</v>
      </c>
      <c r="I7" s="205">
        <v>3.7244285678021907</v>
      </c>
      <c r="J7" s="205">
        <v>2.8492809365269887</v>
      </c>
      <c r="K7" s="205">
        <v>3.2793056037627193</v>
      </c>
      <c r="L7" s="205">
        <v>2.2945286547742914</v>
      </c>
      <c r="M7" s="205">
        <v>2.1814330665418336</v>
      </c>
      <c r="N7" s="205">
        <v>1.5938635521783393</v>
      </c>
      <c r="O7" s="205">
        <v>2.2687049454798864</v>
      </c>
      <c r="P7" s="205">
        <v>2.1867682957461456</v>
      </c>
      <c r="Q7" s="205">
        <v>2.3041643135606424</v>
      </c>
    </row>
    <row r="8" spans="1:17" x14ac:dyDescent="0.25">
      <c r="A8" s="183" t="s">
        <v>160</v>
      </c>
      <c r="B8" s="205">
        <v>10.73805478557829</v>
      </c>
      <c r="C8" s="205">
        <v>11.84240566906365</v>
      </c>
      <c r="D8" s="205">
        <v>11.882751151968103</v>
      </c>
      <c r="E8" s="205">
        <v>11.251293018497742</v>
      </c>
      <c r="F8" s="205">
        <v>11.380494330249915</v>
      </c>
      <c r="G8" s="205">
        <v>13.923581599230127</v>
      </c>
      <c r="H8" s="205">
        <v>17.820314444949208</v>
      </c>
      <c r="I8" s="205">
        <v>19.147189382416329</v>
      </c>
      <c r="J8" s="205">
        <v>14.648078410478005</v>
      </c>
      <c r="K8" s="205">
        <v>16.85882392291829</v>
      </c>
      <c r="L8" s="205">
        <v>11.796111509871139</v>
      </c>
      <c r="M8" s="205">
        <v>11.214690063122733</v>
      </c>
      <c r="N8" s="205">
        <v>8.1940106321594257</v>
      </c>
      <c r="O8" s="205">
        <v>11.663352499081947</v>
      </c>
      <c r="P8" s="205">
        <v>11.24211833624272</v>
      </c>
      <c r="Q8" s="205">
        <v>11.845648178449403</v>
      </c>
    </row>
    <row r="9" spans="1:17" x14ac:dyDescent="0.25">
      <c r="A9" s="181" t="s">
        <v>159</v>
      </c>
      <c r="B9" s="204">
        <f>SUM(B10:B15)</f>
        <v>83.317592586832205</v>
      </c>
      <c r="C9" s="204">
        <f t="shared" ref="C9:Q9" si="1">SUM(C10:C15)</f>
        <v>82.694190817296928</v>
      </c>
      <c r="D9" s="204">
        <f t="shared" si="1"/>
        <v>95.022310188971403</v>
      </c>
      <c r="E9" s="204">
        <f t="shared" si="1"/>
        <v>91.95882413066505</v>
      </c>
      <c r="F9" s="204">
        <f t="shared" si="1"/>
        <v>86.62287870637256</v>
      </c>
      <c r="G9" s="204">
        <f t="shared" si="1"/>
        <v>79.030273860264487</v>
      </c>
      <c r="H9" s="204">
        <f t="shared" si="1"/>
        <v>74.029728841000079</v>
      </c>
      <c r="I9" s="204">
        <f t="shared" si="1"/>
        <v>68.10879913601886</v>
      </c>
      <c r="J9" s="204">
        <f t="shared" si="1"/>
        <v>66.488350447275621</v>
      </c>
      <c r="K9" s="204">
        <f t="shared" si="1"/>
        <v>63.128148470197878</v>
      </c>
      <c r="L9" s="204">
        <f t="shared" si="1"/>
        <v>66.153247878493886</v>
      </c>
      <c r="M9" s="204">
        <f t="shared" si="1"/>
        <v>57.862015031796751</v>
      </c>
      <c r="N9" s="204">
        <f t="shared" si="1"/>
        <v>47.613170534053751</v>
      </c>
      <c r="O9" s="204">
        <f t="shared" si="1"/>
        <v>43.227055579591998</v>
      </c>
      <c r="P9" s="204">
        <f t="shared" si="1"/>
        <v>41.968650312704298</v>
      </c>
      <c r="Q9" s="204">
        <f t="shared" si="1"/>
        <v>31.664661356855721</v>
      </c>
    </row>
    <row r="10" spans="1:17" x14ac:dyDescent="0.25">
      <c r="A10" s="202" t="s">
        <v>35</v>
      </c>
      <c r="B10" s="203">
        <v>69.277491700216302</v>
      </c>
      <c r="C10" s="203">
        <v>68.798559442691072</v>
      </c>
      <c r="D10" s="203">
        <v>80.93988452309928</v>
      </c>
      <c r="E10" s="203">
        <v>77.668130970388077</v>
      </c>
      <c r="F10" s="203">
        <v>72.191924009229893</v>
      </c>
      <c r="G10" s="203">
        <v>64.200712440930488</v>
      </c>
      <c r="H10" s="203">
        <v>58.385112793600236</v>
      </c>
      <c r="I10" s="203">
        <v>51.834727323220761</v>
      </c>
      <c r="J10" s="203">
        <v>50.617495709472394</v>
      </c>
      <c r="K10" s="203">
        <v>46.875379759295406</v>
      </c>
      <c r="L10" s="203">
        <v>50.514147601008482</v>
      </c>
      <c r="M10" s="203">
        <v>42.18446803954749</v>
      </c>
      <c r="N10" s="203">
        <v>32.126441961572901</v>
      </c>
      <c r="O10" s="203">
        <v>27.084244973699288</v>
      </c>
      <c r="P10" s="203">
        <v>25.834037393263571</v>
      </c>
      <c r="Q10" s="203">
        <v>21.536264125920173</v>
      </c>
    </row>
    <row r="11" spans="1:17" x14ac:dyDescent="0.25">
      <c r="A11" s="202" t="s">
        <v>166</v>
      </c>
      <c r="B11" s="201">
        <v>6.5692534762465522</v>
      </c>
      <c r="C11" s="201">
        <v>6.2041812740554771</v>
      </c>
      <c r="D11" s="201">
        <v>6.3699592134810414</v>
      </c>
      <c r="E11" s="201">
        <v>6.6627001196333939</v>
      </c>
      <c r="F11" s="201">
        <v>6.7531053440774258</v>
      </c>
      <c r="G11" s="201">
        <v>6.7509463731082855</v>
      </c>
      <c r="H11" s="201">
        <v>6.8817566990361358</v>
      </c>
      <c r="I11" s="201">
        <v>7.2298863839884158</v>
      </c>
      <c r="J11" s="201">
        <v>7.585492963807078</v>
      </c>
      <c r="K11" s="201">
        <v>7.5949659283735098</v>
      </c>
      <c r="L11" s="201">
        <v>7.7685810577499579</v>
      </c>
      <c r="M11" s="201">
        <v>7.9052996728625988</v>
      </c>
      <c r="N11" s="201">
        <v>8.223064969073878</v>
      </c>
      <c r="O11" s="201">
        <v>8.2946568448388511</v>
      </c>
      <c r="P11" s="201">
        <v>8.3570372597315412</v>
      </c>
      <c r="Q11" s="201">
        <v>2.5135272106914259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5.6617447989913305</v>
      </c>
      <c r="C14" s="201">
        <v>5.6962910658177135</v>
      </c>
      <c r="D14" s="201">
        <v>5.7105101792444488</v>
      </c>
      <c r="E14" s="201">
        <v>5.7324221958681409</v>
      </c>
      <c r="F14" s="201">
        <v>5.7605112110323757</v>
      </c>
      <c r="G14" s="201">
        <v>5.7328281850213534</v>
      </c>
      <c r="H14" s="201">
        <v>5.760567216158055</v>
      </c>
      <c r="I14" s="201">
        <v>5.8183469502426926</v>
      </c>
      <c r="J14" s="201">
        <v>5.8175147166635464</v>
      </c>
      <c r="K14" s="201">
        <v>5.8174985567882214</v>
      </c>
      <c r="L14" s="201">
        <v>5.8831596315467927</v>
      </c>
      <c r="M14" s="201">
        <v>5.8828431876216838</v>
      </c>
      <c r="N14" s="201">
        <v>5.8831709230932185</v>
      </c>
      <c r="O14" s="201">
        <v>5.8831608563938893</v>
      </c>
      <c r="P14" s="201">
        <v>5.8835505270722699</v>
      </c>
      <c r="Q14" s="201">
        <v>5.8831596315468007</v>
      </c>
    </row>
    <row r="15" spans="1:17" x14ac:dyDescent="0.25">
      <c r="A15" s="202" t="s">
        <v>30</v>
      </c>
      <c r="B15" s="201">
        <v>1.8091026113780142</v>
      </c>
      <c r="C15" s="201">
        <v>1.9951590347326624</v>
      </c>
      <c r="D15" s="201">
        <v>2.0019562731466256</v>
      </c>
      <c r="E15" s="201">
        <v>1.8955708447754287</v>
      </c>
      <c r="F15" s="201">
        <v>1.9173381420328657</v>
      </c>
      <c r="G15" s="201">
        <v>2.3457868612043531</v>
      </c>
      <c r="H15" s="201">
        <v>3.0022921322056515</v>
      </c>
      <c r="I15" s="201">
        <v>3.2258384785669789</v>
      </c>
      <c r="J15" s="201">
        <v>2.467847057332603</v>
      </c>
      <c r="K15" s="201">
        <v>2.8403042257407405</v>
      </c>
      <c r="L15" s="201">
        <v>1.9873595881886585</v>
      </c>
      <c r="M15" s="201">
        <v>1.8894041317649857</v>
      </c>
      <c r="N15" s="201">
        <v>1.3804926803137469</v>
      </c>
      <c r="O15" s="201">
        <v>1.9649929046599748</v>
      </c>
      <c r="P15" s="201">
        <v>1.8940251326369126</v>
      </c>
      <c r="Q15" s="201">
        <v>1.731710388697322</v>
      </c>
    </row>
    <row r="16" spans="1:17" x14ac:dyDescent="0.25">
      <c r="A16" s="198" t="s">
        <v>158</v>
      </c>
      <c r="B16" s="197">
        <v>73.345100594301087</v>
      </c>
      <c r="C16" s="197">
        <v>73.223316335746887</v>
      </c>
      <c r="D16" s="197">
        <v>86.637828628600218</v>
      </c>
      <c r="E16" s="197">
        <v>82.680471942484942</v>
      </c>
      <c r="F16" s="197">
        <v>76.523966503486491</v>
      </c>
      <c r="G16" s="197">
        <v>67.927226014731716</v>
      </c>
      <c r="H16" s="197">
        <v>61.807765979878823</v>
      </c>
      <c r="I16" s="197">
        <v>54.434438316274701</v>
      </c>
      <c r="J16" s="197">
        <v>52.35542702807912</v>
      </c>
      <c r="K16" s="197">
        <v>48.457186297380602</v>
      </c>
      <c r="L16" s="197">
        <v>51.813657791695157</v>
      </c>
      <c r="M16" s="197">
        <v>42.521848029088353</v>
      </c>
      <c r="N16" s="197">
        <v>31.137144716549258</v>
      </c>
      <c r="O16" s="197">
        <v>26.023965259180436</v>
      </c>
      <c r="P16" s="197">
        <v>24.630229505386666</v>
      </c>
      <c r="Q16" s="197">
        <v>23.236040646565453</v>
      </c>
    </row>
    <row r="17" spans="1:17" x14ac:dyDescent="0.25">
      <c r="A17" s="198" t="s">
        <v>157</v>
      </c>
      <c r="B17" s="197">
        <f>SUM(B18:B24)</f>
        <v>103.75852708131831</v>
      </c>
      <c r="C17" s="197">
        <f t="shared" ref="C17:Q17" si="2">SUM(C18:C24)</f>
        <v>93.959404388949991</v>
      </c>
      <c r="D17" s="197">
        <f t="shared" si="2"/>
        <v>97.141208880957663</v>
      </c>
      <c r="E17" s="197">
        <f t="shared" si="2"/>
        <v>105.53982095371282</v>
      </c>
      <c r="F17" s="197">
        <f t="shared" si="2"/>
        <v>105.16036629935927</v>
      </c>
      <c r="G17" s="197">
        <f t="shared" si="2"/>
        <v>106.81697837382744</v>
      </c>
      <c r="H17" s="197">
        <f t="shared" si="2"/>
        <v>99.17261716230233</v>
      </c>
      <c r="I17" s="197">
        <f t="shared" si="2"/>
        <v>98.671845787346626</v>
      </c>
      <c r="J17" s="197">
        <f t="shared" si="2"/>
        <v>98.980810571903433</v>
      </c>
      <c r="K17" s="197">
        <f t="shared" si="2"/>
        <v>98.360952353957259</v>
      </c>
      <c r="L17" s="197">
        <f t="shared" si="2"/>
        <v>100.46906992994032</v>
      </c>
      <c r="M17" s="197">
        <f t="shared" si="2"/>
        <v>50.755621082497214</v>
      </c>
      <c r="N17" s="197">
        <f t="shared" si="2"/>
        <v>68.131571220652191</v>
      </c>
      <c r="O17" s="197">
        <f t="shared" si="2"/>
        <v>34.548234578301106</v>
      </c>
      <c r="P17" s="197">
        <f t="shared" si="2"/>
        <v>43.704960650400608</v>
      </c>
      <c r="Q17" s="197">
        <f t="shared" si="2"/>
        <v>43.99143682064782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0.66113037471126812</v>
      </c>
      <c r="C19" s="199">
        <v>0.66270313586526519</v>
      </c>
      <c r="D19" s="199">
        <v>0.66452013037613</v>
      </c>
      <c r="E19" s="199">
        <v>1.0005264046869764</v>
      </c>
      <c r="F19" s="199">
        <v>1.0052732564640199</v>
      </c>
      <c r="G19" s="199">
        <v>1.0041507106842658</v>
      </c>
      <c r="H19" s="199">
        <v>0.6699973502837866</v>
      </c>
      <c r="I19" s="199">
        <v>1.0153759881977844</v>
      </c>
      <c r="J19" s="199">
        <v>1.0149914063814283</v>
      </c>
      <c r="K19" s="199">
        <v>0.67648249162482965</v>
      </c>
      <c r="L19" s="199">
        <v>0.68699018320621585</v>
      </c>
      <c r="M19" s="199">
        <v>0.68695346630107135</v>
      </c>
      <c r="N19" s="199">
        <v>0.68698767118421666</v>
      </c>
      <c r="O19" s="199">
        <v>0.3434931758575604</v>
      </c>
      <c r="P19" s="199">
        <v>0</v>
      </c>
      <c r="Q19" s="199">
        <v>0.34349320037105663</v>
      </c>
    </row>
    <row r="20" spans="1:17" x14ac:dyDescent="0.25">
      <c r="A20" s="200" t="s">
        <v>35</v>
      </c>
      <c r="B20" s="199">
        <v>5.8316519355955698</v>
      </c>
      <c r="C20" s="199">
        <v>5.9931745386893676</v>
      </c>
      <c r="D20" s="199">
        <v>7.3087511505482716</v>
      </c>
      <c r="E20" s="199">
        <v>6.7747996617903752</v>
      </c>
      <c r="F20" s="199">
        <v>6.1258695028376708</v>
      </c>
      <c r="G20" s="199">
        <v>5.3817635826780581</v>
      </c>
      <c r="H20" s="199">
        <v>4.9119158519747224</v>
      </c>
      <c r="I20" s="199">
        <v>4.1308754985557812</v>
      </c>
      <c r="J20" s="199">
        <v>3.6143755565603555</v>
      </c>
      <c r="K20" s="199">
        <v>3.3326866018713157</v>
      </c>
      <c r="L20" s="199">
        <v>3.3791704613731479</v>
      </c>
      <c r="M20" s="199">
        <v>2.4301643850245931</v>
      </c>
      <c r="N20" s="199">
        <v>1.1978507738307025</v>
      </c>
      <c r="O20" s="199">
        <v>0.89131915575391407</v>
      </c>
      <c r="P20" s="199">
        <v>0.74934246301545926</v>
      </c>
      <c r="Q20" s="199">
        <v>2.0409223258535309</v>
      </c>
    </row>
    <row r="21" spans="1:17" x14ac:dyDescent="0.25">
      <c r="A21" s="200" t="s">
        <v>167</v>
      </c>
      <c r="B21" s="199">
        <v>3.7513899250009608</v>
      </c>
      <c r="C21" s="199">
        <v>2.1345371613958255</v>
      </c>
      <c r="D21" s="199">
        <v>9.1504443694494668</v>
      </c>
      <c r="E21" s="199">
        <v>14.327437956416889</v>
      </c>
      <c r="F21" s="199">
        <v>9.2288760857511623</v>
      </c>
      <c r="G21" s="199">
        <v>3.2558580815812337</v>
      </c>
      <c r="H21" s="199">
        <v>3.8042062297351573</v>
      </c>
      <c r="I21" s="199">
        <v>2.188393927784837</v>
      </c>
      <c r="J21" s="199">
        <v>0.8313626597950976</v>
      </c>
      <c r="K21" s="199">
        <v>0.83116189812986785</v>
      </c>
      <c r="L21" s="199">
        <v>1.3921752890500281</v>
      </c>
      <c r="M21" s="199">
        <v>0.83526328296408525</v>
      </c>
      <c r="N21" s="199">
        <v>0.27843966651598084</v>
      </c>
      <c r="O21" s="199">
        <v>0</v>
      </c>
      <c r="P21" s="199">
        <v>0</v>
      </c>
      <c r="Q21" s="199">
        <v>1.1137416101947162</v>
      </c>
    </row>
    <row r="22" spans="1:17" x14ac:dyDescent="0.25">
      <c r="A22" s="200" t="s">
        <v>166</v>
      </c>
      <c r="B22" s="199">
        <v>4.0961357292761216</v>
      </c>
      <c r="C22" s="199">
        <v>3.9040331940493234</v>
      </c>
      <c r="D22" s="199">
        <v>4.0479751945681581</v>
      </c>
      <c r="E22" s="199">
        <v>4.1940637770373908</v>
      </c>
      <c r="F22" s="199">
        <v>4.2197001027231309</v>
      </c>
      <c r="G22" s="199">
        <v>4.2048012779363413</v>
      </c>
      <c r="H22" s="199">
        <v>4.2903388380440637</v>
      </c>
      <c r="I22" s="199">
        <v>4.4447624808203852</v>
      </c>
      <c r="J22" s="199">
        <v>4.5406613339352866</v>
      </c>
      <c r="K22" s="199">
        <v>4.5417517318632417</v>
      </c>
      <c r="L22" s="199">
        <v>4.5818608092458417</v>
      </c>
      <c r="M22" s="199">
        <v>4.5191719488511595</v>
      </c>
      <c r="N22" s="199">
        <v>4.3746029812447684</v>
      </c>
      <c r="O22" s="199">
        <v>4.3418267015007617</v>
      </c>
      <c r="P22" s="199">
        <v>4.3108046556870399</v>
      </c>
      <c r="Q22" s="199">
        <v>1.6192180594465613</v>
      </c>
    </row>
    <row r="23" spans="1:17" x14ac:dyDescent="0.25">
      <c r="A23" s="200" t="s">
        <v>165</v>
      </c>
      <c r="B23" s="199">
        <v>89.418219116734377</v>
      </c>
      <c r="C23" s="199">
        <v>81.264956358950215</v>
      </c>
      <c r="D23" s="199">
        <v>75.969518036015643</v>
      </c>
      <c r="E23" s="199">
        <v>79.242993153781185</v>
      </c>
      <c r="F23" s="199">
        <v>84.580647351583281</v>
      </c>
      <c r="G23" s="199">
        <v>92.970404720947542</v>
      </c>
      <c r="H23" s="199">
        <v>85.496158892264603</v>
      </c>
      <c r="I23" s="199">
        <v>86.892437891987839</v>
      </c>
      <c r="J23" s="199">
        <v>88.979419615231265</v>
      </c>
      <c r="K23" s="199">
        <v>88.978869630467997</v>
      </c>
      <c r="L23" s="199">
        <v>90.428873187065079</v>
      </c>
      <c r="M23" s="199">
        <v>42.284067999356303</v>
      </c>
      <c r="N23" s="199">
        <v>61.593690127876521</v>
      </c>
      <c r="O23" s="199">
        <v>28.971595545188869</v>
      </c>
      <c r="P23" s="199">
        <v>38.644813531698112</v>
      </c>
      <c r="Q23" s="199">
        <v>38.874061624781959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1.7113914728630384</v>
      </c>
      <c r="C25" s="197">
        <v>1.7085498305456952</v>
      </c>
      <c r="D25" s="197">
        <v>2.0215561767717629</v>
      </c>
      <c r="E25" s="197">
        <v>1.9292175415688901</v>
      </c>
      <c r="F25" s="197">
        <v>1.7855652617906335</v>
      </c>
      <c r="G25" s="197">
        <v>1.5849739714704925</v>
      </c>
      <c r="H25" s="197">
        <v>1.442186087381244</v>
      </c>
      <c r="I25" s="197">
        <v>1.2701411929319795</v>
      </c>
      <c r="J25" s="197">
        <v>1.221630765353666</v>
      </c>
      <c r="K25" s="197">
        <v>1.130671507112452</v>
      </c>
      <c r="L25" s="197">
        <v>1.2089894403858872</v>
      </c>
      <c r="M25" s="197">
        <v>0.99217981211704998</v>
      </c>
      <c r="N25" s="197">
        <v>0.72653583573304537</v>
      </c>
      <c r="O25" s="197">
        <v>0.60722791125472797</v>
      </c>
      <c r="P25" s="197">
        <v>0.57470730026449202</v>
      </c>
      <c r="Q25" s="197">
        <v>0.54217611678783206</v>
      </c>
    </row>
    <row r="26" spans="1:17" x14ac:dyDescent="0.25">
      <c r="A26" s="198" t="s">
        <v>155</v>
      </c>
      <c r="B26" s="197">
        <v>6.5144419518550745</v>
      </c>
      <c r="C26" s="197">
        <v>7.1844170887492727</v>
      </c>
      <c r="D26" s="197">
        <v>7.2088934312199431</v>
      </c>
      <c r="E26" s="197">
        <v>6.8258075336657447</v>
      </c>
      <c r="F26" s="197">
        <v>6.9041899280863301</v>
      </c>
      <c r="G26" s="197">
        <v>8.4470014263591064</v>
      </c>
      <c r="H26" s="197">
        <v>10.811027353980311</v>
      </c>
      <c r="I26" s="197">
        <v>11.616000873868654</v>
      </c>
      <c r="J26" s="197">
        <v>8.8865309794693381</v>
      </c>
      <c r="K26" s="197">
        <v>10.227721129705726</v>
      </c>
      <c r="L26" s="197">
        <v>7.156331870449347</v>
      </c>
      <c r="M26" s="197">
        <v>6.8036016655808567</v>
      </c>
      <c r="N26" s="197">
        <v>4.97104994172473</v>
      </c>
      <c r="O26" s="197">
        <v>7.0757911313078932</v>
      </c>
      <c r="P26" s="197">
        <v>6.8202415409258572</v>
      </c>
      <c r="Q26" s="197">
        <v>7.1863842177678565</v>
      </c>
    </row>
    <row r="27" spans="1:17" x14ac:dyDescent="0.25">
      <c r="A27" s="196" t="s">
        <v>45</v>
      </c>
      <c r="B27" s="195">
        <v>16.383426763440976</v>
      </c>
      <c r="C27" s="195">
        <v>18.06837363529187</v>
      </c>
      <c r="D27" s="195">
        <v>18.129930153450871</v>
      </c>
      <c r="E27" s="195">
        <v>17.166492334360473</v>
      </c>
      <c r="F27" s="195">
        <v>17.3636193067126</v>
      </c>
      <c r="G27" s="195">
        <v>21.243696737527511</v>
      </c>
      <c r="H27" s="195">
        <v>27.189078696304254</v>
      </c>
      <c r="I27" s="195">
        <v>29.213538321099065</v>
      </c>
      <c r="J27" s="195">
        <v>22.349086930113206</v>
      </c>
      <c r="K27" s="195">
        <v>25.722098887950828</v>
      </c>
      <c r="L27" s="195">
        <v>17.99774101310372</v>
      </c>
      <c r="M27" s="195">
        <v>17.110645921701327</v>
      </c>
      <c r="N27" s="195">
        <v>12.501889380480659</v>
      </c>
      <c r="O27" s="195">
        <v>17.795185934564454</v>
      </c>
      <c r="P27" s="195">
        <v>17.152494199893436</v>
      </c>
      <c r="Q27" s="195">
        <v>18.073320845574564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0.99999999999999989</v>
      </c>
      <c r="C31" s="194">
        <f t="shared" si="3"/>
        <v>1</v>
      </c>
      <c r="D31" s="194">
        <f t="shared" si="3"/>
        <v>1</v>
      </c>
      <c r="E31" s="194">
        <f t="shared" si="3"/>
        <v>1.0000000000000002</v>
      </c>
      <c r="F31" s="194">
        <f t="shared" si="3"/>
        <v>1</v>
      </c>
      <c r="G31" s="194">
        <f t="shared" si="3"/>
        <v>0.99999999999999989</v>
      </c>
      <c r="H31" s="194">
        <f t="shared" si="3"/>
        <v>1.0000000000000002</v>
      </c>
      <c r="I31" s="194">
        <f t="shared" si="3"/>
        <v>1</v>
      </c>
      <c r="J31" s="194">
        <f t="shared" si="3"/>
        <v>0.99999999999999978</v>
      </c>
      <c r="K31" s="194">
        <f t="shared" si="3"/>
        <v>0.99999999999999989</v>
      </c>
      <c r="L31" s="194">
        <f t="shared" si="3"/>
        <v>1</v>
      </c>
      <c r="M31" s="194">
        <f t="shared" si="3"/>
        <v>1</v>
      </c>
      <c r="N31" s="194">
        <f t="shared" si="3"/>
        <v>1</v>
      </c>
      <c r="O31" s="194">
        <f t="shared" si="3"/>
        <v>1</v>
      </c>
      <c r="P31" s="194">
        <f t="shared" si="3"/>
        <v>1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4.016830030814722E-2</v>
      </c>
      <c r="C32" s="193">
        <f t="shared" si="4"/>
        <v>4.5112181214501515E-2</v>
      </c>
      <c r="D32" s="193">
        <f t="shared" si="4"/>
        <v>4.1280670921511838E-2</v>
      </c>
      <c r="E32" s="193">
        <f t="shared" si="4"/>
        <v>3.9268952045320861E-2</v>
      </c>
      <c r="F32" s="193">
        <f t="shared" si="4"/>
        <v>4.1134191474896956E-2</v>
      </c>
      <c r="G32" s="193">
        <f t="shared" si="4"/>
        <v>5.0851808107878801E-2</v>
      </c>
      <c r="H32" s="193">
        <f t="shared" si="4"/>
        <v>6.5375466627252354E-2</v>
      </c>
      <c r="I32" s="193">
        <f t="shared" si="4"/>
        <v>7.2068105506763708E-2</v>
      </c>
      <c r="J32" s="193">
        <f t="shared" si="4"/>
        <v>5.9708642982049115E-2</v>
      </c>
      <c r="K32" s="193">
        <f t="shared" si="4"/>
        <v>6.8252275667448264E-2</v>
      </c>
      <c r="L32" s="193">
        <f t="shared" si="4"/>
        <v>5.0235529810806603E-2</v>
      </c>
      <c r="M32" s="193">
        <f t="shared" si="4"/>
        <v>6.430104134671201E-2</v>
      </c>
      <c r="N32" s="193">
        <f t="shared" si="4"/>
        <v>5.1588269732514604E-2</v>
      </c>
      <c r="O32" s="193">
        <f t="shared" si="4"/>
        <v>8.63754301862798E-2</v>
      </c>
      <c r="P32" s="193">
        <f t="shared" si="4"/>
        <v>8.0891483666106281E-2</v>
      </c>
      <c r="Q32" s="193">
        <f t="shared" si="4"/>
        <v>9.0113600880022626E-2</v>
      </c>
    </row>
    <row r="33" spans="1:17" x14ac:dyDescent="0.25">
      <c r="A33" s="183" t="s">
        <v>161</v>
      </c>
      <c r="B33" s="192">
        <f t="shared" ref="B33:Q33" si="5">IF(B$7=0,0,B$7/B$5)</f>
        <v>6.7308069968514492E-3</v>
      </c>
      <c r="C33" s="192">
        <f t="shared" si="5"/>
        <v>7.5592291093335272E-3</v>
      </c>
      <c r="D33" s="192">
        <f t="shared" si="5"/>
        <v>6.9172015380715053E-3</v>
      </c>
      <c r="E33" s="192">
        <f t="shared" si="5"/>
        <v>6.5801075763233146E-3</v>
      </c>
      <c r="F33" s="192">
        <f t="shared" si="5"/>
        <v>6.8926566886104356E-3</v>
      </c>
      <c r="G33" s="192">
        <f t="shared" si="5"/>
        <v>8.5209905121535704E-3</v>
      </c>
      <c r="H33" s="192">
        <f t="shared" si="5"/>
        <v>1.0954649433047794E-2</v>
      </c>
      <c r="I33" s="192">
        <f t="shared" si="5"/>
        <v>1.2076102425881502E-2</v>
      </c>
      <c r="J33" s="192">
        <f t="shared" si="5"/>
        <v>1.0005087316940013E-2</v>
      </c>
      <c r="K33" s="192">
        <f t="shared" si="5"/>
        <v>1.143670235208627E-2</v>
      </c>
      <c r="L33" s="192">
        <f t="shared" si="5"/>
        <v>8.4177237509981372E-3</v>
      </c>
      <c r="M33" s="192">
        <f t="shared" si="5"/>
        <v>1.0774613206959632E-2</v>
      </c>
      <c r="N33" s="192">
        <f t="shared" si="5"/>
        <v>8.6443958098132694E-3</v>
      </c>
      <c r="O33" s="192">
        <f t="shared" si="5"/>
        <v>1.4473511335901534E-2</v>
      </c>
      <c r="P33" s="192">
        <f t="shared" si="5"/>
        <v>1.3554593051453826E-2</v>
      </c>
      <c r="Q33" s="192">
        <f t="shared" si="5"/>
        <v>1.5099898443841117E-2</v>
      </c>
    </row>
    <row r="34" spans="1:17" x14ac:dyDescent="0.25">
      <c r="A34" s="183" t="s">
        <v>160</v>
      </c>
      <c r="B34" s="192">
        <f t="shared" ref="B34:Q34" si="6">IF(B$8=0,0,B$8/B$5)</f>
        <v>3.4602901873147775E-2</v>
      </c>
      <c r="C34" s="192">
        <f t="shared" si="6"/>
        <v>3.8861798181001002E-2</v>
      </c>
      <c r="D34" s="192">
        <f t="shared" si="6"/>
        <v>3.5561151310777632E-2</v>
      </c>
      <c r="E34" s="192">
        <f t="shared" si="6"/>
        <v>3.3828160112863395E-2</v>
      </c>
      <c r="F34" s="192">
        <f t="shared" si="6"/>
        <v>3.54349668847809E-2</v>
      </c>
      <c r="G34" s="192">
        <f t="shared" si="6"/>
        <v>4.3806188276086247E-2</v>
      </c>
      <c r="H34" s="192">
        <f t="shared" si="6"/>
        <v>5.6317564827487343E-2</v>
      </c>
      <c r="I34" s="192">
        <f t="shared" si="6"/>
        <v>6.2082925189851826E-2</v>
      </c>
      <c r="J34" s="192">
        <f t="shared" si="6"/>
        <v>5.1435890944770704E-2</v>
      </c>
      <c r="K34" s="192">
        <f t="shared" si="6"/>
        <v>5.8795786215049869E-2</v>
      </c>
      <c r="L34" s="192">
        <f t="shared" si="6"/>
        <v>4.3275296571021638E-2</v>
      </c>
      <c r="M34" s="192">
        <f t="shared" si="6"/>
        <v>5.5392003320842619E-2</v>
      </c>
      <c r="N34" s="192">
        <f t="shared" si="6"/>
        <v>4.4440611668042466E-2</v>
      </c>
      <c r="O34" s="192">
        <f t="shared" si="6"/>
        <v>7.4407941388063878E-2</v>
      </c>
      <c r="P34" s="192">
        <f t="shared" si="6"/>
        <v>6.9683806638536877E-2</v>
      </c>
      <c r="Q34" s="192">
        <f t="shared" si="6"/>
        <v>7.7628181047405986E-2</v>
      </c>
    </row>
    <row r="35" spans="1:17" x14ac:dyDescent="0.25">
      <c r="A35" s="181" t="s">
        <v>159</v>
      </c>
      <c r="B35" s="191">
        <f t="shared" ref="B35:Q35" si="7">IF(B$9=0,0,B$9/B$5)</f>
        <v>0.26848722027951505</v>
      </c>
      <c r="C35" s="191">
        <f t="shared" si="7"/>
        <v>0.27136757885926016</v>
      </c>
      <c r="D35" s="191">
        <f t="shared" si="7"/>
        <v>0.28437040440504291</v>
      </c>
      <c r="E35" s="191">
        <f t="shared" si="7"/>
        <v>0.27648358471941503</v>
      </c>
      <c r="F35" s="191">
        <f t="shared" si="7"/>
        <v>0.26971401675108947</v>
      </c>
      <c r="G35" s="191">
        <f t="shared" si="7"/>
        <v>0.2486440023754253</v>
      </c>
      <c r="H35" s="191">
        <f t="shared" si="7"/>
        <v>0.23395625627391753</v>
      </c>
      <c r="I35" s="191">
        <f t="shared" si="7"/>
        <v>0.22083624897005591</v>
      </c>
      <c r="J35" s="191">
        <f t="shared" si="7"/>
        <v>0.23347004616369782</v>
      </c>
      <c r="K35" s="191">
        <f t="shared" si="7"/>
        <v>0.22016180598220433</v>
      </c>
      <c r="L35" s="191">
        <f t="shared" si="7"/>
        <v>0.24269026438776042</v>
      </c>
      <c r="M35" s="191">
        <f t="shared" si="7"/>
        <v>0.28579416022661552</v>
      </c>
      <c r="N35" s="191">
        <f t="shared" si="7"/>
        <v>0.25823232565546855</v>
      </c>
      <c r="O35" s="191">
        <f t="shared" si="7"/>
        <v>0.27577287218216501</v>
      </c>
      <c r="P35" s="191">
        <f t="shared" si="7"/>
        <v>0.26014094726637421</v>
      </c>
      <c r="Q35" s="191">
        <f t="shared" si="7"/>
        <v>0.20750827878602063</v>
      </c>
    </row>
    <row r="36" spans="1:17" x14ac:dyDescent="0.25">
      <c r="A36" s="179" t="s">
        <v>158</v>
      </c>
      <c r="B36" s="190">
        <f t="shared" ref="B36:Q36" si="8">IF(B$16=0,0,B$16/B$5)</f>
        <v>0.23635131030895307</v>
      </c>
      <c r="C36" s="190">
        <f t="shared" si="8"/>
        <v>0.24028814930880366</v>
      </c>
      <c r="D36" s="190">
        <f t="shared" si="8"/>
        <v>0.25927841908803989</v>
      </c>
      <c r="E36" s="190">
        <f t="shared" si="8"/>
        <v>0.24858727245652451</v>
      </c>
      <c r="F36" s="190">
        <f t="shared" si="8"/>
        <v>0.23826945827260734</v>
      </c>
      <c r="G36" s="190">
        <f t="shared" si="8"/>
        <v>0.21371174009122282</v>
      </c>
      <c r="H36" s="190">
        <f t="shared" si="8"/>
        <v>0.19533116983805915</v>
      </c>
      <c r="I36" s="190">
        <f t="shared" si="8"/>
        <v>0.17649844550262697</v>
      </c>
      <c r="J36" s="190">
        <f t="shared" si="8"/>
        <v>0.18384309255587197</v>
      </c>
      <c r="K36" s="190">
        <f t="shared" si="8"/>
        <v>0.16899627038933174</v>
      </c>
      <c r="L36" s="190">
        <f t="shared" si="8"/>
        <v>0.19008394465317566</v>
      </c>
      <c r="M36" s="190">
        <f t="shared" si="8"/>
        <v>0.21002545179387452</v>
      </c>
      <c r="N36" s="190">
        <f t="shared" si="8"/>
        <v>0.16887380538279034</v>
      </c>
      <c r="O36" s="190">
        <f t="shared" si="8"/>
        <v>0.16602342095401185</v>
      </c>
      <c r="P36" s="190">
        <f t="shared" si="8"/>
        <v>0.15266946130454734</v>
      </c>
      <c r="Q36" s="190">
        <f t="shared" si="8"/>
        <v>0.15227293120337981</v>
      </c>
    </row>
    <row r="37" spans="1:17" x14ac:dyDescent="0.25">
      <c r="A37" s="179" t="s">
        <v>157</v>
      </c>
      <c r="B37" s="190">
        <f t="shared" ref="B37:Q37" si="9">IF(B$17=0,0,B$17/B$5)</f>
        <v>0.33435721858294171</v>
      </c>
      <c r="C37" s="190">
        <f t="shared" si="9"/>
        <v>0.30833527516366055</v>
      </c>
      <c r="D37" s="190">
        <f t="shared" si="9"/>
        <v>0.29071156867199405</v>
      </c>
      <c r="E37" s="190">
        <f t="shared" si="9"/>
        <v>0.31731623695476591</v>
      </c>
      <c r="F37" s="190">
        <f t="shared" si="9"/>
        <v>0.32743341275645577</v>
      </c>
      <c r="G37" s="190">
        <f t="shared" si="9"/>
        <v>0.33606616461279232</v>
      </c>
      <c r="H37" s="190">
        <f t="shared" si="9"/>
        <v>0.31341536163142963</v>
      </c>
      <c r="I37" s="190">
        <f t="shared" si="9"/>
        <v>0.31993399647397081</v>
      </c>
      <c r="J37" s="190">
        <f t="shared" si="9"/>
        <v>0.34756546459770715</v>
      </c>
      <c r="K37" s="190">
        <f t="shared" si="9"/>
        <v>0.34303754241422163</v>
      </c>
      <c r="L37" s="190">
        <f t="shared" si="9"/>
        <v>0.36858152737828559</v>
      </c>
      <c r="M37" s="190">
        <f t="shared" si="9"/>
        <v>0.25069400186082941</v>
      </c>
      <c r="N37" s="190">
        <f t="shared" si="9"/>
        <v>0.36951486089939839</v>
      </c>
      <c r="O37" s="190">
        <f t="shared" si="9"/>
        <v>0.22040515484425716</v>
      </c>
      <c r="P37" s="190">
        <f t="shared" si="9"/>
        <v>0.27090339525150725</v>
      </c>
      <c r="Q37" s="190">
        <f t="shared" si="9"/>
        <v>0.28828943512450256</v>
      </c>
    </row>
    <row r="38" spans="1:17" x14ac:dyDescent="0.25">
      <c r="A38" s="179" t="s">
        <v>156</v>
      </c>
      <c r="B38" s="190">
        <f t="shared" ref="B38:Q38" si="10">IF(B$25=0,0,B$25/B$5)</f>
        <v>5.5148825727314782E-3</v>
      </c>
      <c r="C38" s="190">
        <f t="shared" si="10"/>
        <v>5.6067424603011545E-3</v>
      </c>
      <c r="D38" s="190">
        <f t="shared" si="10"/>
        <v>6.0498502548806694E-3</v>
      </c>
      <c r="E38" s="190">
        <f t="shared" si="10"/>
        <v>5.8003893224932469E-3</v>
      </c>
      <c r="F38" s="190">
        <f t="shared" si="10"/>
        <v>5.5596395100331987E-3</v>
      </c>
      <c r="G38" s="190">
        <f t="shared" si="10"/>
        <v>4.9866241463885708E-3</v>
      </c>
      <c r="H38" s="190">
        <f t="shared" si="10"/>
        <v>4.5577427222342724E-3</v>
      </c>
      <c r="I38" s="190">
        <f t="shared" si="10"/>
        <v>4.1183110004521222E-3</v>
      </c>
      <c r="J38" s="190">
        <f t="shared" si="10"/>
        <v>4.2896866783946608E-3</v>
      </c>
      <c r="K38" s="190">
        <f t="shared" si="10"/>
        <v>3.9432596553345099E-3</v>
      </c>
      <c r="L38" s="190">
        <f t="shared" si="10"/>
        <v>4.4353070535278691E-3</v>
      </c>
      <c r="M38" s="190">
        <f t="shared" si="10"/>
        <v>4.900610461664184E-3</v>
      </c>
      <c r="N38" s="190">
        <f t="shared" si="10"/>
        <v>3.9404021288437056E-3</v>
      </c>
      <c r="O38" s="190">
        <f t="shared" si="10"/>
        <v>3.8738929337336489E-3</v>
      </c>
      <c r="P38" s="190">
        <f t="shared" si="10"/>
        <v>3.5622994873020495E-3</v>
      </c>
      <c r="Q38" s="190">
        <f t="shared" si="10"/>
        <v>3.5530470869593821E-3</v>
      </c>
    </row>
    <row r="39" spans="1:17" x14ac:dyDescent="0.25">
      <c r="A39" s="179" t="s">
        <v>155</v>
      </c>
      <c r="B39" s="190">
        <f t="shared" ref="B39:Q39" si="11">IF(B$26=0,0,B$26/B$5)</f>
        <v>2.0992498187018576E-2</v>
      </c>
      <c r="C39" s="190">
        <f t="shared" si="11"/>
        <v>2.3576237358636658E-2</v>
      </c>
      <c r="D39" s="190">
        <f t="shared" si="11"/>
        <v>2.157383814676821E-2</v>
      </c>
      <c r="E39" s="190">
        <f t="shared" si="11"/>
        <v>2.0522486594990848E-2</v>
      </c>
      <c r="F39" s="190">
        <f t="shared" si="11"/>
        <v>2.1497286002567204E-2</v>
      </c>
      <c r="G39" s="190">
        <f t="shared" si="11"/>
        <v>2.6575844168709877E-2</v>
      </c>
      <c r="H39" s="190">
        <f t="shared" si="11"/>
        <v>3.4166104966351536E-2</v>
      </c>
      <c r="I39" s="190">
        <f t="shared" si="11"/>
        <v>3.7663768757617677E-2</v>
      </c>
      <c r="J39" s="190">
        <f t="shared" si="11"/>
        <v>3.1204546120558029E-2</v>
      </c>
      <c r="K39" s="190">
        <f t="shared" si="11"/>
        <v>3.5669564363374172E-2</v>
      </c>
      <c r="L39" s="190">
        <f t="shared" si="11"/>
        <v>2.6253768777549692E-2</v>
      </c>
      <c r="M39" s="190">
        <f t="shared" si="11"/>
        <v>3.3604595751851478E-2</v>
      </c>
      <c r="N39" s="190">
        <f t="shared" si="11"/>
        <v>2.6960728995834137E-2</v>
      </c>
      <c r="O39" s="190">
        <f t="shared" si="11"/>
        <v>4.5140970558334895E-2</v>
      </c>
      <c r="P39" s="190">
        <f t="shared" si="11"/>
        <v>4.2274985776820526E-2</v>
      </c>
      <c r="Q39" s="190">
        <f t="shared" si="11"/>
        <v>4.7094589230500764E-2</v>
      </c>
    </row>
    <row r="40" spans="1:17" x14ac:dyDescent="0.25">
      <c r="A40" s="177" t="s">
        <v>45</v>
      </c>
      <c r="B40" s="189">
        <f t="shared" ref="B40:Q40" si="12">IF(B$27=0,0,B$27/B$5)</f>
        <v>5.2794860890693469E-2</v>
      </c>
      <c r="C40" s="189">
        <f t="shared" si="12"/>
        <v>5.9292808344501749E-2</v>
      </c>
      <c r="D40" s="189">
        <f t="shared" si="12"/>
        <v>5.4256895662913314E-2</v>
      </c>
      <c r="E40" s="189">
        <f t="shared" si="12"/>
        <v>5.1612810217302831E-2</v>
      </c>
      <c r="F40" s="189">
        <f t="shared" si="12"/>
        <v>5.4064371658958665E-2</v>
      </c>
      <c r="G40" s="189">
        <f t="shared" si="12"/>
        <v>6.6836637709342339E-2</v>
      </c>
      <c r="H40" s="189">
        <f t="shared" si="12"/>
        <v>8.5925683680220508E-2</v>
      </c>
      <c r="I40" s="189">
        <f t="shared" si="12"/>
        <v>9.4722096172779546E-2</v>
      </c>
      <c r="J40" s="189">
        <f t="shared" si="12"/>
        <v>7.8477542640010375E-2</v>
      </c>
      <c r="K40" s="189">
        <f t="shared" si="12"/>
        <v>8.9706792960949217E-2</v>
      </c>
      <c r="L40" s="189">
        <f t="shared" si="12"/>
        <v>6.6026637616874398E-2</v>
      </c>
      <c r="M40" s="189">
        <f t="shared" si="12"/>
        <v>8.4513522030650656E-2</v>
      </c>
      <c r="N40" s="189">
        <f t="shared" si="12"/>
        <v>6.7804599727294468E-2</v>
      </c>
      <c r="O40" s="189">
        <f t="shared" si="12"/>
        <v>0.11352680561725234</v>
      </c>
      <c r="P40" s="189">
        <f t="shared" si="12"/>
        <v>0.10631902755735177</v>
      </c>
      <c r="Q40" s="189">
        <f t="shared" si="12"/>
        <v>0.11844003819736706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0.3836673932268943</v>
      </c>
      <c r="C44" s="213">
        <f>IF(C$5=0,0,C$5/AGR_fec!C$5)</f>
        <v>0.39004721695178807</v>
      </c>
      <c r="D44" s="213">
        <f>IF(D$5=0,0,D$5/AGR_fec!D$5)</f>
        <v>0.39436268765753579</v>
      </c>
      <c r="E44" s="213">
        <f>IF(E$5=0,0,E$5/AGR_fec!E$5)</f>
        <v>0.39025190061228976</v>
      </c>
      <c r="F44" s="213">
        <f>IF(F$5=0,0,F$5/AGR_fec!F$5)</f>
        <v>0.39024011830600613</v>
      </c>
      <c r="G44" s="213">
        <f>IF(G$5=0,0,G$5/AGR_fec!G$5)</f>
        <v>0.38899181887906231</v>
      </c>
      <c r="H44" s="213">
        <f>IF(H$5=0,0,H$5/AGR_fec!H$5)</f>
        <v>0.39529078099425546</v>
      </c>
      <c r="I44" s="213">
        <f>IF(I$5=0,0,I$5/AGR_fec!I$5)</f>
        <v>0.39875255715336039</v>
      </c>
      <c r="J44" s="213">
        <f>IF(J$5=0,0,J$5/AGR_fec!J$5)</f>
        <v>0.39243338792002408</v>
      </c>
      <c r="K44" s="213">
        <f>IF(K$5=0,0,K$5/AGR_fec!K$5)</f>
        <v>0.39401238118216431</v>
      </c>
      <c r="L44" s="213">
        <f>IF(L$5=0,0,L$5/AGR_fec!L$5)</f>
        <v>0.39390123239798308</v>
      </c>
      <c r="M44" s="213">
        <f>IF(M$5=0,0,M$5/AGR_fec!M$5)</f>
        <v>0.42628199212795359</v>
      </c>
      <c r="N44" s="213">
        <f>IF(N$5=0,0,N$5/AGR_fec!N$5)</f>
        <v>0.39835663947212285</v>
      </c>
      <c r="O44" s="213">
        <f>IF(O$5=0,0,O$5/AGR_fec!O$5)</f>
        <v>0.44072611384907945</v>
      </c>
      <c r="P44" s="213">
        <f>IF(P$5=0,0,P$5/AGR_fec!P$5)</f>
        <v>0.42626937258454806</v>
      </c>
      <c r="Q44" s="213">
        <f>IF(Q$5=0,0,Q$5/AGR_fec!Q$5)</f>
        <v>0.4153178729688074</v>
      </c>
    </row>
    <row r="45" spans="1:17" x14ac:dyDescent="0.25">
      <c r="A45" s="185" t="s">
        <v>162</v>
      </c>
      <c r="B45" s="212">
        <f>IF(B$6=0,0,B$6/AGR_fec!B$6)</f>
        <v>0.49723638088235311</v>
      </c>
      <c r="C45" s="212">
        <f>IF(C$6=0,0,C$6/AGR_fec!C$6)</f>
        <v>0.49787099001437363</v>
      </c>
      <c r="D45" s="212">
        <f>IF(D$6=0,0,D$6/AGR_fec!D$6)</f>
        <v>0.49912487014996487</v>
      </c>
      <c r="E45" s="212">
        <f>IF(E$6=0,0,E$6/AGR_fec!E$6)</f>
        <v>0.50103033864985436</v>
      </c>
      <c r="F45" s="212">
        <f>IF(F$6=0,0,F$6/AGR_fec!F$6)</f>
        <v>0.50347910652043204</v>
      </c>
      <c r="G45" s="212">
        <f>IF(G$6=0,0,G$6/AGR_fec!G$6)</f>
        <v>0.50347910652043204</v>
      </c>
      <c r="H45" s="212">
        <f>IF(H$6=0,0,H$6/AGR_fec!H$6)</f>
        <v>0.50347910652043204</v>
      </c>
      <c r="I45" s="212">
        <f>IF(I$6=0,0,I$6/AGR_fec!I$6)</f>
        <v>0.50846343469396471</v>
      </c>
      <c r="J45" s="212">
        <f>IF(J$6=0,0,J$6/AGR_fec!J$6)</f>
        <v>0.5084634346939646</v>
      </c>
      <c r="K45" s="212">
        <f>IF(K$6=0,0,K$6/AGR_fec!K$6)</f>
        <v>0.50846343469396449</v>
      </c>
      <c r="L45" s="212">
        <f>IF(L$6=0,0,L$6/AGR_fec!L$6)</f>
        <v>0.51668197384242642</v>
      </c>
      <c r="M45" s="212">
        <f>IF(M$6=0,0,M$6/AGR_fec!M$6)</f>
        <v>0.5166819738424262</v>
      </c>
      <c r="N45" s="212">
        <f>IF(N$6=0,0,N$6/AGR_fec!N$6)</f>
        <v>0.51668197384242653</v>
      </c>
      <c r="O45" s="212">
        <f>IF(O$6=0,0,O$6/AGR_fec!O$6)</f>
        <v>0.51668197384242631</v>
      </c>
      <c r="P45" s="212">
        <f>IF(P$6=0,0,P$6/AGR_fec!P$6)</f>
        <v>0.51668197384242642</v>
      </c>
      <c r="Q45" s="212">
        <f>IF(Q$6=0,0,Q$6/AGR_fec!Q$6)</f>
        <v>0.51668197384242631</v>
      </c>
    </row>
    <row r="46" spans="1:17" x14ac:dyDescent="0.25">
      <c r="A46" s="183" t="s">
        <v>161</v>
      </c>
      <c r="B46" s="211">
        <f>IF(B$7=0,0,B$7/AGR_fec!B$7)</f>
        <v>0.13018669595557031</v>
      </c>
      <c r="C46" s="211">
        <f>IF(C$7=0,0,C$7/AGR_fec!C$7)</f>
        <v>0.13035284965891439</v>
      </c>
      <c r="D46" s="211">
        <f>IF(D$7=0,0,D$7/AGR_fec!D$7)</f>
        <v>0.13068114122858446</v>
      </c>
      <c r="E46" s="211">
        <f>IF(E$7=0,0,E$7/AGR_fec!E$7)</f>
        <v>0.13118003201330103</v>
      </c>
      <c r="F46" s="211">
        <f>IF(F$7=0,0,F$7/AGR_fec!F$7)</f>
        <v>0.13182116973067184</v>
      </c>
      <c r="G46" s="211">
        <f>IF(G$7=0,0,G$7/AGR_fec!G$7)</f>
        <v>0.13182116973067187</v>
      </c>
      <c r="H46" s="211">
        <f>IF(H$7=0,0,H$7/AGR_fec!H$7)</f>
        <v>0.13182116973067187</v>
      </c>
      <c r="I46" s="211">
        <f>IF(I$7=0,0,I$7/AGR_fec!I$7)</f>
        <v>0.1331261692066133</v>
      </c>
      <c r="J46" s="211">
        <f>IF(J$7=0,0,J$7/AGR_fec!J$7)</f>
        <v>0.13312616920661327</v>
      </c>
      <c r="K46" s="211">
        <f>IF(K$7=0,0,K$7/AGR_fec!K$7)</f>
        <v>0.1331261692066133</v>
      </c>
      <c r="L46" s="211">
        <f>IF(L$7=0,0,L$7/AGR_fec!L$7)</f>
        <v>0.13527795153481126</v>
      </c>
      <c r="M46" s="211">
        <f>IF(M$7=0,0,M$7/AGR_fec!M$7)</f>
        <v>0.13527795153481117</v>
      </c>
      <c r="N46" s="211">
        <f>IF(N$7=0,0,N$7/AGR_fec!N$7)</f>
        <v>0.13527795153481123</v>
      </c>
      <c r="O46" s="211">
        <f>IF(O$7=0,0,O$7/AGR_fec!O$7)</f>
        <v>0.1352779515348112</v>
      </c>
      <c r="P46" s="211">
        <f>IF(P$7=0,0,P$7/AGR_fec!P$7)</f>
        <v>0.13527795153481117</v>
      </c>
      <c r="Q46" s="211">
        <f>IF(Q$7=0,0,Q$7/AGR_fec!Q$7)</f>
        <v>0.13527795153481115</v>
      </c>
    </row>
    <row r="47" spans="1:17" x14ac:dyDescent="0.25">
      <c r="A47" s="183" t="s">
        <v>160</v>
      </c>
      <c r="B47" s="211">
        <f>IF(B$8=0,0,B$8/AGR_fec!B$8)</f>
        <v>0.71390547452586617</v>
      </c>
      <c r="C47" s="211">
        <f>IF(C$8=0,0,C$8/AGR_fec!C$8)</f>
        <v>0.71481661246941286</v>
      </c>
      <c r="D47" s="211">
        <f>IF(D$8=0,0,D$8/AGR_fec!D$8)</f>
        <v>0.71661686668976776</v>
      </c>
      <c r="E47" s="211">
        <f>IF(E$8=0,0,E$8/AGR_fec!E$8)</f>
        <v>0.7193526367297518</v>
      </c>
      <c r="F47" s="211">
        <f>IF(F$8=0,0,F$8/AGR_fec!F$8)</f>
        <v>0.72286844702815767</v>
      </c>
      <c r="G47" s="211">
        <f>IF(G$8=0,0,G$8/AGR_fec!G$8)</f>
        <v>0.72286844702815756</v>
      </c>
      <c r="H47" s="211">
        <f>IF(H$8=0,0,H$8/AGR_fec!H$8)</f>
        <v>0.72286844702815789</v>
      </c>
      <c r="I47" s="211">
        <f>IF(I$8=0,0,I$8/AGR_fec!I$8)</f>
        <v>0.7300246795701214</v>
      </c>
      <c r="J47" s="211">
        <f>IF(J$8=0,0,J$8/AGR_fec!J$8)</f>
        <v>0.73002467957012107</v>
      </c>
      <c r="K47" s="211">
        <f>IF(K$8=0,0,K$8/AGR_fec!K$8)</f>
        <v>0.73002467957012129</v>
      </c>
      <c r="L47" s="211">
        <f>IF(L$8=0,0,L$8/AGR_fec!L$8)</f>
        <v>0.74182441972646385</v>
      </c>
      <c r="M47" s="211">
        <f>IF(M$8=0,0,M$8/AGR_fec!M$8)</f>
        <v>0.74182441972646385</v>
      </c>
      <c r="N47" s="211">
        <f>IF(N$8=0,0,N$8/AGR_fec!N$8)</f>
        <v>0.74182441972646351</v>
      </c>
      <c r="O47" s="211">
        <f>IF(O$8=0,0,O$8/AGR_fec!O$8)</f>
        <v>0.74182441972646396</v>
      </c>
      <c r="P47" s="211">
        <f>IF(P$8=0,0,P$8/AGR_fec!P$8)</f>
        <v>0.74182441972646374</v>
      </c>
      <c r="Q47" s="211">
        <f>IF(Q$8=0,0,Q$8/AGR_fec!Q$8)</f>
        <v>0.74182441972646385</v>
      </c>
    </row>
    <row r="48" spans="1:17" x14ac:dyDescent="0.25">
      <c r="A48" s="181" t="s">
        <v>159</v>
      </c>
      <c r="B48" s="210">
        <f>IF(B$9=0,0,B$9/AGR_fec!B$9)</f>
        <v>0.65707989931501964</v>
      </c>
      <c r="C48" s="210">
        <f>IF(C$9=0,0,C$9/AGR_fec!C$9)</f>
        <v>0.65823510785911832</v>
      </c>
      <c r="D48" s="210">
        <f>IF(D$9=0,0,D$9/AGR_fec!D$9)</f>
        <v>0.65765566086008109</v>
      </c>
      <c r="E48" s="210">
        <f>IF(E$9=0,0,E$9/AGR_fec!E$9)</f>
        <v>0.66073188205152977</v>
      </c>
      <c r="F48" s="210">
        <f>IF(F$9=0,0,F$9/AGR_fec!F$9)</f>
        <v>0.6651600027282335</v>
      </c>
      <c r="G48" s="210">
        <f>IF(G$9=0,0,G$9/AGR_fec!G$9)</f>
        <v>0.6678870388613013</v>
      </c>
      <c r="H48" s="210">
        <f>IF(H$9=0,0,H$9/AGR_fec!H$9)</f>
        <v>0.67117972979883167</v>
      </c>
      <c r="I48" s="210">
        <f>IF(I$9=0,0,I$9/AGR_fec!I$9)</f>
        <v>0.68109676933535179</v>
      </c>
      <c r="J48" s="210">
        <f>IF(J$9=0,0,J$9/AGR_fec!J$9)</f>
        <v>0.67992352322609773</v>
      </c>
      <c r="K48" s="210">
        <f>IF(K$9=0,0,K$9/AGR_fec!K$9)</f>
        <v>0.68253497255215856</v>
      </c>
      <c r="L48" s="210">
        <f>IF(L$9=0,0,L$9/AGR_fec!L$9)</f>
        <v>0.68994265865618898</v>
      </c>
      <c r="M48" s="210">
        <f>IF(M$9=0,0,M$9/AGR_fec!M$9)</f>
        <v>0.6935745599731854</v>
      </c>
      <c r="N48" s="210">
        <f>IF(N$9=0,0,N$9/AGR_fec!N$9)</f>
        <v>0.69847354648866677</v>
      </c>
      <c r="O48" s="210">
        <f>IF(O$9=0,0,O$9/AGR_fec!O$9)</f>
        <v>0.70502108437807764</v>
      </c>
      <c r="P48" s="210">
        <f>IF(P$9=0,0,P$9/AGR_fec!P$9)</f>
        <v>0.7060721664387235</v>
      </c>
      <c r="Q48" s="210">
        <f>IF(Q$9=0,0,Q$9/AGR_fec!Q$9)</f>
        <v>0.705718845964734</v>
      </c>
    </row>
    <row r="49" spans="1:17" x14ac:dyDescent="0.25">
      <c r="A49" s="179" t="s">
        <v>158</v>
      </c>
      <c r="B49" s="209">
        <f>IF(B$16=0,0,B$16/AGR_fec!B$16)</f>
        <v>0.36372584304099786</v>
      </c>
      <c r="C49" s="209">
        <f>IF(C$16=0,0,C$16/AGR_fec!C$16)</f>
        <v>0.36419005634159363</v>
      </c>
      <c r="D49" s="209">
        <f>IF(D$16=0,0,D$16/AGR_fec!D$16)</f>
        <v>0.36510726318108705</v>
      </c>
      <c r="E49" s="209">
        <f>IF(E$16=0,0,E$16/AGR_fec!E$16)</f>
        <v>0.36650110354184384</v>
      </c>
      <c r="F49" s="209">
        <f>IF(F$16=0,0,F$16/AGR_fec!F$16)</f>
        <v>0.36829236458464387</v>
      </c>
      <c r="G49" s="209">
        <f>IF(G$16=0,0,G$16/AGR_fec!G$16)</f>
        <v>0.36829236458464415</v>
      </c>
      <c r="H49" s="209">
        <f>IF(H$16=0,0,H$16/AGR_fec!H$16)</f>
        <v>0.36829236458464382</v>
      </c>
      <c r="I49" s="209">
        <f>IF(I$16=0,0,I$16/AGR_fec!I$16)</f>
        <v>0.37193837488601011</v>
      </c>
      <c r="J49" s="209">
        <f>IF(J$16=0,0,J$16/AGR_fec!J$16)</f>
        <v>0.37193837488601028</v>
      </c>
      <c r="K49" s="209">
        <f>IF(K$16=0,0,K$16/AGR_fec!K$16)</f>
        <v>0.37193837488601034</v>
      </c>
      <c r="L49" s="209">
        <f>IF(L$16=0,0,L$16/AGR_fec!L$16)</f>
        <v>0.37795019380206596</v>
      </c>
      <c r="M49" s="209">
        <f>IF(M$16=0,0,M$16/AGR_fec!M$16)</f>
        <v>0.37795019380206613</v>
      </c>
      <c r="N49" s="209">
        <f>IF(N$16=0,0,N$16/AGR_fec!N$16)</f>
        <v>0.37795019380206601</v>
      </c>
      <c r="O49" s="209">
        <f>IF(O$16=0,0,O$16/AGR_fec!O$16)</f>
        <v>0.37795019380206613</v>
      </c>
      <c r="P49" s="209">
        <f>IF(P$16=0,0,P$16/AGR_fec!P$16)</f>
        <v>0.37795019380206607</v>
      </c>
      <c r="Q49" s="209">
        <f>IF(Q$16=0,0,Q$16/AGR_fec!Q$16)</f>
        <v>0.37795019380206618</v>
      </c>
    </row>
    <row r="50" spans="1:17" x14ac:dyDescent="0.25">
      <c r="A50" s="179" t="s">
        <v>157</v>
      </c>
      <c r="B50" s="209">
        <f>IF(B$17=0,0,B$17/AGR_fec!B$17)</f>
        <v>0.27788564411468136</v>
      </c>
      <c r="C50" s="209">
        <f>IF(C$17=0,0,C$17/AGR_fec!C$17)</f>
        <v>0.27845552125799161</v>
      </c>
      <c r="D50" s="209">
        <f>IF(D$17=0,0,D$17/AGR_fec!D$17)</f>
        <v>0.27988081681304305</v>
      </c>
      <c r="E50" s="209">
        <f>IF(E$17=0,0,E$17/AGR_fec!E$17)</f>
        <v>0.2809075812652474</v>
      </c>
      <c r="F50" s="209">
        <f>IF(F$17=0,0,F$17/AGR_fec!F$17)</f>
        <v>0.28185342406926084</v>
      </c>
      <c r="G50" s="209">
        <f>IF(G$17=0,0,G$17/AGR_fec!G$17)</f>
        <v>0.28126449896984829</v>
      </c>
      <c r="H50" s="209">
        <f>IF(H$17=0,0,H$17/AGR_fec!H$17)</f>
        <v>0.28140042935924026</v>
      </c>
      <c r="I50" s="209">
        <f>IF(I$17=0,0,I$17/AGR_fec!I$17)</f>
        <v>0.28406212049893059</v>
      </c>
      <c r="J50" s="209">
        <f>IF(J$17=0,0,J$17/AGR_fec!J$17)</f>
        <v>0.28387798211951243</v>
      </c>
      <c r="K50" s="209">
        <f>IF(K$17=0,0,K$17/AGR_fec!K$17)</f>
        <v>0.28374013587749358</v>
      </c>
      <c r="L50" s="209">
        <f>IF(L$17=0,0,L$17/AGR_fec!L$17)</f>
        <v>0.28832684604294395</v>
      </c>
      <c r="M50" s="209">
        <f>IF(M$17=0,0,M$17/AGR_fec!M$17)</f>
        <v>0.2909004735779267</v>
      </c>
      <c r="N50" s="209">
        <f>IF(N$17=0,0,N$17/AGR_fec!N$17)</f>
        <v>0.28879317735020427</v>
      </c>
      <c r="O50" s="209">
        <f>IF(O$17=0,0,O$17/AGR_fec!O$17)</f>
        <v>0.29184291653872074</v>
      </c>
      <c r="P50" s="209">
        <f>IF(P$17=0,0,P$17/AGR_fec!P$17)</f>
        <v>0.2900908673987127</v>
      </c>
      <c r="Q50" s="209">
        <f>IF(Q$17=0,0,Q$17/AGR_fec!Q$17)</f>
        <v>0.28834657100292332</v>
      </c>
    </row>
    <row r="51" spans="1:17" x14ac:dyDescent="0.25">
      <c r="A51" s="179" t="s">
        <v>156</v>
      </c>
      <c r="B51" s="209">
        <f>IF(B$25=0,0,B$25/AGR_fec!B$25)</f>
        <v>0.25460895187127885</v>
      </c>
      <c r="C51" s="209">
        <f>IF(C$25=0,0,C$25/AGR_fec!C$25)</f>
        <v>0.2549339022815143</v>
      </c>
      <c r="D51" s="209">
        <f>IF(D$25=0,0,D$25/AGR_fec!D$25)</f>
        <v>0.25557594924221433</v>
      </c>
      <c r="E51" s="209">
        <f>IF(E$25=0,0,E$25/AGR_fec!E$25)</f>
        <v>0.25655164079704351</v>
      </c>
      <c r="F51" s="209">
        <f>IF(F$25=0,0,F$25/AGR_fec!F$25)</f>
        <v>0.25780552777087551</v>
      </c>
      <c r="G51" s="209">
        <f>IF(G$25=0,0,G$25/AGR_fec!G$25)</f>
        <v>0.25780552777087551</v>
      </c>
      <c r="H51" s="209">
        <f>IF(H$25=0,0,H$25/AGR_fec!H$25)</f>
        <v>0.25780552777087562</v>
      </c>
      <c r="I51" s="209">
        <f>IF(I$25=0,0,I$25/AGR_fec!I$25)</f>
        <v>0.26035774361999275</v>
      </c>
      <c r="J51" s="209">
        <f>IF(J$25=0,0,J$25/AGR_fec!J$25)</f>
        <v>0.2603577436199927</v>
      </c>
      <c r="K51" s="209">
        <f>IF(K$25=0,0,K$25/AGR_fec!K$25)</f>
        <v>0.26035774361999281</v>
      </c>
      <c r="L51" s="209">
        <f>IF(L$25=0,0,L$25/AGR_fec!L$25)</f>
        <v>0.26456603110448806</v>
      </c>
      <c r="M51" s="209">
        <f>IF(M$25=0,0,M$25/AGR_fec!M$25)</f>
        <v>0.26456603110448801</v>
      </c>
      <c r="N51" s="209">
        <f>IF(N$25=0,0,N$25/AGR_fec!N$25)</f>
        <v>0.26456603110448801</v>
      </c>
      <c r="O51" s="209">
        <f>IF(O$25=0,0,O$25/AGR_fec!O$25)</f>
        <v>0.26456603110448795</v>
      </c>
      <c r="P51" s="209">
        <f>IF(P$25=0,0,P$25/AGR_fec!P$25)</f>
        <v>0.26456603110448801</v>
      </c>
      <c r="Q51" s="209">
        <f>IF(Q$25=0,0,Q$25/AGR_fec!Q$25)</f>
        <v>0.26456603110448795</v>
      </c>
    </row>
    <row r="52" spans="1:17" x14ac:dyDescent="0.25">
      <c r="A52" s="179" t="s">
        <v>155</v>
      </c>
      <c r="B52" s="209">
        <f>IF(B$26=0,0,B$26/AGR_fec!B$26)</f>
        <v>0.4997355235594591</v>
      </c>
      <c r="C52" s="209">
        <f>IF(C$26=0,0,C$26/AGR_fec!C$26)</f>
        <v>0.50037332227861786</v>
      </c>
      <c r="D52" s="209">
        <f>IF(D$26=0,0,D$26/AGR_fec!D$26)</f>
        <v>0.50163350449804522</v>
      </c>
      <c r="E52" s="209">
        <f>IF(E$26=0,0,E$26/AGR_fec!E$26)</f>
        <v>0.50354855000764553</v>
      </c>
      <c r="F52" s="209">
        <f>IF(F$26=0,0,F$26/AGR_fec!F$26)</f>
        <v>0.50600962554621931</v>
      </c>
      <c r="G52" s="209">
        <f>IF(G$26=0,0,G$26/AGR_fec!G$26)</f>
        <v>0.50600962554621887</v>
      </c>
      <c r="H52" s="209">
        <f>IF(H$26=0,0,H$26/AGR_fec!H$26)</f>
        <v>0.5060096255462192</v>
      </c>
      <c r="I52" s="209">
        <f>IF(I$26=0,0,I$26/AGR_fec!I$26)</f>
        <v>0.51101900528020483</v>
      </c>
      <c r="J52" s="209">
        <f>IF(J$26=0,0,J$26/AGR_fec!J$26)</f>
        <v>0.51101900528020461</v>
      </c>
      <c r="K52" s="209">
        <f>IF(K$26=0,0,K$26/AGR_fec!K$26)</f>
        <v>0.51101900528020472</v>
      </c>
      <c r="L52" s="209">
        <f>IF(L$26=0,0,L$26/AGR_fec!L$26)</f>
        <v>0.51927885134569662</v>
      </c>
      <c r="M52" s="209">
        <f>IF(M$26=0,0,M$26/AGR_fec!M$26)</f>
        <v>0.51927885134569662</v>
      </c>
      <c r="N52" s="209">
        <f>IF(N$26=0,0,N$26/AGR_fec!N$26)</f>
        <v>0.51927885134569673</v>
      </c>
      <c r="O52" s="209">
        <f>IF(O$26=0,0,O$26/AGR_fec!O$26)</f>
        <v>0.51927885134569662</v>
      </c>
      <c r="P52" s="209">
        <f>IF(P$26=0,0,P$26/AGR_fec!P$26)</f>
        <v>0.51927885134569651</v>
      </c>
      <c r="Q52" s="209">
        <f>IF(Q$26=0,0,Q$26/AGR_fec!Q$26)</f>
        <v>0.51927885134569673</v>
      </c>
    </row>
    <row r="53" spans="1:17" x14ac:dyDescent="0.25">
      <c r="A53" s="177" t="s">
        <v>45</v>
      </c>
      <c r="B53" s="208">
        <f>IF(B$27=0,0,B$27/AGR_fec!B$27)</f>
        <v>0.52704707357281499</v>
      </c>
      <c r="C53" s="208">
        <f>IF(C$27=0,0,C$27/AGR_fec!C$27)</f>
        <v>0.527719729272908</v>
      </c>
      <c r="D53" s="208">
        <f>IF(D$27=0,0,D$27/AGR_fec!D$27)</f>
        <v>0.52904878298153157</v>
      </c>
      <c r="E53" s="208">
        <f>IF(E$27=0,0,E$27/AGR_fec!E$27)</f>
        <v>0.53106848957433961</v>
      </c>
      <c r="F53" s="208">
        <f>IF(F$27=0,0,F$27/AGR_fec!F$27)</f>
        <v>0.53366406783383225</v>
      </c>
      <c r="G53" s="208">
        <f>IF(G$27=0,0,G$27/AGR_fec!G$27)</f>
        <v>0.53366406783383225</v>
      </c>
      <c r="H53" s="208">
        <f>IF(H$27=0,0,H$27/AGR_fec!H$27)</f>
        <v>0.53366406783383202</v>
      </c>
      <c r="I53" s="208">
        <f>IF(I$27=0,0,I$27/AGR_fec!I$27)</f>
        <v>0.53894722023093844</v>
      </c>
      <c r="J53" s="208">
        <f>IF(J$27=0,0,J$27/AGR_fec!J$27)</f>
        <v>0.53894722023093833</v>
      </c>
      <c r="K53" s="208">
        <f>IF(K$27=0,0,K$27/AGR_fec!K$27)</f>
        <v>0.53894722023093811</v>
      </c>
      <c r="L53" s="208">
        <f>IF(L$27=0,0,L$27/AGR_fec!L$27)</f>
        <v>0.54765848347268664</v>
      </c>
      <c r="M53" s="208">
        <f>IF(M$27=0,0,M$27/AGR_fec!M$27)</f>
        <v>0.54765848347268642</v>
      </c>
      <c r="N53" s="208">
        <f>IF(N$27=0,0,N$27/AGR_fec!N$27)</f>
        <v>0.54765848347268653</v>
      </c>
      <c r="O53" s="208">
        <f>IF(O$27=0,0,O$27/AGR_fec!O$27)</f>
        <v>0.54765848347268642</v>
      </c>
      <c r="P53" s="208">
        <f>IF(P$27=0,0,P$27/AGR_fec!P$27)</f>
        <v>0.54765848347268631</v>
      </c>
      <c r="Q53" s="208">
        <f>IF(Q$27=0,0,Q$27/AGR_fec!Q$27)</f>
        <v>0.5476584834726862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1143.0956644605994</v>
      </c>
      <c r="C5" s="55">
        <f t="shared" ref="C5:Q5" si="0">SUM(C6:C9,C16:C17,C25:C27)</f>
        <v>1118.675615669928</v>
      </c>
      <c r="D5" s="55">
        <f t="shared" si="0"/>
        <v>1388.1958763022358</v>
      </c>
      <c r="E5" s="55">
        <f t="shared" si="0"/>
        <v>1391.3827249806</v>
      </c>
      <c r="F5" s="55">
        <f t="shared" si="0"/>
        <v>1240.520504198148</v>
      </c>
      <c r="G5" s="55">
        <f t="shared" si="0"/>
        <v>1051.5450326625905</v>
      </c>
      <c r="H5" s="55">
        <f t="shared" si="0"/>
        <v>970.02603256500015</v>
      </c>
      <c r="I5" s="55">
        <f t="shared" si="0"/>
        <v>844.93730886548417</v>
      </c>
      <c r="J5" s="55">
        <f t="shared" si="0"/>
        <v>802.52578301122776</v>
      </c>
      <c r="K5" s="55">
        <f t="shared" si="0"/>
        <v>745.46169716152804</v>
      </c>
      <c r="L5" s="55">
        <f t="shared" si="0"/>
        <v>786.68191313066029</v>
      </c>
      <c r="M5" s="55">
        <f t="shared" si="0"/>
        <v>653.36948606317651</v>
      </c>
      <c r="N5" s="55">
        <f t="shared" si="0"/>
        <v>491.43470401183799</v>
      </c>
      <c r="O5" s="55">
        <f t="shared" si="0"/>
        <v>415.48384385796248</v>
      </c>
      <c r="P5" s="55">
        <f t="shared" si="0"/>
        <v>393.49719759904804</v>
      </c>
      <c r="Q5" s="55">
        <f t="shared" si="0"/>
        <v>352.41863568053554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357.82921104394904</v>
      </c>
      <c r="C9" s="204">
        <f t="shared" ref="C9:Q9" si="1">SUM(C10:C15)</f>
        <v>353.84560134474191</v>
      </c>
      <c r="D9" s="204">
        <f t="shared" si="1"/>
        <v>412.18097515291788</v>
      </c>
      <c r="E9" s="204">
        <f t="shared" si="1"/>
        <v>395.82335531141035</v>
      </c>
      <c r="F9" s="204">
        <f t="shared" si="1"/>
        <v>367.95681505763275</v>
      </c>
      <c r="G9" s="204">
        <f t="shared" si="1"/>
        <v>329.66320430166138</v>
      </c>
      <c r="H9" s="204">
        <f t="shared" si="1"/>
        <v>302.22787412608318</v>
      </c>
      <c r="I9" s="204">
        <f t="shared" si="1"/>
        <v>269.31648153292184</v>
      </c>
      <c r="J9" s="204">
        <f t="shared" si="1"/>
        <v>264.69305609267212</v>
      </c>
      <c r="K9" s="204">
        <f t="shared" si="1"/>
        <v>246.97069011420427</v>
      </c>
      <c r="L9" s="204">
        <f t="shared" si="1"/>
        <v>260.58356407193924</v>
      </c>
      <c r="M9" s="204">
        <f t="shared" si="1"/>
        <v>222.13074599047818</v>
      </c>
      <c r="N9" s="204">
        <f t="shared" si="1"/>
        <v>176.18568327018266</v>
      </c>
      <c r="O9" s="204">
        <f t="shared" si="1"/>
        <v>152.87349508458848</v>
      </c>
      <c r="P9" s="204">
        <f t="shared" si="1"/>
        <v>147.23544931398087</v>
      </c>
      <c r="Q9" s="204">
        <f t="shared" si="1"/>
        <v>108.55339914993812</v>
      </c>
    </row>
    <row r="10" spans="1:17" x14ac:dyDescent="0.25">
      <c r="A10" s="202" t="s">
        <v>35</v>
      </c>
      <c r="B10" s="203">
        <v>336.08129223557575</v>
      </c>
      <c r="C10" s="203">
        <v>333.33245694110138</v>
      </c>
      <c r="D10" s="203">
        <v>391.17262140800545</v>
      </c>
      <c r="E10" s="203">
        <v>373.93310021794446</v>
      </c>
      <c r="F10" s="203">
        <v>345.87744635077013</v>
      </c>
      <c r="G10" s="203">
        <v>307.59089437940622</v>
      </c>
      <c r="H10" s="203">
        <v>279.72787808467706</v>
      </c>
      <c r="I10" s="203">
        <v>245.90998972997195</v>
      </c>
      <c r="J10" s="203">
        <v>240.13530103971684</v>
      </c>
      <c r="K10" s="203">
        <v>222.38226668616016</v>
      </c>
      <c r="L10" s="203">
        <v>235.83312134960002</v>
      </c>
      <c r="M10" s="203">
        <v>196.94472227499904</v>
      </c>
      <c r="N10" s="203">
        <v>149.98726981395694</v>
      </c>
      <c r="O10" s="203">
        <v>126.44699227622321</v>
      </c>
      <c r="P10" s="203">
        <v>120.61020456364189</v>
      </c>
      <c r="Q10" s="203">
        <v>100.54538445628987</v>
      </c>
    </row>
    <row r="11" spans="1:17" x14ac:dyDescent="0.25">
      <c r="A11" s="202" t="s">
        <v>166</v>
      </c>
      <c r="B11" s="201">
        <v>21.747918808373285</v>
      </c>
      <c r="C11" s="201">
        <v>20.51314440364051</v>
      </c>
      <c r="D11" s="201">
        <v>21.008353744912405</v>
      </c>
      <c r="E11" s="201">
        <v>21.890255093465893</v>
      </c>
      <c r="F11" s="201">
        <v>22.079368706862599</v>
      </c>
      <c r="G11" s="201">
        <v>22.072309922255176</v>
      </c>
      <c r="H11" s="201">
        <v>22.499996041406099</v>
      </c>
      <c r="I11" s="201">
        <v>23.406491802949866</v>
      </c>
      <c r="J11" s="201">
        <v>24.557755052955304</v>
      </c>
      <c r="K11" s="201">
        <v>24.588423428044123</v>
      </c>
      <c r="L11" s="201">
        <v>24.750442722339187</v>
      </c>
      <c r="M11" s="201">
        <v>25.186023715479134</v>
      </c>
      <c r="N11" s="201">
        <v>26.198413456225726</v>
      </c>
      <c r="O11" s="201">
        <v>26.426502808365282</v>
      </c>
      <c r="P11" s="201">
        <v>26.625244750338986</v>
      </c>
      <c r="Q11" s="201">
        <v>8.0080146936482457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625.60091157999602</v>
      </c>
      <c r="C16" s="197">
        <v>623.76605083718641</v>
      </c>
      <c r="D16" s="197">
        <v>736.18592516258366</v>
      </c>
      <c r="E16" s="197">
        <v>699.88725291232799</v>
      </c>
      <c r="F16" s="197">
        <v>644.62208603953684</v>
      </c>
      <c r="G16" s="197">
        <v>572.20492001679554</v>
      </c>
      <c r="H16" s="197">
        <v>520.65585279845277</v>
      </c>
      <c r="I16" s="197">
        <v>454.049477555544</v>
      </c>
      <c r="J16" s="197">
        <v>436.70799267142303</v>
      </c>
      <c r="K16" s="197">
        <v>404.19191972371681</v>
      </c>
      <c r="L16" s="197">
        <v>425.31441620031484</v>
      </c>
      <c r="M16" s="197">
        <v>349.04223598645365</v>
      </c>
      <c r="N16" s="197">
        <v>255.590458031444</v>
      </c>
      <c r="O16" s="197">
        <v>213.61872647407779</v>
      </c>
      <c r="P16" s="197">
        <v>202.17819257381893</v>
      </c>
      <c r="Q16" s="197">
        <v>190.73393934339796</v>
      </c>
    </row>
    <row r="17" spans="1:17" x14ac:dyDescent="0.25">
      <c r="A17" s="198" t="s">
        <v>157</v>
      </c>
      <c r="B17" s="197">
        <f>SUM(B18:B24)</f>
        <v>138.81217811732125</v>
      </c>
      <c r="C17" s="197">
        <f t="shared" ref="C17:Q17" si="2">SUM(C18:C24)</f>
        <v>120.2717617934268</v>
      </c>
      <c r="D17" s="197">
        <f t="shared" si="2"/>
        <v>215.28944514798141</v>
      </c>
      <c r="E17" s="197">
        <f t="shared" si="2"/>
        <v>272.3425416597841</v>
      </c>
      <c r="F17" s="197">
        <f t="shared" si="2"/>
        <v>206.45420023299391</v>
      </c>
      <c r="G17" s="197">
        <f t="shared" si="2"/>
        <v>130.60341101024045</v>
      </c>
      <c r="H17" s="197">
        <f t="shared" si="2"/>
        <v>129.78711054718252</v>
      </c>
      <c r="I17" s="197">
        <f t="shared" si="2"/>
        <v>106.4363671918335</v>
      </c>
      <c r="J17" s="197">
        <f t="shared" si="2"/>
        <v>86.567801158085231</v>
      </c>
      <c r="K17" s="197">
        <f t="shared" si="2"/>
        <v>80.82602333281632</v>
      </c>
      <c r="L17" s="197">
        <f t="shared" si="2"/>
        <v>86.606785651729098</v>
      </c>
      <c r="M17" s="197">
        <f t="shared" si="2"/>
        <v>70.561762886696172</v>
      </c>
      <c r="N17" s="197">
        <f t="shared" si="2"/>
        <v>51.138880775829833</v>
      </c>
      <c r="O17" s="197">
        <f t="shared" si="2"/>
        <v>41.87099808349361</v>
      </c>
      <c r="P17" s="197">
        <f t="shared" si="2"/>
        <v>37.344282625454255</v>
      </c>
      <c r="Q17" s="197">
        <f t="shared" si="2"/>
        <v>46.773499209086211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5.8051945943686833</v>
      </c>
      <c r="C19" s="199">
        <v>5.811587385840002</v>
      </c>
      <c r="D19" s="199">
        <v>5.8128819025320002</v>
      </c>
      <c r="E19" s="199">
        <v>8.7188076889920065</v>
      </c>
      <c r="F19" s="199">
        <v>8.7175660097160002</v>
      </c>
      <c r="G19" s="199">
        <v>8.7078314754776649</v>
      </c>
      <c r="H19" s="199">
        <v>5.810107938192</v>
      </c>
      <c r="I19" s="199">
        <v>8.7188605264080028</v>
      </c>
      <c r="J19" s="199">
        <v>8.7155581879080053</v>
      </c>
      <c r="K19" s="199">
        <v>5.8088398402079999</v>
      </c>
      <c r="L19" s="199">
        <v>5.8052347934156936</v>
      </c>
      <c r="M19" s="199">
        <v>5.8049245266018987</v>
      </c>
      <c r="N19" s="199">
        <v>5.8052135662164295</v>
      </c>
      <c r="O19" s="199">
        <v>2.9026012081901937</v>
      </c>
      <c r="P19" s="199">
        <v>0</v>
      </c>
      <c r="Q19" s="199">
        <v>2.9026014153352246</v>
      </c>
    </row>
    <row r="20" spans="1:17" x14ac:dyDescent="0.25">
      <c r="A20" s="200" t="s">
        <v>35</v>
      </c>
      <c r="B20" s="199">
        <v>60.132618431755255</v>
      </c>
      <c r="C20" s="199">
        <v>61.719375255783241</v>
      </c>
      <c r="D20" s="199">
        <v>75.078464528297857</v>
      </c>
      <c r="E20" s="199">
        <v>69.328826626530002</v>
      </c>
      <c r="F20" s="199">
        <v>62.383208140936581</v>
      </c>
      <c r="G20" s="199">
        <v>54.805554964564251</v>
      </c>
      <c r="H20" s="199">
        <v>50.020828687676484</v>
      </c>
      <c r="I20" s="199">
        <v>41.654679388539314</v>
      </c>
      <c r="J20" s="199">
        <v>36.446427652184532</v>
      </c>
      <c r="K20" s="199">
        <v>33.605949138860417</v>
      </c>
      <c r="L20" s="199">
        <v>33.532675577266154</v>
      </c>
      <c r="M20" s="199">
        <v>24.115360516421617</v>
      </c>
      <c r="N20" s="199">
        <v>11.886686939291016</v>
      </c>
      <c r="O20" s="199">
        <v>8.8448678240260961</v>
      </c>
      <c r="P20" s="199">
        <v>7.4359840664434209</v>
      </c>
      <c r="Q20" s="199">
        <v>20.252777127862306</v>
      </c>
    </row>
    <row r="21" spans="1:17" x14ac:dyDescent="0.25">
      <c r="A21" s="200" t="s">
        <v>167</v>
      </c>
      <c r="B21" s="199">
        <v>43.34404759773426</v>
      </c>
      <c r="C21" s="199">
        <v>24.631284033216055</v>
      </c>
      <c r="D21" s="199">
        <v>105.32540276056797</v>
      </c>
      <c r="E21" s="199">
        <v>164.28755483791198</v>
      </c>
      <c r="F21" s="199">
        <v>105.30949149705593</v>
      </c>
      <c r="G21" s="199">
        <v>37.152168451722453</v>
      </c>
      <c r="H21" s="199">
        <v>43.40929706726412</v>
      </c>
      <c r="I21" s="199">
        <v>24.726686802624034</v>
      </c>
      <c r="J21" s="199">
        <v>9.3935757393360024</v>
      </c>
      <c r="K21" s="199">
        <v>9.3913073310960193</v>
      </c>
      <c r="L21" s="199">
        <v>15.479993161795798</v>
      </c>
      <c r="M21" s="199">
        <v>9.2875301050674786</v>
      </c>
      <c r="N21" s="199">
        <v>3.0960498778722374</v>
      </c>
      <c r="O21" s="199">
        <v>0</v>
      </c>
      <c r="P21" s="199">
        <v>0</v>
      </c>
      <c r="Q21" s="199">
        <v>12.384009862426247</v>
      </c>
    </row>
    <row r="22" spans="1:17" x14ac:dyDescent="0.25">
      <c r="A22" s="200" t="s">
        <v>166</v>
      </c>
      <c r="B22" s="199">
        <v>29.530317493463045</v>
      </c>
      <c r="C22" s="199">
        <v>28.109515118587495</v>
      </c>
      <c r="D22" s="199">
        <v>29.072695956583591</v>
      </c>
      <c r="E22" s="199">
        <v>30.00735250635012</v>
      </c>
      <c r="F22" s="199">
        <v>30.043934585285406</v>
      </c>
      <c r="G22" s="199">
        <v>29.937856118476091</v>
      </c>
      <c r="H22" s="199">
        <v>30.546876854049913</v>
      </c>
      <c r="I22" s="199">
        <v>31.336140474262148</v>
      </c>
      <c r="J22" s="199">
        <v>32.01223957865669</v>
      </c>
      <c r="K22" s="199">
        <v>32.019927022651885</v>
      </c>
      <c r="L22" s="199">
        <v>31.788882119251451</v>
      </c>
      <c r="M22" s="199">
        <v>31.353947738605179</v>
      </c>
      <c r="N22" s="199">
        <v>30.350930392450156</v>
      </c>
      <c r="O22" s="199">
        <v>30.12352905127732</v>
      </c>
      <c r="P22" s="199">
        <v>29.908298559010834</v>
      </c>
      <c r="Q22" s="199">
        <v>11.234110803462434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20.853363719333203</v>
      </c>
      <c r="C25" s="197">
        <v>20.792201694572885</v>
      </c>
      <c r="D25" s="197">
        <v>24.539530838752803</v>
      </c>
      <c r="E25" s="197">
        <v>23.329575097077608</v>
      </c>
      <c r="F25" s="197">
        <v>21.487402867984564</v>
      </c>
      <c r="G25" s="197">
        <v>19.073497333893187</v>
      </c>
      <c r="H25" s="197">
        <v>17.355195093281761</v>
      </c>
      <c r="I25" s="197">
        <v>15.134982585184805</v>
      </c>
      <c r="J25" s="197">
        <v>14.556933089047442</v>
      </c>
      <c r="K25" s="197">
        <v>13.47306399079056</v>
      </c>
      <c r="L25" s="197">
        <v>14.177147206677166</v>
      </c>
      <c r="M25" s="197">
        <v>11.634741199548451</v>
      </c>
      <c r="N25" s="197">
        <v>8.5196819343814685</v>
      </c>
      <c r="O25" s="197">
        <v>7.1206242158025965</v>
      </c>
      <c r="P25" s="197">
        <v>6.7392730857939647</v>
      </c>
      <c r="Q25" s="197">
        <v>6.3577979781132701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</v>
      </c>
      <c r="D31" s="194">
        <f t="shared" si="3"/>
        <v>1</v>
      </c>
      <c r="E31" s="194">
        <f t="shared" si="3"/>
        <v>1.0000000000000002</v>
      </c>
      <c r="F31" s="194">
        <f t="shared" si="3"/>
        <v>1.0000000000000002</v>
      </c>
      <c r="G31" s="194">
        <f t="shared" si="3"/>
        <v>1</v>
      </c>
      <c r="H31" s="194">
        <f t="shared" si="3"/>
        <v>1</v>
      </c>
      <c r="I31" s="194">
        <f t="shared" si="3"/>
        <v>1</v>
      </c>
      <c r="J31" s="194">
        <f t="shared" si="3"/>
        <v>1</v>
      </c>
      <c r="K31" s="194">
        <f t="shared" si="3"/>
        <v>1</v>
      </c>
      <c r="L31" s="194">
        <f t="shared" si="3"/>
        <v>1</v>
      </c>
      <c r="M31" s="194">
        <f t="shared" si="3"/>
        <v>0.99999999999999989</v>
      </c>
      <c r="N31" s="194">
        <f t="shared" si="3"/>
        <v>1</v>
      </c>
      <c r="O31" s="194">
        <f t="shared" si="3"/>
        <v>1</v>
      </c>
      <c r="P31" s="194">
        <f t="shared" si="3"/>
        <v>0.99999999999999989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0.31303522720716503</v>
      </c>
      <c r="C35" s="191">
        <f t="shared" si="7"/>
        <v>0.31630760194306962</v>
      </c>
      <c r="D35" s="191">
        <f t="shared" si="7"/>
        <v>0.296918455233315</v>
      </c>
      <c r="E35" s="191">
        <f t="shared" si="7"/>
        <v>0.28448201074002072</v>
      </c>
      <c r="F35" s="191">
        <f t="shared" si="7"/>
        <v>0.29661485949841188</v>
      </c>
      <c r="G35" s="191">
        <f t="shared" si="7"/>
        <v>0.3135036484998931</v>
      </c>
      <c r="H35" s="191">
        <f t="shared" si="7"/>
        <v>0.31156676623091689</v>
      </c>
      <c r="I35" s="191">
        <f t="shared" si="7"/>
        <v>0.31874137726802354</v>
      </c>
      <c r="J35" s="191">
        <f t="shared" si="7"/>
        <v>0.32982498717922054</v>
      </c>
      <c r="K35" s="191">
        <f t="shared" si="7"/>
        <v>0.33129896687460553</v>
      </c>
      <c r="L35" s="191">
        <f t="shared" si="7"/>
        <v>0.33124387344171574</v>
      </c>
      <c r="M35" s="191">
        <f t="shared" si="7"/>
        <v>0.3399772268657793</v>
      </c>
      <c r="N35" s="191">
        <f t="shared" si="7"/>
        <v>0.35851290483127662</v>
      </c>
      <c r="O35" s="191">
        <f t="shared" si="7"/>
        <v>0.3679408895062834</v>
      </c>
      <c r="P35" s="191">
        <f t="shared" si="7"/>
        <v>0.37417153212868792</v>
      </c>
      <c r="Q35" s="191">
        <f t="shared" si="7"/>
        <v>0.30802400372590066</v>
      </c>
    </row>
    <row r="36" spans="1:17" x14ac:dyDescent="0.25">
      <c r="A36" s="179" t="s">
        <v>158</v>
      </c>
      <c r="B36" s="190">
        <f t="shared" ref="B36:Q36" si="8">IF(B$16=0,0,B$16/B$5)</f>
        <v>0.54728657541991699</v>
      </c>
      <c r="C36" s="190">
        <f t="shared" si="8"/>
        <v>0.55759332026169095</v>
      </c>
      <c r="D36" s="190">
        <f t="shared" si="8"/>
        <v>0.53031847863111103</v>
      </c>
      <c r="E36" s="190">
        <f t="shared" si="8"/>
        <v>0.50301562635980446</v>
      </c>
      <c r="F36" s="190">
        <f t="shared" si="8"/>
        <v>0.51963839683263435</v>
      </c>
      <c r="G36" s="190">
        <f t="shared" si="8"/>
        <v>0.54415636253630528</v>
      </c>
      <c r="H36" s="190">
        <f t="shared" si="8"/>
        <v>0.53674420615465734</v>
      </c>
      <c r="I36" s="190">
        <f t="shared" si="8"/>
        <v>0.53737652816539272</v>
      </c>
      <c r="J36" s="190">
        <f t="shared" si="8"/>
        <v>0.54416693135118033</v>
      </c>
      <c r="K36" s="190">
        <f t="shared" si="8"/>
        <v>0.54220347103378508</v>
      </c>
      <c r="L36" s="190">
        <f t="shared" si="8"/>
        <v>0.54064344063503877</v>
      </c>
      <c r="M36" s="190">
        <f t="shared" si="8"/>
        <v>0.53421875895915893</v>
      </c>
      <c r="N36" s="190">
        <f t="shared" si="8"/>
        <v>0.52009037201672104</v>
      </c>
      <c r="O36" s="190">
        <f t="shared" si="8"/>
        <v>0.51414448391188372</v>
      </c>
      <c r="P36" s="190">
        <f t="shared" si="8"/>
        <v>0.51379830353919664</v>
      </c>
      <c r="Q36" s="190">
        <f t="shared" si="8"/>
        <v>0.54121411308196721</v>
      </c>
    </row>
    <row r="37" spans="1:17" x14ac:dyDescent="0.25">
      <c r="A37" s="179" t="s">
        <v>157</v>
      </c>
      <c r="B37" s="190">
        <f t="shared" ref="B37:Q37" si="9">IF(B$17=0,0,B$17/B$5)</f>
        <v>0.12143531152558742</v>
      </c>
      <c r="C37" s="190">
        <f t="shared" si="9"/>
        <v>0.10751263378651646</v>
      </c>
      <c r="D37" s="190">
        <f t="shared" si="9"/>
        <v>0.15508578351453692</v>
      </c>
      <c r="E37" s="190">
        <f t="shared" si="9"/>
        <v>0.19573517535484808</v>
      </c>
      <c r="F37" s="190">
        <f t="shared" si="9"/>
        <v>0.16642546377453268</v>
      </c>
      <c r="G37" s="190">
        <f t="shared" si="9"/>
        <v>0.12420144354592486</v>
      </c>
      <c r="H37" s="190">
        <f t="shared" si="9"/>
        <v>0.1337975540759373</v>
      </c>
      <c r="I37" s="190">
        <f t="shared" si="9"/>
        <v>0.12596954362773724</v>
      </c>
      <c r="J37" s="190">
        <f t="shared" si="9"/>
        <v>0.10786918375789317</v>
      </c>
      <c r="K37" s="190">
        <f t="shared" si="9"/>
        <v>0.10842411305714986</v>
      </c>
      <c r="L37" s="190">
        <f t="shared" si="9"/>
        <v>0.11009123790207764</v>
      </c>
      <c r="M37" s="190">
        <f t="shared" si="9"/>
        <v>0.1079967222097564</v>
      </c>
      <c r="N37" s="190">
        <f t="shared" si="9"/>
        <v>0.10406037741811161</v>
      </c>
      <c r="O37" s="190">
        <f t="shared" si="9"/>
        <v>0.10077647711810342</v>
      </c>
      <c r="P37" s="190">
        <f t="shared" si="9"/>
        <v>9.4903554214142136E-2</v>
      </c>
      <c r="Q37" s="190">
        <f t="shared" si="9"/>
        <v>0.13272141275606658</v>
      </c>
    </row>
    <row r="38" spans="1:17" x14ac:dyDescent="0.25">
      <c r="A38" s="179" t="s">
        <v>156</v>
      </c>
      <c r="B38" s="190">
        <f t="shared" ref="B38:Q38" si="10">IF(B$25=0,0,B$25/B$5)</f>
        <v>1.8242885847330571E-2</v>
      </c>
      <c r="C38" s="190">
        <f t="shared" si="10"/>
        <v>1.8586444008723033E-2</v>
      </c>
      <c r="D38" s="190">
        <f t="shared" si="10"/>
        <v>1.7677282621037044E-2</v>
      </c>
      <c r="E38" s="190">
        <f t="shared" si="10"/>
        <v>1.6767187545326821E-2</v>
      </c>
      <c r="F38" s="190">
        <f t="shared" si="10"/>
        <v>1.7321279894421147E-2</v>
      </c>
      <c r="G38" s="190">
        <f t="shared" si="10"/>
        <v>1.8138545417876843E-2</v>
      </c>
      <c r="H38" s="190">
        <f t="shared" si="10"/>
        <v>1.7891473538488578E-2</v>
      </c>
      <c r="I38" s="190">
        <f t="shared" si="10"/>
        <v>1.791255093884643E-2</v>
      </c>
      <c r="J38" s="190">
        <f t="shared" si="10"/>
        <v>1.8138897711706022E-2</v>
      </c>
      <c r="K38" s="190">
        <f t="shared" si="10"/>
        <v>1.8073449034459503E-2</v>
      </c>
      <c r="L38" s="190">
        <f t="shared" si="10"/>
        <v>1.8021448021167962E-2</v>
      </c>
      <c r="M38" s="190">
        <f t="shared" si="10"/>
        <v>1.780729196530529E-2</v>
      </c>
      <c r="N38" s="190">
        <f t="shared" si="10"/>
        <v>1.7336345733890705E-2</v>
      </c>
      <c r="O38" s="190">
        <f t="shared" si="10"/>
        <v>1.7138149463729466E-2</v>
      </c>
      <c r="P38" s="190">
        <f t="shared" si="10"/>
        <v>1.7126610117973222E-2</v>
      </c>
      <c r="Q38" s="190">
        <f t="shared" si="10"/>
        <v>1.8040470436065586E-2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1.4132675091075229</v>
      </c>
      <c r="C44" s="213">
        <f>IF(C$5=0,0,C$5/AGR_fec!C$5)</f>
        <v>1.4318723842127044</v>
      </c>
      <c r="D44" s="213">
        <f>IF(D$5=0,0,D$5/AGR_fec!D$5)</f>
        <v>1.6383450695919712</v>
      </c>
      <c r="E44" s="213">
        <f>IF(E$5=0,0,E$5/AGR_fec!E$5)</f>
        <v>1.632554078063829</v>
      </c>
      <c r="F44" s="213">
        <f>IF(F$5=0,0,F$5/AGR_fec!F$5)</f>
        <v>1.507324527388239</v>
      </c>
      <c r="G44" s="213">
        <f>IF(G$5=0,0,G$5/AGR_fec!G$5)</f>
        <v>1.2869238357829262</v>
      </c>
      <c r="H44" s="213">
        <f>IF(H$5=0,0,H$5/AGR_fec!H$5)</f>
        <v>1.2117933921792727</v>
      </c>
      <c r="I44" s="213">
        <f>IF(I$5=0,0,I$5/AGR_fec!I$5)</f>
        <v>1.0924337452680652</v>
      </c>
      <c r="J44" s="213">
        <f>IF(J$5=0,0,J$5/AGR_fec!J$5)</f>
        <v>1.1058864950038176</v>
      </c>
      <c r="K44" s="213">
        <f>IF(K$5=0,0,K$5/AGR_fec!K$5)</f>
        <v>1.024363581820148</v>
      </c>
      <c r="L44" s="213">
        <f>IF(L$5=0,0,L$5/AGR_fec!L$5)</f>
        <v>1.136809484686736</v>
      </c>
      <c r="M44" s="213">
        <f>IF(M$5=0,0,M$5/AGR_fec!M$5)</f>
        <v>1.3756743232015389</v>
      </c>
      <c r="N44" s="213">
        <f>IF(N$5=0,0,N$5/AGR_fec!N$5)</f>
        <v>1.0617478416550594</v>
      </c>
      <c r="O44" s="213">
        <f>IF(O$5=0,0,O$5/AGR_fec!O$5)</f>
        <v>1.1682043329637712</v>
      </c>
      <c r="P44" s="213">
        <f>IF(P$5=0,0,P$5/AGR_fec!P$5)</f>
        <v>1.0397034571468413</v>
      </c>
      <c r="Q44" s="213">
        <f>IF(Q$5=0,0,Q$5/AGR_fec!Q$5)</f>
        <v>0.95917989483058563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2.8220016285238958</v>
      </c>
      <c r="C48" s="210">
        <f>IF(C$9=0,0,C$9/AGR_fec!C$9)</f>
        <v>2.8165654112418359</v>
      </c>
      <c r="D48" s="210">
        <f>IF(D$9=0,0,D$9/AGR_fec!D$9)</f>
        <v>2.8527316486945029</v>
      </c>
      <c r="E48" s="210">
        <f>IF(E$9=0,0,E$9/AGR_fec!E$9)</f>
        <v>2.8440240834663677</v>
      </c>
      <c r="F48" s="210">
        <f>IF(F$9=0,0,F$9/AGR_fec!F$9)</f>
        <v>2.8254678182335873</v>
      </c>
      <c r="G48" s="210">
        <f>IF(G$9=0,0,G$9/AGR_fec!G$9)</f>
        <v>2.7859928934558291</v>
      </c>
      <c r="H48" s="210">
        <f>IF(H$9=0,0,H$9/AGR_fec!H$9)</f>
        <v>2.7401049020359953</v>
      </c>
      <c r="I48" s="210">
        <f>IF(I$9=0,0,I$9/AGR_fec!I$9)</f>
        <v>2.6931995252847001</v>
      </c>
      <c r="J48" s="210">
        <f>IF(J$9=0,0,J$9/AGR_fec!J$9)</f>
        <v>2.706805539035404</v>
      </c>
      <c r="K48" s="210">
        <f>IF(K$9=0,0,K$9/AGR_fec!K$9)</f>
        <v>2.6702214033390246</v>
      </c>
      <c r="L48" s="210">
        <f>IF(L$9=0,0,L$9/AGR_fec!L$9)</f>
        <v>2.7177458819273981</v>
      </c>
      <c r="M48" s="210">
        <f>IF(M$9=0,0,M$9/AGR_fec!M$9)</f>
        <v>2.6626143994846849</v>
      </c>
      <c r="N48" s="210">
        <f>IF(N$9=0,0,N$9/AGR_fec!N$9)</f>
        <v>2.5846008080104244</v>
      </c>
      <c r="O48" s="210">
        <f>IF(O$9=0,0,O$9/AGR_fec!O$9)</f>
        <v>2.493323587093613</v>
      </c>
      <c r="P48" s="210">
        <f>IF(P$9=0,0,P$9/AGR_fec!P$9)</f>
        <v>2.4770597076416356</v>
      </c>
      <c r="Q48" s="210">
        <f>IF(Q$9=0,0,Q$9/AGR_fec!Q$9)</f>
        <v>2.4193588780338247</v>
      </c>
    </row>
    <row r="49" spans="1:17" x14ac:dyDescent="0.25">
      <c r="A49" s="179" t="s">
        <v>158</v>
      </c>
      <c r="B49" s="209">
        <f>IF(B$16=0,0,B$16/AGR_fec!B$16)</f>
        <v>3.1024187999999993</v>
      </c>
      <c r="C49" s="209">
        <f>IF(C$16=0,0,C$16/AGR_fec!C$16)</f>
        <v>3.1024188000000001</v>
      </c>
      <c r="D49" s="209">
        <f>IF(D$16=0,0,D$16/AGR_fec!D$16)</f>
        <v>3.1024187999999997</v>
      </c>
      <c r="E49" s="209">
        <f>IF(E$16=0,0,E$16/AGR_fec!E$16)</f>
        <v>3.1024187999999997</v>
      </c>
      <c r="F49" s="209">
        <f>IF(F$16=0,0,F$16/AGR_fec!F$16)</f>
        <v>3.1024188000000001</v>
      </c>
      <c r="G49" s="209">
        <f>IF(G$16=0,0,G$16/AGR_fec!G$16)</f>
        <v>3.1024188000000006</v>
      </c>
      <c r="H49" s="209">
        <f>IF(H$16=0,0,H$16/AGR_fec!H$16)</f>
        <v>3.1024187999999988</v>
      </c>
      <c r="I49" s="209">
        <f>IF(I$16=0,0,I$16/AGR_fec!I$16)</f>
        <v>3.1024187999999997</v>
      </c>
      <c r="J49" s="209">
        <f>IF(J$16=0,0,J$16/AGR_fec!J$16)</f>
        <v>3.1024187999999997</v>
      </c>
      <c r="K49" s="209">
        <f>IF(K$16=0,0,K$16/AGR_fec!K$16)</f>
        <v>3.1024188000000001</v>
      </c>
      <c r="L49" s="209">
        <f>IF(L$16=0,0,L$16/AGR_fec!L$16)</f>
        <v>3.1024188000000001</v>
      </c>
      <c r="M49" s="209">
        <f>IF(M$16=0,0,M$16/AGR_fec!M$16)</f>
        <v>3.1024188000000001</v>
      </c>
      <c r="N49" s="209">
        <f>IF(N$16=0,0,N$16/AGR_fec!N$16)</f>
        <v>3.1024187999999997</v>
      </c>
      <c r="O49" s="209">
        <f>IF(O$16=0,0,O$16/AGR_fec!O$16)</f>
        <v>3.1024187999999997</v>
      </c>
      <c r="P49" s="209">
        <f>IF(P$16=0,0,P$16/AGR_fec!P$16)</f>
        <v>3.1024188000000001</v>
      </c>
      <c r="Q49" s="209">
        <f>IF(Q$16=0,0,Q$16/AGR_fec!Q$16)</f>
        <v>3.1024187999999993</v>
      </c>
    </row>
    <row r="50" spans="1:17" x14ac:dyDescent="0.25">
      <c r="A50" s="179" t="s">
        <v>157</v>
      </c>
      <c r="B50" s="209">
        <f>IF(B$17=0,0,B$17/AGR_fec!B$17)</f>
        <v>0.37176618261805405</v>
      </c>
      <c r="C50" s="209">
        <f>IF(C$17=0,0,C$17/AGR_fec!C$17)</f>
        <v>0.35643410407510268</v>
      </c>
      <c r="D50" s="209">
        <f>IF(D$17=0,0,D$17/AGR_fec!D$17)</f>
        <v>0.62028655452583692</v>
      </c>
      <c r="E50" s="209">
        <f>IF(E$17=0,0,E$17/AGR_fec!E$17)</f>
        <v>0.72487411824236669</v>
      </c>
      <c r="F50" s="209">
        <f>IF(F$17=0,0,F$17/AGR_fec!F$17)</f>
        <v>0.55334367211599067</v>
      </c>
      <c r="G50" s="209">
        <f>IF(G$17=0,0,G$17/AGR_fec!G$17)</f>
        <v>0.3438976043020997</v>
      </c>
      <c r="H50" s="209">
        <f>IF(H$17=0,0,H$17/AGR_fec!H$17)</f>
        <v>0.36826847650396788</v>
      </c>
      <c r="I50" s="209">
        <f>IF(I$17=0,0,I$17/AGR_fec!I$17)</f>
        <v>0.30641506623758946</v>
      </c>
      <c r="J50" s="209">
        <f>IF(J$17=0,0,J$17/AGR_fec!J$17)</f>
        <v>0.24827734353042538</v>
      </c>
      <c r="K50" s="209">
        <f>IF(K$17=0,0,K$17/AGR_fec!K$17)</f>
        <v>0.23315742979351201</v>
      </c>
      <c r="L50" s="209">
        <f>IF(L$17=0,0,L$17/AGR_fec!L$17)</f>
        <v>0.24854476477480394</v>
      </c>
      <c r="M50" s="209">
        <f>IF(M$17=0,0,M$17/AGR_fec!M$17)</f>
        <v>0.4044172803416195</v>
      </c>
      <c r="N50" s="209">
        <f>IF(N$17=0,0,N$17/AGR_fec!N$17)</f>
        <v>0.21676529105068545</v>
      </c>
      <c r="O50" s="209">
        <f>IF(O$17=0,0,O$17/AGR_fec!O$17)</f>
        <v>0.35370126283526182</v>
      </c>
      <c r="P50" s="209">
        <f>IF(P$17=0,0,P$17/AGR_fec!P$17)</f>
        <v>0.2478719847354765</v>
      </c>
      <c r="Q50" s="209">
        <f>IF(Q$17=0,0,Q$17/AGR_fec!Q$17)</f>
        <v>0.306581896057046</v>
      </c>
    </row>
    <row r="51" spans="1:17" x14ac:dyDescent="0.25">
      <c r="A51" s="179" t="s">
        <v>156</v>
      </c>
      <c r="B51" s="209">
        <f>IF(B$25=0,0,B$25/AGR_fec!B$25)</f>
        <v>3.1024188000000001</v>
      </c>
      <c r="C51" s="209">
        <f>IF(C$25=0,0,C$25/AGR_fec!C$25)</f>
        <v>3.1024188000000006</v>
      </c>
      <c r="D51" s="209">
        <f>IF(D$25=0,0,D$25/AGR_fec!D$25)</f>
        <v>3.1024187999999997</v>
      </c>
      <c r="E51" s="209">
        <f>IF(E$25=0,0,E$25/AGR_fec!E$25)</f>
        <v>3.1024188000000001</v>
      </c>
      <c r="F51" s="209">
        <f>IF(F$25=0,0,F$25/AGR_fec!F$25)</f>
        <v>3.1024188000000006</v>
      </c>
      <c r="G51" s="209">
        <f>IF(G$25=0,0,G$25/AGR_fec!G$25)</f>
        <v>3.1024188000000001</v>
      </c>
      <c r="H51" s="209">
        <f>IF(H$25=0,0,H$25/AGR_fec!H$25)</f>
        <v>3.102418800000001</v>
      </c>
      <c r="I51" s="209">
        <f>IF(I$25=0,0,I$25/AGR_fec!I$25)</f>
        <v>3.1024188000000001</v>
      </c>
      <c r="J51" s="209">
        <f>IF(J$25=0,0,J$25/AGR_fec!J$25)</f>
        <v>3.1024188000000006</v>
      </c>
      <c r="K51" s="209">
        <f>IF(K$25=0,0,K$25/AGR_fec!K$25)</f>
        <v>3.1024188000000006</v>
      </c>
      <c r="L51" s="209">
        <f>IF(L$25=0,0,L$25/AGR_fec!L$25)</f>
        <v>3.102418800000001</v>
      </c>
      <c r="M51" s="209">
        <f>IF(M$25=0,0,M$25/AGR_fec!M$25)</f>
        <v>3.1024188000000001</v>
      </c>
      <c r="N51" s="209">
        <f>IF(N$25=0,0,N$25/AGR_fec!N$25)</f>
        <v>3.1024188000000006</v>
      </c>
      <c r="O51" s="209">
        <f>IF(O$25=0,0,O$25/AGR_fec!O$25)</f>
        <v>3.1024188000000006</v>
      </c>
      <c r="P51" s="209">
        <f>IF(P$25=0,0,P$25/AGR_fec!P$25)</f>
        <v>3.1024187999999997</v>
      </c>
      <c r="Q51" s="209">
        <f>IF(Q$25=0,0,Q$25/AGR_fec!Q$25)</f>
        <v>3.1024188000000006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442492.06103439705</v>
      </c>
      <c r="C3" s="98">
        <f t="shared" si="0"/>
        <v>448067.51068360952</v>
      </c>
      <c r="D3" s="98">
        <f t="shared" si="0"/>
        <v>453058.43988810969</v>
      </c>
      <c r="E3" s="98">
        <f t="shared" si="0"/>
        <v>457318.39261652995</v>
      </c>
      <c r="F3" s="98">
        <f t="shared" si="0"/>
        <v>463014.14767142152</v>
      </c>
      <c r="G3" s="98">
        <f t="shared" si="0"/>
        <v>468022.3091643292</v>
      </c>
      <c r="H3" s="98">
        <f t="shared" si="0"/>
        <v>475007.33413689793</v>
      </c>
      <c r="I3" s="98">
        <f t="shared" si="0"/>
        <v>481703.55061590381</v>
      </c>
      <c r="J3" s="98">
        <f t="shared" si="0"/>
        <v>485777.77777777764</v>
      </c>
      <c r="K3" s="98">
        <f t="shared" si="0"/>
        <v>490528.13647340098</v>
      </c>
      <c r="L3" s="98">
        <f t="shared" si="0"/>
        <v>496462.31418369728</v>
      </c>
      <c r="M3" s="98">
        <f t="shared" si="0"/>
        <v>501036.6948623216</v>
      </c>
      <c r="N3" s="98">
        <f t="shared" si="0"/>
        <v>504879.66211498732</v>
      </c>
      <c r="O3" s="98">
        <f t="shared" si="0"/>
        <v>512070.51621188031</v>
      </c>
      <c r="P3" s="98">
        <f t="shared" si="0"/>
        <v>517440.83275465242</v>
      </c>
      <c r="Q3" s="98">
        <f t="shared" si="0"/>
        <v>524344.96116475202</v>
      </c>
    </row>
    <row r="4" spans="1:17" ht="12.95" customHeight="1" x14ac:dyDescent="0.25">
      <c r="A4" s="90" t="s">
        <v>44</v>
      </c>
      <c r="B4" s="89">
        <f t="shared" ref="B4" si="1">SUM(B5:B14)</f>
        <v>442492.06103439705</v>
      </c>
      <c r="C4" s="89">
        <f t="shared" ref="C4:Q4" si="2">SUM(C5:C14)</f>
        <v>448067.51068360952</v>
      </c>
      <c r="D4" s="89">
        <f t="shared" si="2"/>
        <v>453058.43988810969</v>
      </c>
      <c r="E4" s="89">
        <f t="shared" si="2"/>
        <v>457318.39261652995</v>
      </c>
      <c r="F4" s="89">
        <f t="shared" si="2"/>
        <v>463014.14767142152</v>
      </c>
      <c r="G4" s="89">
        <f t="shared" si="2"/>
        <v>468022.3091643292</v>
      </c>
      <c r="H4" s="89">
        <f t="shared" si="2"/>
        <v>475007.33413689793</v>
      </c>
      <c r="I4" s="89">
        <f t="shared" si="2"/>
        <v>481703.55061590381</v>
      </c>
      <c r="J4" s="89">
        <f t="shared" si="2"/>
        <v>485777.77777777764</v>
      </c>
      <c r="K4" s="89">
        <f t="shared" si="2"/>
        <v>490528.13647340098</v>
      </c>
      <c r="L4" s="89">
        <f t="shared" si="2"/>
        <v>496462.31418369728</v>
      </c>
      <c r="M4" s="89">
        <f t="shared" si="2"/>
        <v>501036.6948623216</v>
      </c>
      <c r="N4" s="89">
        <f t="shared" si="2"/>
        <v>504879.66211498732</v>
      </c>
      <c r="O4" s="89">
        <f t="shared" si="2"/>
        <v>512070.51621188031</v>
      </c>
      <c r="P4" s="89">
        <f t="shared" si="2"/>
        <v>517440.83275465242</v>
      </c>
      <c r="Q4" s="89">
        <f t="shared" si="2"/>
        <v>524344.96116475202</v>
      </c>
    </row>
    <row r="5" spans="1:17" ht="12" customHeight="1" x14ac:dyDescent="0.25">
      <c r="A5" s="88" t="s">
        <v>38</v>
      </c>
      <c r="B5" s="87">
        <v>0</v>
      </c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141341.4249225418</v>
      </c>
      <c r="C7" s="87">
        <v>126742.18484989049</v>
      </c>
      <c r="D7" s="87">
        <v>125951.31130609328</v>
      </c>
      <c r="E7" s="87">
        <v>125944.57670391933</v>
      </c>
      <c r="F7" s="87">
        <v>105275.38238237011</v>
      </c>
      <c r="G7" s="87">
        <v>87703.867975926216</v>
      </c>
      <c r="H7" s="87">
        <v>57995.937173716491</v>
      </c>
      <c r="I7" s="87">
        <v>57574.975250034338</v>
      </c>
      <c r="J7" s="87">
        <v>54510.682915493628</v>
      </c>
      <c r="K7" s="87">
        <v>90949.626730364718</v>
      </c>
      <c r="L7" s="87">
        <v>92781.187239691659</v>
      </c>
      <c r="M7" s="87">
        <v>95461.010555095505</v>
      </c>
      <c r="N7" s="87">
        <v>66091.514116592676</v>
      </c>
      <c r="O7" s="87">
        <v>60004.414716380888</v>
      </c>
      <c r="P7" s="87">
        <v>59824.443606114844</v>
      </c>
      <c r="Q7" s="87">
        <v>43149.135859626876</v>
      </c>
    </row>
    <row r="8" spans="1:17" ht="12" customHeight="1" x14ac:dyDescent="0.25">
      <c r="A8" s="88" t="s">
        <v>101</v>
      </c>
      <c r="B8" s="87">
        <v>0</v>
      </c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>
        <v>2992.9658274916951</v>
      </c>
      <c r="C9" s="87">
        <v>3297.953663901244</v>
      </c>
      <c r="D9" s="87">
        <v>7780.927798381932</v>
      </c>
      <c r="E9" s="87">
        <v>11189.679724240648</v>
      </c>
      <c r="F9" s="87">
        <v>12277.459647464688</v>
      </c>
      <c r="G9" s="87">
        <v>14513.983930559871</v>
      </c>
      <c r="H9" s="87">
        <v>16056.848673112579</v>
      </c>
      <c r="I9" s="87">
        <v>16092.91633201478</v>
      </c>
      <c r="J9" s="87">
        <v>15357.221174348111</v>
      </c>
      <c r="K9" s="87">
        <v>11618.652497480447</v>
      </c>
      <c r="L9" s="87">
        <v>16301.108144871625</v>
      </c>
      <c r="M9" s="87">
        <v>18404.823706553685</v>
      </c>
      <c r="N9" s="87">
        <v>21532.17880664322</v>
      </c>
      <c r="O9" s="87">
        <v>21457.220328571737</v>
      </c>
      <c r="P9" s="87">
        <v>18724.260986314606</v>
      </c>
      <c r="Q9" s="87">
        <v>18621.174509484063</v>
      </c>
    </row>
    <row r="10" spans="1:17" ht="12" customHeight="1" x14ac:dyDescent="0.25">
      <c r="A10" s="88" t="s">
        <v>34</v>
      </c>
      <c r="B10" s="87">
        <v>1628.9575472323195</v>
      </c>
      <c r="C10" s="87">
        <v>2948.7669712803854</v>
      </c>
      <c r="D10" s="87">
        <v>2896.7911797325974</v>
      </c>
      <c r="E10" s="87">
        <v>2910.6009574508403</v>
      </c>
      <c r="F10" s="87">
        <v>6740.8410738466309</v>
      </c>
      <c r="G10" s="87">
        <v>7264.419046575319</v>
      </c>
      <c r="H10" s="87">
        <v>6478.3794935487313</v>
      </c>
      <c r="I10" s="87">
        <v>6554.242411524594</v>
      </c>
      <c r="J10" s="87">
        <v>6935.5868797179455</v>
      </c>
      <c r="K10" s="87">
        <v>6758.7854411127137</v>
      </c>
      <c r="L10" s="87">
        <v>6533.5390969077571</v>
      </c>
      <c r="M10" s="87">
        <v>6965.5801362388765</v>
      </c>
      <c r="N10" s="87">
        <v>7092.460002983762</v>
      </c>
      <c r="O10" s="87">
        <v>6309.8401972456668</v>
      </c>
      <c r="P10" s="87">
        <v>6387.3371718408998</v>
      </c>
      <c r="Q10" s="87">
        <v>7093.0441349877528</v>
      </c>
    </row>
    <row r="11" spans="1:17" ht="12" customHeight="1" x14ac:dyDescent="0.25">
      <c r="A11" s="88" t="s">
        <v>61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>
        <v>190701.6554104354</v>
      </c>
      <c r="C12" s="87">
        <v>190040.63506137626</v>
      </c>
      <c r="D12" s="87">
        <v>190841.53857617395</v>
      </c>
      <c r="E12" s="87">
        <v>196591.69367487854</v>
      </c>
      <c r="F12" s="87">
        <v>213773.71631871481</v>
      </c>
      <c r="G12" s="87">
        <v>239061.13950109654</v>
      </c>
      <c r="H12" s="87">
        <v>252338.59330130069</v>
      </c>
      <c r="I12" s="87">
        <v>240892.15406384147</v>
      </c>
      <c r="J12" s="87">
        <v>252426.64623848785</v>
      </c>
      <c r="K12" s="87">
        <v>255643.92766152136</v>
      </c>
      <c r="L12" s="87">
        <v>262348.94194837421</v>
      </c>
      <c r="M12" s="87">
        <v>280332.69783026865</v>
      </c>
      <c r="N12" s="87">
        <v>297382.74825105182</v>
      </c>
      <c r="O12" s="87">
        <v>302097.2856977217</v>
      </c>
      <c r="P12" s="87">
        <v>287429.21705365594</v>
      </c>
      <c r="Q12" s="87">
        <v>269829.63062233274</v>
      </c>
    </row>
    <row r="13" spans="1:17" ht="12" customHeight="1" x14ac:dyDescent="0.25">
      <c r="A13" s="88" t="s">
        <v>105</v>
      </c>
      <c r="B13" s="87">
        <v>2952.7826777275131</v>
      </c>
      <c r="C13" s="87">
        <v>5070.2866777337322</v>
      </c>
      <c r="D13" s="87">
        <v>6807.4404676637314</v>
      </c>
      <c r="E13" s="87">
        <v>8138.2287237510754</v>
      </c>
      <c r="F13" s="87">
        <v>11466.761258291215</v>
      </c>
      <c r="G13" s="87">
        <v>12773.21947516324</v>
      </c>
      <c r="H13" s="87">
        <v>17645.624053129592</v>
      </c>
      <c r="I13" s="87">
        <v>22476.86329701393</v>
      </c>
      <c r="J13" s="87">
        <v>23953.734196974092</v>
      </c>
      <c r="K13" s="87">
        <v>25488.158189287373</v>
      </c>
      <c r="L13" s="87">
        <v>26821.598365841946</v>
      </c>
      <c r="M13" s="87">
        <v>28696.089430851196</v>
      </c>
      <c r="N13" s="87">
        <v>40620.032245351846</v>
      </c>
      <c r="O13" s="87">
        <v>54739.935836019169</v>
      </c>
      <c r="P13" s="87">
        <v>71909.563496399729</v>
      </c>
      <c r="Q13" s="87">
        <v>91647.907990418258</v>
      </c>
    </row>
    <row r="14" spans="1:17" ht="12" customHeight="1" x14ac:dyDescent="0.25">
      <c r="A14" s="51" t="s">
        <v>104</v>
      </c>
      <c r="B14" s="94">
        <v>102874.27464896829</v>
      </c>
      <c r="C14" s="94">
        <v>119967.68345942743</v>
      </c>
      <c r="D14" s="94">
        <v>118780.43056006423</v>
      </c>
      <c r="E14" s="94">
        <v>112543.61283228945</v>
      </c>
      <c r="F14" s="94">
        <v>113479.98699073415</v>
      </c>
      <c r="G14" s="94">
        <v>106705.67923500796</v>
      </c>
      <c r="H14" s="94">
        <v>124491.95144208988</v>
      </c>
      <c r="I14" s="94">
        <v>138112.39926147475</v>
      </c>
      <c r="J14" s="94">
        <v>132593.90637275603</v>
      </c>
      <c r="K14" s="94">
        <v>100068.98595363437</v>
      </c>
      <c r="L14" s="94">
        <v>91675.939388010054</v>
      </c>
      <c r="M14" s="94">
        <v>71176.493203313687</v>
      </c>
      <c r="N14" s="94">
        <v>72160.72869236402</v>
      </c>
      <c r="O14" s="94">
        <v>67461.819435941186</v>
      </c>
      <c r="P14" s="94">
        <v>73166.010440326398</v>
      </c>
      <c r="Q14" s="94">
        <v>94004.06804790227</v>
      </c>
    </row>
    <row r="15" spans="1:17" ht="12" hidden="1" customHeight="1" x14ac:dyDescent="0.25">
      <c r="A15" s="97" t="s">
        <v>103</v>
      </c>
      <c r="B15" s="96">
        <f t="shared" ref="B15" si="3">SUM(B5:B12)</f>
        <v>336665.00370770122</v>
      </c>
      <c r="C15" s="96">
        <f t="shared" ref="C15:Q15" si="4">SUM(C5:C12)</f>
        <v>323029.54054644838</v>
      </c>
      <c r="D15" s="96">
        <f t="shared" si="4"/>
        <v>327470.56886038173</v>
      </c>
      <c r="E15" s="96">
        <f t="shared" si="4"/>
        <v>336636.55106048938</v>
      </c>
      <c r="F15" s="96">
        <f t="shared" si="4"/>
        <v>338067.39942239621</v>
      </c>
      <c r="G15" s="96">
        <f t="shared" si="4"/>
        <v>348543.41045415797</v>
      </c>
      <c r="H15" s="96">
        <f t="shared" si="4"/>
        <v>332869.75864167849</v>
      </c>
      <c r="I15" s="96">
        <f t="shared" si="4"/>
        <v>321114.28805741516</v>
      </c>
      <c r="J15" s="96">
        <f t="shared" si="4"/>
        <v>329230.13720804756</v>
      </c>
      <c r="K15" s="96">
        <f t="shared" si="4"/>
        <v>364970.99233047926</v>
      </c>
      <c r="L15" s="96">
        <f t="shared" si="4"/>
        <v>377964.77642984525</v>
      </c>
      <c r="M15" s="96">
        <f t="shared" si="4"/>
        <v>401164.11222815671</v>
      </c>
      <c r="N15" s="96">
        <f t="shared" si="4"/>
        <v>392098.9011772715</v>
      </c>
      <c r="O15" s="96">
        <f t="shared" si="4"/>
        <v>389868.76093991997</v>
      </c>
      <c r="P15" s="96">
        <f t="shared" si="4"/>
        <v>372365.25881792628</v>
      </c>
      <c r="Q15" s="96">
        <f t="shared" si="4"/>
        <v>338692.98512643145</v>
      </c>
    </row>
    <row r="16" spans="1:17" ht="12.95" customHeight="1" x14ac:dyDescent="0.25">
      <c r="A16" s="90" t="s">
        <v>102</v>
      </c>
      <c r="B16" s="89">
        <f t="shared" ref="B16" si="5">SUM(B17:B18)</f>
        <v>113955</v>
      </c>
      <c r="C16" s="89">
        <f t="shared" ref="C16:Q16" si="6">SUM(C17:C18)</f>
        <v>114164.00000000003</v>
      </c>
      <c r="D16" s="89">
        <f t="shared" si="6"/>
        <v>118280.00000000003</v>
      </c>
      <c r="E16" s="89">
        <f t="shared" si="6"/>
        <v>120892.00000000003</v>
      </c>
      <c r="F16" s="89">
        <f t="shared" si="6"/>
        <v>126530</v>
      </c>
      <c r="G16" s="89">
        <f t="shared" si="6"/>
        <v>133973.99999999997</v>
      </c>
      <c r="H16" s="89">
        <f t="shared" si="6"/>
        <v>137716</v>
      </c>
      <c r="I16" s="89">
        <f t="shared" si="6"/>
        <v>141908</v>
      </c>
      <c r="J16" s="89">
        <f t="shared" si="6"/>
        <v>143455</v>
      </c>
      <c r="K16" s="89">
        <f t="shared" si="6"/>
        <v>147313.00000000003</v>
      </c>
      <c r="L16" s="89">
        <f t="shared" si="6"/>
        <v>149171.00000000003</v>
      </c>
      <c r="M16" s="89">
        <f t="shared" si="6"/>
        <v>151330</v>
      </c>
      <c r="N16" s="89">
        <f t="shared" si="6"/>
        <v>152686</v>
      </c>
      <c r="O16" s="89">
        <f t="shared" si="6"/>
        <v>154588.00000000003</v>
      </c>
      <c r="P16" s="89">
        <f t="shared" si="6"/>
        <v>159175.99999999997</v>
      </c>
      <c r="Q16" s="89">
        <f t="shared" si="6"/>
        <v>162508.99999999994</v>
      </c>
    </row>
    <row r="17" spans="1:17" ht="12.95" customHeight="1" x14ac:dyDescent="0.25">
      <c r="A17" s="88" t="s">
        <v>101</v>
      </c>
      <c r="B17" s="95">
        <v>0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0</v>
      </c>
      <c r="I17" s="95">
        <v>0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</row>
    <row r="18" spans="1:17" ht="12" customHeight="1" x14ac:dyDescent="0.25">
      <c r="A18" s="88" t="s">
        <v>100</v>
      </c>
      <c r="B18" s="95">
        <v>113955</v>
      </c>
      <c r="C18" s="95">
        <v>114164.00000000003</v>
      </c>
      <c r="D18" s="95">
        <v>118280.00000000003</v>
      </c>
      <c r="E18" s="95">
        <v>120892.00000000003</v>
      </c>
      <c r="F18" s="95">
        <v>126530</v>
      </c>
      <c r="G18" s="95">
        <v>133973.99999999997</v>
      </c>
      <c r="H18" s="95">
        <v>137716</v>
      </c>
      <c r="I18" s="95">
        <v>141908</v>
      </c>
      <c r="J18" s="95">
        <v>143455</v>
      </c>
      <c r="K18" s="95">
        <v>147313.00000000003</v>
      </c>
      <c r="L18" s="95">
        <v>149171.00000000003</v>
      </c>
      <c r="M18" s="95">
        <v>151330</v>
      </c>
      <c r="N18" s="95">
        <v>152686</v>
      </c>
      <c r="O18" s="95">
        <v>154588.00000000003</v>
      </c>
      <c r="P18" s="95">
        <v>159175.99999999997</v>
      </c>
      <c r="Q18" s="95">
        <v>162508.99999999994</v>
      </c>
    </row>
    <row r="19" spans="1:17" ht="12.95" customHeight="1" x14ac:dyDescent="0.25">
      <c r="A19" s="90" t="s">
        <v>47</v>
      </c>
      <c r="B19" s="89">
        <f t="shared" ref="B19" si="7">SUM(B20:B26)</f>
        <v>442492.06103439705</v>
      </c>
      <c r="C19" s="89">
        <f t="shared" ref="C19:Q19" si="8">SUM(C20:C26)</f>
        <v>448067.51068360952</v>
      </c>
      <c r="D19" s="89">
        <f t="shared" si="8"/>
        <v>453058.4398881098</v>
      </c>
      <c r="E19" s="89">
        <f t="shared" si="8"/>
        <v>457318.39261652983</v>
      </c>
      <c r="F19" s="89">
        <f t="shared" si="8"/>
        <v>463014.14767142152</v>
      </c>
      <c r="G19" s="89">
        <f t="shared" si="8"/>
        <v>468022.3091643292</v>
      </c>
      <c r="H19" s="89">
        <f t="shared" si="8"/>
        <v>475007.33413689805</v>
      </c>
      <c r="I19" s="89">
        <f t="shared" si="8"/>
        <v>481703.5506159041</v>
      </c>
      <c r="J19" s="89">
        <f t="shared" si="8"/>
        <v>485777.77777777764</v>
      </c>
      <c r="K19" s="89">
        <f t="shared" si="8"/>
        <v>490528.13647340098</v>
      </c>
      <c r="L19" s="89">
        <f t="shared" si="8"/>
        <v>496462.31418369728</v>
      </c>
      <c r="M19" s="89">
        <f t="shared" si="8"/>
        <v>501036.6948623216</v>
      </c>
      <c r="N19" s="89">
        <f t="shared" si="8"/>
        <v>504879.66211498744</v>
      </c>
      <c r="O19" s="89">
        <f t="shared" si="8"/>
        <v>512070.51621188031</v>
      </c>
      <c r="P19" s="89">
        <f t="shared" si="8"/>
        <v>517440.83275465237</v>
      </c>
      <c r="Q19" s="89">
        <f t="shared" si="8"/>
        <v>524344.96116475167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>
        <v>87265.109082489813</v>
      </c>
      <c r="C22" s="87">
        <v>86577.198831740519</v>
      </c>
      <c r="D22" s="87">
        <v>83837.172474943989</v>
      </c>
      <c r="E22" s="87">
        <v>81954.653403981487</v>
      </c>
      <c r="F22" s="87">
        <v>74485.096456965752</v>
      </c>
      <c r="G22" s="87">
        <v>67074.720727224645</v>
      </c>
      <c r="H22" s="87">
        <v>49344.253180106389</v>
      </c>
      <c r="I22" s="87">
        <v>48828.796751153692</v>
      </c>
      <c r="J22" s="87">
        <v>43955.354014654462</v>
      </c>
      <c r="K22" s="87">
        <v>42212.964716063849</v>
      </c>
      <c r="L22" s="87">
        <v>41777.631035420178</v>
      </c>
      <c r="M22" s="87">
        <v>41129.914858007454</v>
      </c>
      <c r="N22" s="87">
        <v>39322.176975023169</v>
      </c>
      <c r="O22" s="87">
        <v>38881.181760064181</v>
      </c>
      <c r="P22" s="87">
        <v>37186.708407274447</v>
      </c>
      <c r="Q22" s="87">
        <v>36704.333923823615</v>
      </c>
    </row>
    <row r="23" spans="1:17" ht="12" customHeight="1" x14ac:dyDescent="0.25">
      <c r="A23" s="88" t="s">
        <v>98</v>
      </c>
      <c r="B23" s="87">
        <v>2208.8322799139892</v>
      </c>
      <c r="C23" s="87">
        <v>2099.0480970973904</v>
      </c>
      <c r="D23" s="87">
        <v>2777.360582039295</v>
      </c>
      <c r="E23" s="87">
        <v>3403.4607023475669</v>
      </c>
      <c r="F23" s="87">
        <v>3476.0477992687775</v>
      </c>
      <c r="G23" s="87">
        <v>4099.610974181699</v>
      </c>
      <c r="H23" s="87">
        <v>5232.0920991369176</v>
      </c>
      <c r="I23" s="87">
        <v>5276.6560146186439</v>
      </c>
      <c r="J23" s="87">
        <v>5833.4762948167381</v>
      </c>
      <c r="K23" s="87">
        <v>5890.5603648027072</v>
      </c>
      <c r="L23" s="87">
        <v>6267.9603864777555</v>
      </c>
      <c r="M23" s="87">
        <v>6457.3783395159844</v>
      </c>
      <c r="N23" s="87">
        <v>6630.7592042744109</v>
      </c>
      <c r="O23" s="87">
        <v>6858.3654231968339</v>
      </c>
      <c r="P23" s="87">
        <v>7064.4826050418151</v>
      </c>
      <c r="Q23" s="87">
        <v>7298.5273619743612</v>
      </c>
    </row>
    <row r="24" spans="1:17" ht="12" customHeight="1" x14ac:dyDescent="0.25">
      <c r="A24" s="88" t="s">
        <v>34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>
        <v>166168.51303710058</v>
      </c>
      <c r="C25" s="87">
        <v>166181.16456980791</v>
      </c>
      <c r="D25" s="87">
        <v>168875.11762094847</v>
      </c>
      <c r="E25" s="87">
        <v>173418.27755438144</v>
      </c>
      <c r="F25" s="87">
        <v>187369.49154151976</v>
      </c>
      <c r="G25" s="87">
        <v>203644.88609888151</v>
      </c>
      <c r="H25" s="87">
        <v>215207.62232498528</v>
      </c>
      <c r="I25" s="87">
        <v>215688.14611202994</v>
      </c>
      <c r="J25" s="87">
        <v>223155.35360742384</v>
      </c>
      <c r="K25" s="87">
        <v>227398.85453326773</v>
      </c>
      <c r="L25" s="87">
        <v>232773.78404655214</v>
      </c>
      <c r="M25" s="87">
        <v>240909.40312847498</v>
      </c>
      <c r="N25" s="87">
        <v>249271.58015413594</v>
      </c>
      <c r="O25" s="87">
        <v>250409.32262433396</v>
      </c>
      <c r="P25" s="87">
        <v>252384.66118966771</v>
      </c>
      <c r="Q25" s="87">
        <v>253247.05984653952</v>
      </c>
    </row>
    <row r="26" spans="1:17" ht="12" customHeight="1" x14ac:dyDescent="0.25">
      <c r="A26" s="88" t="s">
        <v>30</v>
      </c>
      <c r="B26" s="94">
        <v>186849.60663489267</v>
      </c>
      <c r="C26" s="94">
        <v>193210.09918496371</v>
      </c>
      <c r="D26" s="94">
        <v>197568.78921017805</v>
      </c>
      <c r="E26" s="94">
        <v>198542.00095581936</v>
      </c>
      <c r="F26" s="94">
        <v>197683.51187366724</v>
      </c>
      <c r="G26" s="94">
        <v>193203.09136404129</v>
      </c>
      <c r="H26" s="94">
        <v>205223.36653266949</v>
      </c>
      <c r="I26" s="94">
        <v>211909.95173810184</v>
      </c>
      <c r="J26" s="94">
        <v>212833.59386088257</v>
      </c>
      <c r="K26" s="94">
        <v>215025.75685926666</v>
      </c>
      <c r="L26" s="94">
        <v>215642.9387152472</v>
      </c>
      <c r="M26" s="94">
        <v>212539.9985363232</v>
      </c>
      <c r="N26" s="94">
        <v>209655.14578155393</v>
      </c>
      <c r="O26" s="94">
        <v>215921.64640428533</v>
      </c>
      <c r="P26" s="94">
        <v>220804.98055266836</v>
      </c>
      <c r="Q26" s="94">
        <v>227095.0400324142</v>
      </c>
    </row>
    <row r="27" spans="1:17" ht="12" customHeight="1" x14ac:dyDescent="0.25">
      <c r="A27" s="93" t="s">
        <v>33</v>
      </c>
      <c r="B27" s="92">
        <v>0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442492.06103439705</v>
      </c>
      <c r="C29" s="89">
        <f t="shared" ref="C29:Q29" si="10">SUM(C30:C33)</f>
        <v>448067.51068360958</v>
      </c>
      <c r="D29" s="89">
        <f t="shared" si="10"/>
        <v>453058.43988810974</v>
      </c>
      <c r="E29" s="89">
        <f t="shared" si="10"/>
        <v>457318.39261652977</v>
      </c>
      <c r="F29" s="89">
        <f t="shared" si="10"/>
        <v>463014.14767142147</v>
      </c>
      <c r="G29" s="89">
        <f t="shared" si="10"/>
        <v>468022.30916432908</v>
      </c>
      <c r="H29" s="89">
        <f t="shared" si="10"/>
        <v>475007.33413689799</v>
      </c>
      <c r="I29" s="89">
        <f t="shared" si="10"/>
        <v>481703.55061590404</v>
      </c>
      <c r="J29" s="89">
        <f t="shared" si="10"/>
        <v>485777.77777777769</v>
      </c>
      <c r="K29" s="89">
        <f t="shared" si="10"/>
        <v>490528.13647340093</v>
      </c>
      <c r="L29" s="89">
        <f t="shared" si="10"/>
        <v>496462.31418369734</v>
      </c>
      <c r="M29" s="89">
        <f t="shared" si="10"/>
        <v>501036.69486232178</v>
      </c>
      <c r="N29" s="89">
        <f t="shared" si="10"/>
        <v>504879.66211498773</v>
      </c>
      <c r="O29" s="89">
        <f t="shared" si="10"/>
        <v>512070.51621188066</v>
      </c>
      <c r="P29" s="89">
        <f t="shared" si="10"/>
        <v>517440.83275465295</v>
      </c>
      <c r="Q29" s="89">
        <f t="shared" si="10"/>
        <v>524344.96116475202</v>
      </c>
    </row>
    <row r="30" spans="1:17" ht="12" customHeight="1" x14ac:dyDescent="0.25">
      <c r="A30" s="88" t="s">
        <v>66</v>
      </c>
      <c r="B30" s="87">
        <v>47258.397039422322</v>
      </c>
      <c r="C30" s="87">
        <v>42896.633529131461</v>
      </c>
      <c r="D30" s="87">
        <v>42517.649493830984</v>
      </c>
      <c r="E30" s="87">
        <v>33265.060927519386</v>
      </c>
      <c r="F30" s="87">
        <v>32047.11899537962</v>
      </c>
      <c r="G30" s="87">
        <v>30153.618482859554</v>
      </c>
      <c r="H30" s="87">
        <v>10334.276195126604</v>
      </c>
      <c r="I30" s="87">
        <v>7217.9206271400817</v>
      </c>
      <c r="J30" s="87">
        <v>7176.8814686496471</v>
      </c>
      <c r="K30" s="87">
        <v>6666.4357287131825</v>
      </c>
      <c r="L30" s="87">
        <v>6441.4793846895009</v>
      </c>
      <c r="M30" s="87">
        <v>6191.7135368777399</v>
      </c>
      <c r="N30" s="87">
        <v>1024.9484312779177</v>
      </c>
      <c r="O30" s="87">
        <v>0</v>
      </c>
      <c r="P30" s="87">
        <v>0</v>
      </c>
      <c r="Q30" s="87">
        <v>5100.8957851100813</v>
      </c>
    </row>
    <row r="31" spans="1:17" ht="12" customHeight="1" x14ac:dyDescent="0.25">
      <c r="A31" s="88" t="s">
        <v>98</v>
      </c>
      <c r="B31" s="87">
        <v>9507.49407116558</v>
      </c>
      <c r="C31" s="87">
        <v>9547.5465495084736</v>
      </c>
      <c r="D31" s="87">
        <v>10072.865045110737</v>
      </c>
      <c r="E31" s="87">
        <v>11062.363647728975</v>
      </c>
      <c r="F31" s="87">
        <v>11110.848060891893</v>
      </c>
      <c r="G31" s="87">
        <v>11248.029551018139</v>
      </c>
      <c r="H31" s="87">
        <v>11255.703690344299</v>
      </c>
      <c r="I31" s="87">
        <v>11121.130919907848</v>
      </c>
      <c r="J31" s="87">
        <v>11006.170241737243</v>
      </c>
      <c r="K31" s="87">
        <v>9843.4115580972375</v>
      </c>
      <c r="L31" s="87">
        <v>8362.7145977533473</v>
      </c>
      <c r="M31" s="87">
        <v>8181.0513755226812</v>
      </c>
      <c r="N31" s="87">
        <v>7706.7997311533954</v>
      </c>
      <c r="O31" s="87">
        <v>7551.2347838540591</v>
      </c>
      <c r="P31" s="87">
        <v>7390.8643382060491</v>
      </c>
      <c r="Q31" s="87">
        <v>7197.7971224033427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>
        <v>385726.16992380912</v>
      </c>
      <c r="C33" s="86">
        <v>395623.33060496964</v>
      </c>
      <c r="D33" s="86">
        <v>400467.92534916801</v>
      </c>
      <c r="E33" s="86">
        <v>412990.96804128139</v>
      </c>
      <c r="F33" s="86">
        <v>419856.18061514996</v>
      </c>
      <c r="G33" s="86">
        <v>426620.66113045142</v>
      </c>
      <c r="H33" s="86">
        <v>453417.35425142711</v>
      </c>
      <c r="I33" s="86">
        <v>463364.49906885612</v>
      </c>
      <c r="J33" s="86">
        <v>467594.72606739082</v>
      </c>
      <c r="K33" s="86">
        <v>474018.28918659053</v>
      </c>
      <c r="L33" s="86">
        <v>481658.1202012545</v>
      </c>
      <c r="M33" s="86">
        <v>486663.92994992138</v>
      </c>
      <c r="N33" s="86">
        <v>496147.91395255644</v>
      </c>
      <c r="O33" s="86">
        <v>504519.28142802662</v>
      </c>
      <c r="P33" s="86">
        <v>510049.96841644688</v>
      </c>
      <c r="Q33" s="86">
        <v>512046.26825723855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3312.2636797817254</v>
      </c>
      <c r="C3" s="106">
        <f t="shared" ref="C3:Q3" si="1">SUM(C4,C16,C19,C29)</f>
        <v>3679.6025850864389</v>
      </c>
      <c r="D3" s="106">
        <f t="shared" si="1"/>
        <v>3657.7405993487259</v>
      </c>
      <c r="E3" s="106">
        <f t="shared" si="1"/>
        <v>3659.3555149676408</v>
      </c>
      <c r="F3" s="106">
        <f t="shared" si="1"/>
        <v>3418.076179287626</v>
      </c>
      <c r="G3" s="106">
        <f t="shared" si="1"/>
        <v>3154.6178868725729</v>
      </c>
      <c r="H3" s="106">
        <f t="shared" si="1"/>
        <v>2927.1967673788949</v>
      </c>
      <c r="I3" s="106">
        <f t="shared" si="1"/>
        <v>3011.5354577169628</v>
      </c>
      <c r="J3" s="106">
        <f t="shared" si="1"/>
        <v>2951.3822020762459</v>
      </c>
      <c r="K3" s="106">
        <f t="shared" si="1"/>
        <v>3053.4776970307262</v>
      </c>
      <c r="L3" s="106">
        <f t="shared" si="1"/>
        <v>3357.8633016606159</v>
      </c>
      <c r="M3" s="106">
        <f t="shared" si="1"/>
        <v>2829.9361576299107</v>
      </c>
      <c r="N3" s="106">
        <f t="shared" si="1"/>
        <v>2891.090895422004</v>
      </c>
      <c r="O3" s="106">
        <f t="shared" si="1"/>
        <v>2764.4689583632271</v>
      </c>
      <c r="P3" s="106">
        <f t="shared" si="1"/>
        <v>2838.3108793723623</v>
      </c>
      <c r="Q3" s="106">
        <f t="shared" si="1"/>
        <v>2801.2516944076979</v>
      </c>
    </row>
    <row r="4" spans="1:17" ht="12.95" customHeight="1" x14ac:dyDescent="0.25">
      <c r="A4" s="90" t="s">
        <v>44</v>
      </c>
      <c r="B4" s="101">
        <f t="shared" ref="B4" si="2">SUM(B5:B15)</f>
        <v>2542.6449887668582</v>
      </c>
      <c r="C4" s="101">
        <f t="shared" ref="C4:Q4" si="3">SUM(C5:C15)</f>
        <v>2903.5111057883123</v>
      </c>
      <c r="D4" s="101">
        <f t="shared" si="3"/>
        <v>2880.4961168085397</v>
      </c>
      <c r="E4" s="101">
        <f t="shared" si="3"/>
        <v>2882.3995745161365</v>
      </c>
      <c r="F4" s="101">
        <f t="shared" si="3"/>
        <v>2637.4554854413332</v>
      </c>
      <c r="G4" s="101">
        <f t="shared" si="3"/>
        <v>2368.098057855259</v>
      </c>
      <c r="H4" s="101">
        <f t="shared" si="3"/>
        <v>2141.7621131859964</v>
      </c>
      <c r="I4" s="101">
        <f t="shared" si="3"/>
        <v>2219.9267603837188</v>
      </c>
      <c r="J4" s="101">
        <f t="shared" si="3"/>
        <v>2158.0918636038373</v>
      </c>
      <c r="K4" s="101">
        <f t="shared" si="3"/>
        <v>2260.4243972462182</v>
      </c>
      <c r="L4" s="101">
        <f t="shared" si="3"/>
        <v>2560.3225104896214</v>
      </c>
      <c r="M4" s="101">
        <f t="shared" si="3"/>
        <v>2029.0214016956797</v>
      </c>
      <c r="N4" s="101">
        <f t="shared" si="3"/>
        <v>2087.2999564692168</v>
      </c>
      <c r="O4" s="101">
        <f t="shared" si="3"/>
        <v>1951.883499474822</v>
      </c>
      <c r="P4" s="101">
        <f t="shared" si="3"/>
        <v>2019.659447123491</v>
      </c>
      <c r="Q4" s="101">
        <f t="shared" si="3"/>
        <v>1975.8925800985546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922.84466791597754</v>
      </c>
      <c r="C7" s="100">
        <v>931.96978268887733</v>
      </c>
      <c r="D7" s="100">
        <v>907.32676329208334</v>
      </c>
      <c r="E7" s="100">
        <v>945.05543461840841</v>
      </c>
      <c r="F7" s="100">
        <v>694.19869350808358</v>
      </c>
      <c r="G7" s="100">
        <v>518.70367839794892</v>
      </c>
      <c r="H7" s="100">
        <v>294.40288432104796</v>
      </c>
      <c r="I7" s="100">
        <v>338.38585936180101</v>
      </c>
      <c r="J7" s="100">
        <v>290.15884972274665</v>
      </c>
      <c r="K7" s="100">
        <v>502.233332129958</v>
      </c>
      <c r="L7" s="100">
        <v>561.20476953043794</v>
      </c>
      <c r="M7" s="100">
        <v>480.98507442036862</v>
      </c>
      <c r="N7" s="100">
        <v>307.74790636837196</v>
      </c>
      <c r="O7" s="100">
        <v>248.73476969870683</v>
      </c>
      <c r="P7" s="100">
        <v>322.49404539162663</v>
      </c>
      <c r="Q7" s="100">
        <v>205.88818554930879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24.402677196249478</v>
      </c>
      <c r="C9" s="100">
        <v>22.879583714215968</v>
      </c>
      <c r="D9" s="100">
        <v>53.09802521412881</v>
      </c>
      <c r="E9" s="100">
        <v>75.591012686700225</v>
      </c>
      <c r="F9" s="100">
        <v>75.778886505946886</v>
      </c>
      <c r="G9" s="100">
        <v>80.347054078597424</v>
      </c>
      <c r="H9" s="100">
        <v>80.896558552444944</v>
      </c>
      <c r="I9" s="100">
        <v>82.780005948427316</v>
      </c>
      <c r="J9" s="100">
        <v>86.480289557113409</v>
      </c>
      <c r="K9" s="100">
        <v>41.507086900463719</v>
      </c>
      <c r="L9" s="100">
        <v>93.296972346663551</v>
      </c>
      <c r="M9" s="100">
        <v>82.642269734446302</v>
      </c>
      <c r="N9" s="100">
        <v>110.36997091104175</v>
      </c>
      <c r="O9" s="100">
        <v>94.635325147679353</v>
      </c>
      <c r="P9" s="100">
        <v>85.055584488661339</v>
      </c>
      <c r="Q9" s="100">
        <v>83.842360430494267</v>
      </c>
    </row>
    <row r="10" spans="1:17" ht="12" customHeight="1" x14ac:dyDescent="0.25">
      <c r="A10" s="88" t="s">
        <v>34</v>
      </c>
      <c r="B10" s="100">
        <v>12.993234601640458</v>
      </c>
      <c r="C10" s="100">
        <v>34.396309999999986</v>
      </c>
      <c r="D10" s="100">
        <v>25.800599999999992</v>
      </c>
      <c r="E10" s="100">
        <v>23.899219999999996</v>
      </c>
      <c r="F10" s="100">
        <v>54.302449999999993</v>
      </c>
      <c r="G10" s="100">
        <v>59.711953877606511</v>
      </c>
      <c r="H10" s="100">
        <v>42.599229999999977</v>
      </c>
      <c r="I10" s="100">
        <v>44.00265000000001</v>
      </c>
      <c r="J10" s="100">
        <v>45.100960000000001</v>
      </c>
      <c r="K10" s="100">
        <v>45.099589999999992</v>
      </c>
      <c r="L10" s="100">
        <v>45.070065086411319</v>
      </c>
      <c r="M10" s="100">
        <v>40.604041166900807</v>
      </c>
      <c r="N10" s="100">
        <v>52.020298107285441</v>
      </c>
      <c r="O10" s="100">
        <v>28.900285198650312</v>
      </c>
      <c r="P10" s="100">
        <v>39.815346795430308</v>
      </c>
      <c r="Q10" s="100">
        <v>40.317187350721269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989.95381846676776</v>
      </c>
      <c r="C12" s="100">
        <v>1105.9310074034499</v>
      </c>
      <c r="D12" s="100">
        <v>1114.957154482436</v>
      </c>
      <c r="E12" s="100">
        <v>1136.9012967564947</v>
      </c>
      <c r="F12" s="100">
        <v>1100.3160778793736</v>
      </c>
      <c r="G12" s="100">
        <v>1125.3141011746648</v>
      </c>
      <c r="H12" s="100">
        <v>1099.7604163457513</v>
      </c>
      <c r="I12" s="100">
        <v>1040.5029354003364</v>
      </c>
      <c r="J12" s="100">
        <v>1065.4164740846149</v>
      </c>
      <c r="K12" s="100">
        <v>1126.9435129954029</v>
      </c>
      <c r="L12" s="100">
        <v>1289.4595159820792</v>
      </c>
      <c r="M12" s="100">
        <v>1076.5756128441685</v>
      </c>
      <c r="N12" s="100">
        <v>1179.006892624654</v>
      </c>
      <c r="O12" s="100">
        <v>1173.9371871982064</v>
      </c>
      <c r="P12" s="100">
        <v>1099.5011496985458</v>
      </c>
      <c r="Q12" s="100">
        <v>1055.884897634196</v>
      </c>
    </row>
    <row r="13" spans="1:17" ht="12" customHeight="1" x14ac:dyDescent="0.25">
      <c r="A13" s="88" t="s">
        <v>105</v>
      </c>
      <c r="B13" s="100">
        <v>9.8306029362489369</v>
      </c>
      <c r="C13" s="100">
        <v>19.162556351939518</v>
      </c>
      <c r="D13" s="100">
        <v>25.307323549625565</v>
      </c>
      <c r="E13" s="100">
        <v>29.949441557495103</v>
      </c>
      <c r="F13" s="100">
        <v>38.556883931972571</v>
      </c>
      <c r="G13" s="100">
        <v>38.521801776823914</v>
      </c>
      <c r="H13" s="100">
        <v>48.433759904798869</v>
      </c>
      <c r="I13" s="100">
        <v>62.989731659112017</v>
      </c>
      <c r="J13" s="100">
        <v>65.021020696727504</v>
      </c>
      <c r="K13" s="100">
        <v>70.990869582409999</v>
      </c>
      <c r="L13" s="100">
        <v>83.627839351849246</v>
      </c>
      <c r="M13" s="100">
        <v>69.123434004588347</v>
      </c>
      <c r="N13" s="100">
        <v>100.03686600085111</v>
      </c>
      <c r="O13" s="100">
        <v>123.46109338446912</v>
      </c>
      <c r="P13" s="100">
        <v>162.0612768416014</v>
      </c>
      <c r="Q13" s="100">
        <v>198.08934266669689</v>
      </c>
    </row>
    <row r="14" spans="1:17" ht="12" customHeight="1" x14ac:dyDescent="0.25">
      <c r="A14" s="51" t="s">
        <v>104</v>
      </c>
      <c r="B14" s="22">
        <v>567.82225427366359</v>
      </c>
      <c r="C14" s="22">
        <v>773.62622312994574</v>
      </c>
      <c r="D14" s="22">
        <v>738.25294507284616</v>
      </c>
      <c r="E14" s="22">
        <v>654.31552707847788</v>
      </c>
      <c r="F14" s="22">
        <v>660.48522709082329</v>
      </c>
      <c r="G14" s="22">
        <v>533.52000091105788</v>
      </c>
      <c r="H14" s="22">
        <v>566.51236036361468</v>
      </c>
      <c r="I14" s="22">
        <v>641.68764372570604</v>
      </c>
      <c r="J14" s="22">
        <v>596.70692101763154</v>
      </c>
      <c r="K14" s="22">
        <v>462.08353485713673</v>
      </c>
      <c r="L14" s="22">
        <v>473.89108966047934</v>
      </c>
      <c r="M14" s="22">
        <v>267.32323300614854</v>
      </c>
      <c r="N14" s="22">
        <v>327.66328581636338</v>
      </c>
      <c r="O14" s="22">
        <v>272.83108619337401</v>
      </c>
      <c r="P14" s="22">
        <v>300.71728650789578</v>
      </c>
      <c r="Q14" s="22">
        <v>383.5091388361829</v>
      </c>
    </row>
    <row r="15" spans="1:17" ht="12" customHeight="1" x14ac:dyDescent="0.25">
      <c r="A15" s="105" t="s">
        <v>108</v>
      </c>
      <c r="B15" s="104">
        <v>14.797733376310392</v>
      </c>
      <c r="C15" s="104">
        <v>15.545642499883735</v>
      </c>
      <c r="D15" s="104">
        <v>15.753305197420062</v>
      </c>
      <c r="E15" s="104">
        <v>16.687641818560031</v>
      </c>
      <c r="F15" s="104">
        <v>13.817266525132958</v>
      </c>
      <c r="G15" s="104">
        <v>11.979467638559665</v>
      </c>
      <c r="H15" s="104">
        <v>9.15690369833872</v>
      </c>
      <c r="I15" s="104">
        <v>9.5779342883359764</v>
      </c>
      <c r="J15" s="104">
        <v>9.2073485250036757</v>
      </c>
      <c r="K15" s="104">
        <v>11.566470780847004</v>
      </c>
      <c r="L15" s="104">
        <v>13.772258531701043</v>
      </c>
      <c r="M15" s="104">
        <v>11.767736519058912</v>
      </c>
      <c r="N15" s="104">
        <v>10.454736640648946</v>
      </c>
      <c r="O15" s="104">
        <v>9.3837526537358098</v>
      </c>
      <c r="P15" s="104">
        <v>10.014757399729616</v>
      </c>
      <c r="Q15" s="104">
        <v>8.3614676309543228</v>
      </c>
    </row>
    <row r="16" spans="1:17" ht="12.95" customHeight="1" x14ac:dyDescent="0.25">
      <c r="A16" s="90" t="s">
        <v>102</v>
      </c>
      <c r="B16" s="101">
        <f t="shared" ref="B16" si="4">SUM(B17:B18)</f>
        <v>62.357609768540904</v>
      </c>
      <c r="C16" s="101">
        <f t="shared" ref="C16:Q16" si="5">SUM(C17:C18)</f>
        <v>61.670013318018412</v>
      </c>
      <c r="D16" s="101">
        <f t="shared" si="5"/>
        <v>62.806893088383021</v>
      </c>
      <c r="E16" s="101">
        <f t="shared" si="5"/>
        <v>63.246629575626883</v>
      </c>
      <c r="F16" s="101">
        <f t="shared" si="5"/>
        <v>65.251095822646604</v>
      </c>
      <c r="G16" s="101">
        <f t="shared" si="5"/>
        <v>68.102329419060283</v>
      </c>
      <c r="H16" s="101">
        <f t="shared" si="5"/>
        <v>69.06421232601538</v>
      </c>
      <c r="I16" s="101">
        <f t="shared" si="5"/>
        <v>70.401800064773269</v>
      </c>
      <c r="J16" s="101">
        <f t="shared" si="5"/>
        <v>70.820984201996637</v>
      </c>
      <c r="K16" s="101">
        <f t="shared" si="5"/>
        <v>70.230096715715547</v>
      </c>
      <c r="L16" s="101">
        <f t="shared" si="5"/>
        <v>70.515630631125219</v>
      </c>
      <c r="M16" s="101">
        <f t="shared" si="5"/>
        <v>70.446859788204577</v>
      </c>
      <c r="N16" s="101">
        <f t="shared" si="5"/>
        <v>70.073184680541615</v>
      </c>
      <c r="O16" s="101">
        <f t="shared" si="5"/>
        <v>69.407293153096688</v>
      </c>
      <c r="P16" s="101">
        <f t="shared" si="5"/>
        <v>68.858384374873324</v>
      </c>
      <c r="Q16" s="101">
        <f t="shared" si="5"/>
        <v>67.228080013330782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62.357609768540904</v>
      </c>
      <c r="C18" s="103">
        <v>61.670013318018412</v>
      </c>
      <c r="D18" s="103">
        <v>62.806893088383021</v>
      </c>
      <c r="E18" s="103">
        <v>63.246629575626883</v>
      </c>
      <c r="F18" s="103">
        <v>65.251095822646604</v>
      </c>
      <c r="G18" s="103">
        <v>68.102329419060283</v>
      </c>
      <c r="H18" s="103">
        <v>69.06421232601538</v>
      </c>
      <c r="I18" s="103">
        <v>70.401800064773269</v>
      </c>
      <c r="J18" s="103">
        <v>70.820984201996637</v>
      </c>
      <c r="K18" s="103">
        <v>70.230096715715547</v>
      </c>
      <c r="L18" s="103">
        <v>70.515630631125219</v>
      </c>
      <c r="M18" s="103">
        <v>70.446859788204577</v>
      </c>
      <c r="N18" s="103">
        <v>70.073184680541615</v>
      </c>
      <c r="O18" s="103">
        <v>69.407293153096688</v>
      </c>
      <c r="P18" s="103">
        <v>68.858384374873324</v>
      </c>
      <c r="Q18" s="103">
        <v>67.228080013330782</v>
      </c>
    </row>
    <row r="19" spans="1:17" ht="12.95" customHeight="1" x14ac:dyDescent="0.25">
      <c r="A19" s="90" t="s">
        <v>47</v>
      </c>
      <c r="B19" s="101">
        <f t="shared" ref="B19" si="6">SUM(B20:B27)</f>
        <v>371.31326646055788</v>
      </c>
      <c r="C19" s="101">
        <f t="shared" ref="C19:Q19" si="7">SUM(C20:C27)</f>
        <v>371.45729566096173</v>
      </c>
      <c r="D19" s="101">
        <f t="shared" si="7"/>
        <v>370.45514125504224</v>
      </c>
      <c r="E19" s="101">
        <f t="shared" si="7"/>
        <v>369.66752875775376</v>
      </c>
      <c r="F19" s="101">
        <f t="shared" si="7"/>
        <v>367.93726742565536</v>
      </c>
      <c r="G19" s="101">
        <f t="shared" si="7"/>
        <v>365.83659561895109</v>
      </c>
      <c r="H19" s="101">
        <f t="shared" si="7"/>
        <v>365.13342718795229</v>
      </c>
      <c r="I19" s="101">
        <f t="shared" si="7"/>
        <v>365.40630589321256</v>
      </c>
      <c r="J19" s="101">
        <f t="shared" si="7"/>
        <v>363.40822995413197</v>
      </c>
      <c r="K19" s="101">
        <f t="shared" si="7"/>
        <v>362.37011475497468</v>
      </c>
      <c r="L19" s="101">
        <f t="shared" si="7"/>
        <v>362.82162963379574</v>
      </c>
      <c r="M19" s="101">
        <f t="shared" si="7"/>
        <v>362.40778355509485</v>
      </c>
      <c r="N19" s="101">
        <f t="shared" si="7"/>
        <v>362.44463959695082</v>
      </c>
      <c r="O19" s="101">
        <f t="shared" si="7"/>
        <v>367.08111959920677</v>
      </c>
      <c r="P19" s="101">
        <f t="shared" si="7"/>
        <v>369.69096094401277</v>
      </c>
      <c r="Q19" s="101">
        <f t="shared" si="7"/>
        <v>373.66722934700647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91.63597209255029</v>
      </c>
      <c r="C22" s="100">
        <v>89.916187311122229</v>
      </c>
      <c r="D22" s="100">
        <v>86.068346707916277</v>
      </c>
      <c r="E22" s="100">
        <v>83.315385381591767</v>
      </c>
      <c r="F22" s="100">
        <v>74.913226491916376</v>
      </c>
      <c r="G22" s="100">
        <v>66.760127626384858</v>
      </c>
      <c r="H22" s="100">
        <v>48.888565678952034</v>
      </c>
      <c r="I22" s="100">
        <v>47.77018063819893</v>
      </c>
      <c r="J22" s="100">
        <v>42.557890277253406</v>
      </c>
      <c r="K22" s="100">
        <v>40.421277870042047</v>
      </c>
      <c r="L22" s="100">
        <v>39.600816610041015</v>
      </c>
      <c r="M22" s="100">
        <v>38.555791876100606</v>
      </c>
      <c r="N22" s="100">
        <v>36.55907913147005</v>
      </c>
      <c r="O22" s="100">
        <v>36.026602063249044</v>
      </c>
      <c r="P22" s="100">
        <v>34.282736098683721</v>
      </c>
      <c r="Q22" s="100">
        <v>33.651006596876442</v>
      </c>
    </row>
    <row r="23" spans="1:17" ht="12" customHeight="1" x14ac:dyDescent="0.25">
      <c r="A23" s="88" t="s">
        <v>98</v>
      </c>
      <c r="B23" s="100">
        <v>2.1648353574713446</v>
      </c>
      <c r="C23" s="100">
        <v>2.0346678354783099</v>
      </c>
      <c r="D23" s="100">
        <v>2.6611899950945164</v>
      </c>
      <c r="E23" s="100">
        <v>3.229305309520353</v>
      </c>
      <c r="F23" s="100">
        <v>3.2629591319414053</v>
      </c>
      <c r="G23" s="100">
        <v>3.808357489901415</v>
      </c>
      <c r="H23" s="100">
        <v>4.8381894741378204</v>
      </c>
      <c r="I23" s="100">
        <v>4.8181067847594417</v>
      </c>
      <c r="J23" s="100">
        <v>5.2714795048600314</v>
      </c>
      <c r="K23" s="100">
        <v>5.2645053557123989</v>
      </c>
      <c r="L23" s="100">
        <v>5.5452783556643519</v>
      </c>
      <c r="M23" s="100">
        <v>5.6389735694512826</v>
      </c>
      <c r="N23" s="100">
        <v>5.7394543466637939</v>
      </c>
      <c r="O23" s="100">
        <v>5.9128513409730452</v>
      </c>
      <c r="P23" s="100">
        <v>6.0548892348668373</v>
      </c>
      <c r="Q23" s="100">
        <v>6.21993179939866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128.25119726335188</v>
      </c>
      <c r="C25" s="100">
        <v>126.85380259654993</v>
      </c>
      <c r="D25" s="100">
        <v>127.4265255175638</v>
      </c>
      <c r="E25" s="100">
        <v>129.57875324350545</v>
      </c>
      <c r="F25" s="100">
        <v>138.50815212062631</v>
      </c>
      <c r="G25" s="100">
        <v>148.97696856103764</v>
      </c>
      <c r="H25" s="100">
        <v>156.7168536542485</v>
      </c>
      <c r="I25" s="100">
        <v>155.09381459966357</v>
      </c>
      <c r="J25" s="100">
        <v>158.8045559153847</v>
      </c>
      <c r="K25" s="100">
        <v>160.04414700459697</v>
      </c>
      <c r="L25" s="100">
        <v>162.17418995085126</v>
      </c>
      <c r="M25" s="100">
        <v>166.56963776691839</v>
      </c>
      <c r="N25" s="100">
        <v>171.78077101766064</v>
      </c>
      <c r="O25" s="100">
        <v>172.89121969807869</v>
      </c>
      <c r="P25" s="100">
        <v>174.40745108783835</v>
      </c>
      <c r="Q25" s="100">
        <v>175.22239194256497</v>
      </c>
    </row>
    <row r="26" spans="1:17" ht="12" customHeight="1" x14ac:dyDescent="0.25">
      <c r="A26" s="88" t="s">
        <v>30</v>
      </c>
      <c r="B26" s="22">
        <v>149.26126174718436</v>
      </c>
      <c r="C26" s="22">
        <v>152.65263791781126</v>
      </c>
      <c r="D26" s="22">
        <v>154.29907903446761</v>
      </c>
      <c r="E26" s="22">
        <v>153.54408482313616</v>
      </c>
      <c r="F26" s="22">
        <v>151.25292968117125</v>
      </c>
      <c r="G26" s="22">
        <v>146.29114194162719</v>
      </c>
      <c r="H26" s="22">
        <v>154.68981838061393</v>
      </c>
      <c r="I26" s="22">
        <v>157.72420387059063</v>
      </c>
      <c r="J26" s="22">
        <v>156.77430425663383</v>
      </c>
      <c r="K26" s="22">
        <v>156.64018452462324</v>
      </c>
      <c r="L26" s="22">
        <v>155.50134471723911</v>
      </c>
      <c r="M26" s="22">
        <v>151.6433803426246</v>
      </c>
      <c r="N26" s="22">
        <v>148.36533510115635</v>
      </c>
      <c r="O26" s="22">
        <v>152.25044649690602</v>
      </c>
      <c r="P26" s="22">
        <v>154.94588452262386</v>
      </c>
      <c r="Q26" s="22">
        <v>158.57389900816639</v>
      </c>
    </row>
    <row r="27" spans="1:17" ht="12" customHeight="1" x14ac:dyDescent="0.25">
      <c r="A27" s="93" t="s">
        <v>33</v>
      </c>
      <c r="B27" s="102">
        <v>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0</v>
      </c>
      <c r="M27" s="102">
        <v>0</v>
      </c>
      <c r="N27" s="102">
        <v>0</v>
      </c>
      <c r="O27" s="102">
        <v>0</v>
      </c>
      <c r="P27" s="102">
        <v>0</v>
      </c>
      <c r="Q27" s="102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335.94781478576834</v>
      </c>
      <c r="C29" s="101">
        <f t="shared" ref="C29:Q29" si="9">SUM(C30:C33)</f>
        <v>342.96417031914666</v>
      </c>
      <c r="D29" s="101">
        <f t="shared" si="9"/>
        <v>343.98244819676114</v>
      </c>
      <c r="E29" s="101">
        <f t="shared" si="9"/>
        <v>344.04178211812422</v>
      </c>
      <c r="F29" s="101">
        <f t="shared" si="9"/>
        <v>347.43233059799115</v>
      </c>
      <c r="G29" s="101">
        <f t="shared" si="9"/>
        <v>352.58090397930255</v>
      </c>
      <c r="H29" s="101">
        <f t="shared" si="9"/>
        <v>351.23701467893085</v>
      </c>
      <c r="I29" s="101">
        <f t="shared" si="9"/>
        <v>355.80059137525802</v>
      </c>
      <c r="J29" s="101">
        <f t="shared" si="9"/>
        <v>359.06112431628026</v>
      </c>
      <c r="K29" s="101">
        <f t="shared" si="9"/>
        <v>360.4530883138176</v>
      </c>
      <c r="L29" s="101">
        <f t="shared" si="9"/>
        <v>364.20353090607352</v>
      </c>
      <c r="M29" s="101">
        <f t="shared" si="9"/>
        <v>368.06011259093174</v>
      </c>
      <c r="N29" s="101">
        <f t="shared" si="9"/>
        <v>371.27311467529472</v>
      </c>
      <c r="O29" s="101">
        <f t="shared" si="9"/>
        <v>376.09704613610148</v>
      </c>
      <c r="P29" s="101">
        <f t="shared" si="9"/>
        <v>380.10208692998572</v>
      </c>
      <c r="Q29" s="101">
        <f t="shared" si="9"/>
        <v>384.46380494880594</v>
      </c>
    </row>
    <row r="30" spans="1:17" ht="12" customHeight="1" x14ac:dyDescent="0.25">
      <c r="A30" s="88" t="s">
        <v>66</v>
      </c>
      <c r="B30" s="100">
        <v>40.651533752453261</v>
      </c>
      <c r="C30" s="100">
        <v>54.900029999999987</v>
      </c>
      <c r="D30" s="100">
        <v>45.011239999999987</v>
      </c>
      <c r="E30" s="100">
        <v>35.202530000000003</v>
      </c>
      <c r="F30" s="100">
        <v>30.79852</v>
      </c>
      <c r="G30" s="100">
        <v>35.158243067158516</v>
      </c>
      <c r="H30" s="100">
        <v>11.00065</v>
      </c>
      <c r="I30" s="100">
        <v>7.6995500000000003</v>
      </c>
      <c r="J30" s="100">
        <v>6.601560000000001</v>
      </c>
      <c r="K30" s="100">
        <v>5.4999799999999972</v>
      </c>
      <c r="L30" s="100">
        <v>7.6908839663752699</v>
      </c>
      <c r="M30" s="100">
        <v>6.5921891898111387</v>
      </c>
      <c r="N30" s="100">
        <v>1.0986872686072719</v>
      </c>
      <c r="O30" s="100">
        <v>0</v>
      </c>
      <c r="P30" s="100">
        <v>0</v>
      </c>
      <c r="Q30" s="100">
        <v>5.4934583010933542</v>
      </c>
    </row>
    <row r="31" spans="1:17" ht="12" customHeight="1" x14ac:dyDescent="0.25">
      <c r="A31" s="88" t="s">
        <v>98</v>
      </c>
      <c r="B31" s="100">
        <v>9.3806200516316878</v>
      </c>
      <c r="C31" s="100">
        <v>8.8874984503057171</v>
      </c>
      <c r="D31" s="100">
        <v>9.9019347907766537</v>
      </c>
      <c r="E31" s="100">
        <v>10.870482003779415</v>
      </c>
      <c r="F31" s="100">
        <v>10.939294362111722</v>
      </c>
      <c r="G31" s="100">
        <v>11.0761287175389</v>
      </c>
      <c r="H31" s="100">
        <v>11.125671973417209</v>
      </c>
      <c r="I31" s="100">
        <v>11.015837266813225</v>
      </c>
      <c r="J31" s="100">
        <v>10.922670938026535</v>
      </c>
      <c r="K31" s="100">
        <v>9.730407743823875</v>
      </c>
      <c r="L31" s="100">
        <v>8.2472954427932823</v>
      </c>
      <c r="M31" s="100">
        <v>8.083425103052063</v>
      </c>
      <c r="N31" s="100">
        <v>7.6610451558901298</v>
      </c>
      <c r="O31" s="100">
        <v>7.5082148820247383</v>
      </c>
      <c r="P31" s="100">
        <v>7.3677280320190732</v>
      </c>
      <c r="Q31" s="100">
        <v>7.1710108590964916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285.9156609816834</v>
      </c>
      <c r="C33" s="18">
        <v>279.17664186884093</v>
      </c>
      <c r="D33" s="18">
        <v>289.06927340598452</v>
      </c>
      <c r="E33" s="18">
        <v>297.96877011434481</v>
      </c>
      <c r="F33" s="18">
        <v>305.69451623587946</v>
      </c>
      <c r="G33" s="18">
        <v>306.34653219460512</v>
      </c>
      <c r="H33" s="18">
        <v>329.11069270551366</v>
      </c>
      <c r="I33" s="18">
        <v>337.08520410844483</v>
      </c>
      <c r="J33" s="18">
        <v>341.53689337825369</v>
      </c>
      <c r="K33" s="18">
        <v>345.22270056999372</v>
      </c>
      <c r="L33" s="18">
        <v>348.265351496905</v>
      </c>
      <c r="M33" s="18">
        <v>353.38449829806854</v>
      </c>
      <c r="N33" s="18">
        <v>362.51338225079729</v>
      </c>
      <c r="O33" s="18">
        <v>368.58883125407675</v>
      </c>
      <c r="P33" s="18">
        <v>372.73435889796662</v>
      </c>
      <c r="Q33" s="18">
        <v>371.79933578861608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2247.4685441298989</v>
      </c>
      <c r="C3" s="106">
        <f t="shared" ref="C3:Q3" si="1">SUM(C4,C16,C19,C29)</f>
        <v>2519.4046226020428</v>
      </c>
      <c r="D3" s="106">
        <f t="shared" si="1"/>
        <v>2529.7417683698172</v>
      </c>
      <c r="E3" s="106">
        <f t="shared" si="1"/>
        <v>2546.5158811422116</v>
      </c>
      <c r="F3" s="106">
        <f t="shared" si="1"/>
        <v>2422.9253003549979</v>
      </c>
      <c r="G3" s="106">
        <f t="shared" si="1"/>
        <v>2272.3732355782163</v>
      </c>
      <c r="H3" s="106">
        <f t="shared" si="1"/>
        <v>2174.4536532222255</v>
      </c>
      <c r="I3" s="106">
        <f t="shared" si="1"/>
        <v>2256.9783945424838</v>
      </c>
      <c r="J3" s="106">
        <f t="shared" si="1"/>
        <v>2236.6302294877287</v>
      </c>
      <c r="K3" s="106">
        <f t="shared" si="1"/>
        <v>2328.7813583529569</v>
      </c>
      <c r="L3" s="106">
        <f t="shared" si="1"/>
        <v>2580.3413251647544</v>
      </c>
      <c r="M3" s="106">
        <f t="shared" si="1"/>
        <v>2198.480957557993</v>
      </c>
      <c r="N3" s="106">
        <f t="shared" si="1"/>
        <v>2299.4165899734471</v>
      </c>
      <c r="O3" s="106">
        <f t="shared" si="1"/>
        <v>2245.0558199437087</v>
      </c>
      <c r="P3" s="106">
        <f t="shared" si="1"/>
        <v>2343.3643599560132</v>
      </c>
      <c r="Q3" s="106">
        <f t="shared" si="1"/>
        <v>2377.8439919067437</v>
      </c>
    </row>
    <row r="4" spans="1:17" ht="12.95" customHeight="1" x14ac:dyDescent="0.25">
      <c r="A4" s="90" t="s">
        <v>44</v>
      </c>
      <c r="B4" s="101">
        <f t="shared" ref="B4" si="2">SUM(B5:B15)</f>
        <v>1697.0376629248778</v>
      </c>
      <c r="C4" s="101">
        <f t="shared" ref="C4:Q4" si="3">SUM(C5:C15)</f>
        <v>1964.1009880761881</v>
      </c>
      <c r="D4" s="101">
        <f t="shared" si="3"/>
        <v>1965.5616289633926</v>
      </c>
      <c r="E4" s="101">
        <f t="shared" si="3"/>
        <v>1975.2703512930127</v>
      </c>
      <c r="F4" s="101">
        <f t="shared" si="3"/>
        <v>1839.8346087061204</v>
      </c>
      <c r="G4" s="101">
        <f t="shared" si="3"/>
        <v>1676.6051441220307</v>
      </c>
      <c r="H4" s="101">
        <f t="shared" si="3"/>
        <v>1563.5442640180061</v>
      </c>
      <c r="I4" s="101">
        <f t="shared" si="3"/>
        <v>1633.3027678081914</v>
      </c>
      <c r="J4" s="101">
        <f t="shared" si="3"/>
        <v>1604.5263405492344</v>
      </c>
      <c r="K4" s="101">
        <f t="shared" si="3"/>
        <v>1690.2978309034499</v>
      </c>
      <c r="L4" s="101">
        <f t="shared" si="3"/>
        <v>1931.5497950268293</v>
      </c>
      <c r="M4" s="101">
        <f t="shared" si="3"/>
        <v>1541.0744814352311</v>
      </c>
      <c r="N4" s="101">
        <f t="shared" si="3"/>
        <v>1629.329781903763</v>
      </c>
      <c r="O4" s="101">
        <f t="shared" si="3"/>
        <v>1561.6334367190962</v>
      </c>
      <c r="P4" s="101">
        <f t="shared" si="3"/>
        <v>1643.5637713816357</v>
      </c>
      <c r="Q4" s="101">
        <f t="shared" si="3"/>
        <v>1660.1144015321604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531.40596472562072</v>
      </c>
      <c r="C7" s="100">
        <v>536.66052227762509</v>
      </c>
      <c r="D7" s="100">
        <v>527.37136206676507</v>
      </c>
      <c r="E7" s="100">
        <v>555.1417877610221</v>
      </c>
      <c r="F7" s="100">
        <v>409.36286847353068</v>
      </c>
      <c r="G7" s="100">
        <v>307.31500635336232</v>
      </c>
      <c r="H7" s="100">
        <v>176.9324038451239</v>
      </c>
      <c r="I7" s="100">
        <v>208.5625570786423</v>
      </c>
      <c r="J7" s="100">
        <v>182.80477777792902</v>
      </c>
      <c r="K7" s="100">
        <v>333.18785123772494</v>
      </c>
      <c r="L7" s="100">
        <v>378.76961943163809</v>
      </c>
      <c r="M7" s="100">
        <v>328.3773914238003</v>
      </c>
      <c r="N7" s="100">
        <v>211.81323208227107</v>
      </c>
      <c r="O7" s="100">
        <v>171.26139871395125</v>
      </c>
      <c r="P7" s="100">
        <v>222.04882299207534</v>
      </c>
      <c r="Q7" s="100">
        <v>141.92072695743616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15.012483840724689</v>
      </c>
      <c r="C9" s="100">
        <v>14.370487054889351</v>
      </c>
      <c r="D9" s="100">
        <v>35.836077966910359</v>
      </c>
      <c r="E9" s="100">
        <v>51.930294751808951</v>
      </c>
      <c r="F9" s="100">
        <v>52.350901858899469</v>
      </c>
      <c r="G9" s="100">
        <v>55.94280860130214</v>
      </c>
      <c r="H9" s="100">
        <v>56.624730628938096</v>
      </c>
      <c r="I9" s="100">
        <v>58.054687854039798</v>
      </c>
      <c r="J9" s="100">
        <v>61.006507427733752</v>
      </c>
      <c r="K9" s="100">
        <v>29.591876491518551</v>
      </c>
      <c r="L9" s="100">
        <v>67.19281181141146</v>
      </c>
      <c r="M9" s="100">
        <v>59.735897407278621</v>
      </c>
      <c r="N9" s="100">
        <v>80.184442661686973</v>
      </c>
      <c r="O9" s="100">
        <v>68.760049660439435</v>
      </c>
      <c r="P9" s="100">
        <v>62.052806275837398</v>
      </c>
      <c r="Q9" s="100">
        <v>61.17704280860432</v>
      </c>
    </row>
    <row r="10" spans="1:17" ht="12" customHeight="1" x14ac:dyDescent="0.25">
      <c r="A10" s="88" t="s">
        <v>34</v>
      </c>
      <c r="B10" s="100">
        <v>6.1850828815642362</v>
      </c>
      <c r="C10" s="100">
        <v>17.482339894417432</v>
      </c>
      <c r="D10" s="100">
        <v>13.159428421888448</v>
      </c>
      <c r="E10" s="100">
        <v>12.25499041902156</v>
      </c>
      <c r="F10" s="100">
        <v>29.120540589760303</v>
      </c>
      <c r="G10" s="100">
        <v>32.169124111056675</v>
      </c>
      <c r="H10" s="100">
        <v>23.273996491433401</v>
      </c>
      <c r="I10" s="100">
        <v>24.107334856806503</v>
      </c>
      <c r="J10" s="100">
        <v>24.81049922417764</v>
      </c>
      <c r="K10" s="100">
        <v>24.876377402170711</v>
      </c>
      <c r="L10" s="100">
        <v>24.87360021307774</v>
      </c>
      <c r="M10" s="100">
        <v>22.465050304959306</v>
      </c>
      <c r="N10" s="100">
        <v>28.803036115923028</v>
      </c>
      <c r="O10" s="100">
        <v>16.040446281355869</v>
      </c>
      <c r="P10" s="100">
        <v>22.110688238837046</v>
      </c>
      <c r="Q10" s="100">
        <v>22.493458507676827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723.87268699432411</v>
      </c>
      <c r="C12" s="100">
        <v>810.13907144002962</v>
      </c>
      <c r="D12" s="100">
        <v>818.71826223115931</v>
      </c>
      <c r="E12" s="100">
        <v>837.86386419816188</v>
      </c>
      <c r="F12" s="100">
        <v>815.64702790813305</v>
      </c>
      <c r="G12" s="100">
        <v>839.87405716861474</v>
      </c>
      <c r="H12" s="100">
        <v>824.76174951667815</v>
      </c>
      <c r="I12" s="100">
        <v>781.34701016879148</v>
      </c>
      <c r="J12" s="100">
        <v>804.34302367291423</v>
      </c>
      <c r="K12" s="100">
        <v>854.22736802606062</v>
      </c>
      <c r="L12" s="100">
        <v>982.17461020896235</v>
      </c>
      <c r="M12" s="100">
        <v>825.46921950590945</v>
      </c>
      <c r="N12" s="100">
        <v>909.54036667487139</v>
      </c>
      <c r="O12" s="100">
        <v>909.52938336375678</v>
      </c>
      <c r="P12" s="100">
        <v>854.30225702380812</v>
      </c>
      <c r="Q12" s="100">
        <v>823.56515352268718</v>
      </c>
    </row>
    <row r="13" spans="1:17" ht="12" customHeight="1" x14ac:dyDescent="0.25">
      <c r="A13" s="88" t="s">
        <v>105</v>
      </c>
      <c r="B13" s="100">
        <v>11.321604206630191</v>
      </c>
      <c r="C13" s="100">
        <v>22.569924797574785</v>
      </c>
      <c r="D13" s="100">
        <v>30.049857626296053</v>
      </c>
      <c r="E13" s="100">
        <v>35.708039961809995</v>
      </c>
      <c r="F13" s="100">
        <v>46.19622400886567</v>
      </c>
      <c r="G13" s="100">
        <v>46.230057942971271</v>
      </c>
      <c r="H13" s="100">
        <v>58.276971922317884</v>
      </c>
      <c r="I13" s="100">
        <v>75.902479713802947</v>
      </c>
      <c r="J13" s="100">
        <v>78.39608298599282</v>
      </c>
      <c r="K13" s="100">
        <v>85.638718669950705</v>
      </c>
      <c r="L13" s="100">
        <v>101.74602119176112</v>
      </c>
      <c r="M13" s="100">
        <v>85.519974801862503</v>
      </c>
      <c r="N13" s="100">
        <v>133.75947845346357</v>
      </c>
      <c r="O13" s="100">
        <v>174.18714195201457</v>
      </c>
      <c r="P13" s="100">
        <v>237.92030853345472</v>
      </c>
      <c r="Q13" s="100">
        <v>299.30584209143825</v>
      </c>
    </row>
    <row r="14" spans="1:17" ht="12" customHeight="1" x14ac:dyDescent="0.25">
      <c r="A14" s="51" t="s">
        <v>104</v>
      </c>
      <c r="B14" s="22">
        <v>394.4421068997035</v>
      </c>
      <c r="C14" s="22">
        <v>547.33300011176823</v>
      </c>
      <c r="D14" s="22">
        <v>524.67333545295332</v>
      </c>
      <c r="E14" s="22">
        <v>465.68373238262836</v>
      </c>
      <c r="F14" s="22">
        <v>473.33977934179825</v>
      </c>
      <c r="G14" s="22">
        <v>383.09462230616379</v>
      </c>
      <c r="H14" s="22">
        <v>414.51750791517594</v>
      </c>
      <c r="I14" s="22">
        <v>475.75076384777259</v>
      </c>
      <c r="J14" s="22">
        <v>443.95810093548329</v>
      </c>
      <c r="K14" s="22">
        <v>351.20916829517734</v>
      </c>
      <c r="L14" s="22">
        <v>363.02087363827741</v>
      </c>
      <c r="M14" s="22">
        <v>207.73921147236206</v>
      </c>
      <c r="N14" s="22">
        <v>254.77448927489814</v>
      </c>
      <c r="O14" s="22">
        <v>212.47126409384225</v>
      </c>
      <c r="P14" s="22">
        <v>235.11413091789328</v>
      </c>
      <c r="Q14" s="22">
        <v>303.29071001336325</v>
      </c>
    </row>
    <row r="15" spans="1:17" ht="12" customHeight="1" x14ac:dyDescent="0.25">
      <c r="A15" s="105" t="s">
        <v>108</v>
      </c>
      <c r="B15" s="104">
        <v>14.79773337631039</v>
      </c>
      <c r="C15" s="104">
        <v>15.545642499883739</v>
      </c>
      <c r="D15" s="104">
        <v>15.753305197420062</v>
      </c>
      <c r="E15" s="104">
        <v>16.687641818560021</v>
      </c>
      <c r="F15" s="104">
        <v>13.817266525132958</v>
      </c>
      <c r="G15" s="104">
        <v>11.979467638559669</v>
      </c>
      <c r="H15" s="104">
        <v>9.1569036983387182</v>
      </c>
      <c r="I15" s="104">
        <v>9.5779342883359799</v>
      </c>
      <c r="J15" s="104">
        <v>9.2073485250036757</v>
      </c>
      <c r="K15" s="104">
        <v>11.566470780847007</v>
      </c>
      <c r="L15" s="104">
        <v>13.772258531701043</v>
      </c>
      <c r="M15" s="104">
        <v>11.767736519058909</v>
      </c>
      <c r="N15" s="104">
        <v>10.454736640648944</v>
      </c>
      <c r="O15" s="104">
        <v>9.3837526537358098</v>
      </c>
      <c r="P15" s="104">
        <v>10.01475739972962</v>
      </c>
      <c r="Q15" s="104">
        <v>8.3614676309543263</v>
      </c>
    </row>
    <row r="16" spans="1:17" ht="12.95" customHeight="1" x14ac:dyDescent="0.25">
      <c r="A16" s="90" t="s">
        <v>102</v>
      </c>
      <c r="B16" s="101">
        <f t="shared" ref="B16:Q16" si="4">SUM(B17:B18)</f>
        <v>101.83683787010831</v>
      </c>
      <c r="C16" s="101">
        <f t="shared" si="4"/>
        <v>102.32714687387988</v>
      </c>
      <c r="D16" s="101">
        <f t="shared" si="4"/>
        <v>106.3987949739892</v>
      </c>
      <c r="E16" s="101">
        <f t="shared" si="4"/>
        <v>109.18695380790784</v>
      </c>
      <c r="F16" s="101">
        <f t="shared" si="4"/>
        <v>115.11471695204983</v>
      </c>
      <c r="G16" s="101">
        <f t="shared" si="4"/>
        <v>122.88292756999823</v>
      </c>
      <c r="H16" s="101">
        <f t="shared" si="4"/>
        <v>127.09788204995318</v>
      </c>
      <c r="I16" s="101">
        <f t="shared" si="4"/>
        <v>132.27218816163716</v>
      </c>
      <c r="J16" s="101">
        <f t="shared" si="4"/>
        <v>135.75841317852002</v>
      </c>
      <c r="K16" s="101">
        <f t="shared" si="4"/>
        <v>137.78428569345138</v>
      </c>
      <c r="L16" s="101">
        <f t="shared" si="4"/>
        <v>141.63678569676625</v>
      </c>
      <c r="M16" s="101">
        <f t="shared" si="4"/>
        <v>143.99545623366288</v>
      </c>
      <c r="N16" s="101">
        <f t="shared" si="4"/>
        <v>147.99460569877209</v>
      </c>
      <c r="O16" s="101">
        <f t="shared" si="4"/>
        <v>151.80245419610154</v>
      </c>
      <c r="P16" s="101">
        <f t="shared" si="4"/>
        <v>160.17594504217649</v>
      </c>
      <c r="Q16" s="101">
        <f t="shared" si="4"/>
        <v>169.9104909857009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101.83683787010831</v>
      </c>
      <c r="C18" s="103">
        <v>102.32714687387988</v>
      </c>
      <c r="D18" s="103">
        <v>106.3987949739892</v>
      </c>
      <c r="E18" s="103">
        <v>109.18695380790784</v>
      </c>
      <c r="F18" s="103">
        <v>115.11471695204983</v>
      </c>
      <c r="G18" s="103">
        <v>122.88292756999823</v>
      </c>
      <c r="H18" s="103">
        <v>127.09788204995318</v>
      </c>
      <c r="I18" s="103">
        <v>132.27218816163716</v>
      </c>
      <c r="J18" s="103">
        <v>135.75841317852002</v>
      </c>
      <c r="K18" s="103">
        <v>137.78428569345138</v>
      </c>
      <c r="L18" s="103">
        <v>141.63678569676625</v>
      </c>
      <c r="M18" s="103">
        <v>143.99545623366288</v>
      </c>
      <c r="N18" s="103">
        <v>147.99460569877209</v>
      </c>
      <c r="O18" s="103">
        <v>151.80245419610154</v>
      </c>
      <c r="P18" s="103">
        <v>160.17594504217649</v>
      </c>
      <c r="Q18" s="103">
        <v>169.9104909857009</v>
      </c>
    </row>
    <row r="19" spans="1:17" ht="12.95" customHeight="1" x14ac:dyDescent="0.25">
      <c r="A19" s="90" t="s">
        <v>47</v>
      </c>
      <c r="B19" s="101">
        <f t="shared" ref="B19" si="5">SUM(B20:B27)</f>
        <v>235.73726547486876</v>
      </c>
      <c r="C19" s="101">
        <f t="shared" ref="C19:Q19" si="6">SUM(C20:C27)</f>
        <v>237.75257550244106</v>
      </c>
      <c r="D19" s="101">
        <f t="shared" si="6"/>
        <v>239.17213768660235</v>
      </c>
      <c r="E19" s="101">
        <f t="shared" si="6"/>
        <v>240.55050796873013</v>
      </c>
      <c r="F19" s="101">
        <f t="shared" si="6"/>
        <v>242.26817782795331</v>
      </c>
      <c r="G19" s="101">
        <f t="shared" si="6"/>
        <v>243.58667165143203</v>
      </c>
      <c r="H19" s="101">
        <f t="shared" si="6"/>
        <v>248.55492164553209</v>
      </c>
      <c r="I19" s="101">
        <f t="shared" si="6"/>
        <v>251.02110588007378</v>
      </c>
      <c r="J19" s="101">
        <f t="shared" si="6"/>
        <v>252.19327665432832</v>
      </c>
      <c r="K19" s="101">
        <f t="shared" si="6"/>
        <v>253.78367214447979</v>
      </c>
      <c r="L19" s="101">
        <f t="shared" si="6"/>
        <v>256.29159011904983</v>
      </c>
      <c r="M19" s="101">
        <f t="shared" si="6"/>
        <v>258.11262821014344</v>
      </c>
      <c r="N19" s="101">
        <f t="shared" si="6"/>
        <v>260.3755805444556</v>
      </c>
      <c r="O19" s="101">
        <f t="shared" si="6"/>
        <v>266.09091645357597</v>
      </c>
      <c r="P19" s="101">
        <f t="shared" si="6"/>
        <v>270.06430692505222</v>
      </c>
      <c r="Q19" s="101">
        <f t="shared" si="6"/>
        <v>274.90320461451023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46.494057356072751</v>
      </c>
      <c r="C22" s="100">
        <v>45.974287079829622</v>
      </c>
      <c r="D22" s="100">
        <v>44.225589313001883</v>
      </c>
      <c r="E22" s="100">
        <v>43.105486094011631</v>
      </c>
      <c r="F22" s="100">
        <v>38.833521045354338</v>
      </c>
      <c r="G22" s="100">
        <v>34.688265715659867</v>
      </c>
      <c r="H22" s="100">
        <v>25.616907666546993</v>
      </c>
      <c r="I22" s="100">
        <v>25.481356871401729</v>
      </c>
      <c r="J22" s="100">
        <v>22.877220301052354</v>
      </c>
      <c r="K22" s="100">
        <v>22.125691780349666</v>
      </c>
      <c r="L22" s="100">
        <v>22.175838848124226</v>
      </c>
      <c r="M22" s="100">
        <v>22.088695797969557</v>
      </c>
      <c r="N22" s="100">
        <v>21.408980059023655</v>
      </c>
      <c r="O22" s="100">
        <v>21.61657576560216</v>
      </c>
      <c r="P22" s="100">
        <v>20.726912580097014</v>
      </c>
      <c r="Q22" s="100">
        <v>20.485683033419271</v>
      </c>
    </row>
    <row r="23" spans="1:17" ht="12" customHeight="1" x14ac:dyDescent="0.25">
      <c r="A23" s="88" t="s">
        <v>98</v>
      </c>
      <c r="B23" s="100">
        <v>1.1768457725204715</v>
      </c>
      <c r="C23" s="100">
        <v>1.107650747630488</v>
      </c>
      <c r="D23" s="100">
        <v>1.4955885183009676</v>
      </c>
      <c r="E23" s="100">
        <v>1.8502372330055332</v>
      </c>
      <c r="F23" s="100">
        <v>1.8808374170654947</v>
      </c>
      <c r="G23" s="100">
        <v>2.2262848449553698</v>
      </c>
      <c r="H23" s="100">
        <v>2.8729217149882098</v>
      </c>
      <c r="I23" s="100">
        <v>2.8719892473557493</v>
      </c>
      <c r="J23" s="100">
        <v>3.1671063965140283</v>
      </c>
      <c r="K23" s="100">
        <v>3.1747251334644431</v>
      </c>
      <c r="L23" s="100">
        <v>3.3645723458687802</v>
      </c>
      <c r="M23" s="100">
        <v>3.4368823936492046</v>
      </c>
      <c r="N23" s="100">
        <v>3.5129339257335386</v>
      </c>
      <c r="O23" s="100">
        <v>3.6346749060141472</v>
      </c>
      <c r="P23" s="100">
        <v>3.7366791639464401</v>
      </c>
      <c r="Q23" s="100">
        <v>3.8532052116925533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88.533074182227864</v>
      </c>
      <c r="C25" s="100">
        <v>87.735624217836843</v>
      </c>
      <c r="D25" s="100">
        <v>88.376469904173547</v>
      </c>
      <c r="E25" s="100">
        <v>90.18119402629091</v>
      </c>
      <c r="F25" s="100">
        <v>96.933195754022236</v>
      </c>
      <c r="G25" s="100">
        <v>104.87106738078612</v>
      </c>
      <c r="H25" s="100">
        <v>110.8690668759377</v>
      </c>
      <c r="I25" s="100">
        <v>110.07378264671031</v>
      </c>
      <c r="J25" s="100">
        <v>113.240003741989</v>
      </c>
      <c r="K25" s="100">
        <v>114.6052343768785</v>
      </c>
      <c r="L25" s="100">
        <v>116.67295330027136</v>
      </c>
      <c r="M25" s="100">
        <v>120.44767539420694</v>
      </c>
      <c r="N25" s="100">
        <v>124.82583117852978</v>
      </c>
      <c r="O25" s="100">
        <v>126.10104908738572</v>
      </c>
      <c r="P25" s="100">
        <v>127.68966617118171</v>
      </c>
      <c r="Q25" s="100">
        <v>128.75093263350897</v>
      </c>
    </row>
    <row r="26" spans="1:17" ht="12" customHeight="1" x14ac:dyDescent="0.25">
      <c r="A26" s="88" t="s">
        <v>30</v>
      </c>
      <c r="B26" s="22">
        <v>99.53328816404769</v>
      </c>
      <c r="C26" s="22">
        <v>102.93501345714411</v>
      </c>
      <c r="D26" s="22">
        <v>105.07448995112595</v>
      </c>
      <c r="E26" s="22">
        <v>105.41359061542205</v>
      </c>
      <c r="F26" s="22">
        <v>104.62062361151123</v>
      </c>
      <c r="G26" s="22">
        <v>101.80105371003064</v>
      </c>
      <c r="H26" s="22">
        <v>109.1960253880592</v>
      </c>
      <c r="I26" s="22">
        <v>112.59397711460598</v>
      </c>
      <c r="J26" s="22">
        <v>112.90894621477294</v>
      </c>
      <c r="K26" s="22">
        <v>113.87802085378718</v>
      </c>
      <c r="L26" s="22">
        <v>114.07822562478547</v>
      </c>
      <c r="M26" s="22">
        <v>112.13937462431774</v>
      </c>
      <c r="N26" s="22">
        <v>110.62783538116867</v>
      </c>
      <c r="O26" s="22">
        <v>114.73861669457396</v>
      </c>
      <c r="P26" s="22">
        <v>117.91104900982707</v>
      </c>
      <c r="Q26" s="22">
        <v>121.81338373588942</v>
      </c>
    </row>
    <row r="27" spans="1:17" ht="12" customHeight="1" x14ac:dyDescent="0.25">
      <c r="A27" s="93" t="s">
        <v>33</v>
      </c>
      <c r="B27" s="107">
        <v>0</v>
      </c>
      <c r="C27" s="107">
        <v>0</v>
      </c>
      <c r="D27" s="107">
        <v>0</v>
      </c>
      <c r="E27" s="107">
        <v>0</v>
      </c>
      <c r="F27" s="107">
        <v>0</v>
      </c>
      <c r="G27" s="107">
        <v>0</v>
      </c>
      <c r="H27" s="107">
        <v>0</v>
      </c>
      <c r="I27" s="107">
        <v>0</v>
      </c>
      <c r="J27" s="107">
        <v>0</v>
      </c>
      <c r="K27" s="107">
        <v>0</v>
      </c>
      <c r="L27" s="107">
        <v>0</v>
      </c>
      <c r="M27" s="107">
        <v>0</v>
      </c>
      <c r="N27" s="107">
        <v>0</v>
      </c>
      <c r="O27" s="107">
        <v>0</v>
      </c>
      <c r="P27" s="107">
        <v>0</v>
      </c>
      <c r="Q27" s="107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212.85677786004362</v>
      </c>
      <c r="C29" s="101">
        <f t="shared" ref="C29:Q29" si="8">SUM(C30:C33)</f>
        <v>215.22391214953342</v>
      </c>
      <c r="D29" s="101">
        <f t="shared" si="8"/>
        <v>218.60920674583264</v>
      </c>
      <c r="E29" s="101">
        <f t="shared" si="8"/>
        <v>221.508068072561</v>
      </c>
      <c r="F29" s="101">
        <f t="shared" si="8"/>
        <v>225.70779686887462</v>
      </c>
      <c r="G29" s="101">
        <f t="shared" si="8"/>
        <v>229.29849223475529</v>
      </c>
      <c r="H29" s="101">
        <f t="shared" si="8"/>
        <v>235.25658550873436</v>
      </c>
      <c r="I29" s="101">
        <f t="shared" si="8"/>
        <v>240.3823326925816</v>
      </c>
      <c r="J29" s="101">
        <f t="shared" si="8"/>
        <v>244.15219910564605</v>
      </c>
      <c r="K29" s="101">
        <f t="shared" si="8"/>
        <v>246.91556961157576</v>
      </c>
      <c r="L29" s="101">
        <f t="shared" si="8"/>
        <v>250.86315432210921</v>
      </c>
      <c r="M29" s="101">
        <f t="shared" si="8"/>
        <v>255.29839167895568</v>
      </c>
      <c r="N29" s="101">
        <f t="shared" si="8"/>
        <v>261.7166218264565</v>
      </c>
      <c r="O29" s="101">
        <f t="shared" si="8"/>
        <v>265.52901257493482</v>
      </c>
      <c r="P29" s="101">
        <f t="shared" si="8"/>
        <v>269.56033660714922</v>
      </c>
      <c r="Q29" s="101">
        <f t="shared" si="8"/>
        <v>272.9158947743723</v>
      </c>
    </row>
    <row r="30" spans="1:17" ht="12" customHeight="1" x14ac:dyDescent="0.25">
      <c r="A30" s="88" t="s">
        <v>66</v>
      </c>
      <c r="B30" s="100">
        <v>18.423171713458064</v>
      </c>
      <c r="C30" s="100">
        <v>24.880553976710907</v>
      </c>
      <c r="D30" s="100">
        <v>20.498522437141272</v>
      </c>
      <c r="E30" s="100">
        <v>16.053201928966914</v>
      </c>
      <c r="F30" s="100">
        <v>14.131343687666371</v>
      </c>
      <c r="G30" s="100">
        <v>16.226477835338713</v>
      </c>
      <c r="H30" s="100">
        <v>5.2528275639619091</v>
      </c>
      <c r="I30" s="100">
        <v>3.738425929820405</v>
      </c>
      <c r="J30" s="100">
        <v>3.2541073829880198</v>
      </c>
      <c r="K30" s="100">
        <v>2.7362389977913337</v>
      </c>
      <c r="L30" s="100">
        <v>3.8488816223678723</v>
      </c>
      <c r="M30" s="100">
        <v>3.3145011224216523</v>
      </c>
      <c r="N30" s="100">
        <v>1.9905423088595602</v>
      </c>
      <c r="O30" s="100">
        <v>0</v>
      </c>
      <c r="P30" s="100">
        <v>0</v>
      </c>
      <c r="Q30" s="100">
        <v>2.7741085605700615</v>
      </c>
    </row>
    <row r="31" spans="1:17" ht="12" customHeight="1" x14ac:dyDescent="0.25">
      <c r="A31" s="88" t="s">
        <v>98</v>
      </c>
      <c r="B31" s="100">
        <v>4.5782941626456779</v>
      </c>
      <c r="C31" s="100">
        <v>4.3618500134773477</v>
      </c>
      <c r="D31" s="100">
        <v>4.902603151122662</v>
      </c>
      <c r="E31" s="100">
        <v>5.440129135421115</v>
      </c>
      <c r="F31" s="100">
        <v>5.5071437690749141</v>
      </c>
      <c r="G31" s="100">
        <v>5.6133327755188214</v>
      </c>
      <c r="H31" s="100">
        <v>5.6748606997968043</v>
      </c>
      <c r="I31" s="100">
        <v>5.6539697349832529</v>
      </c>
      <c r="J31" s="100">
        <v>5.6442674246945801</v>
      </c>
      <c r="K31" s="100">
        <v>5.0611434622599676</v>
      </c>
      <c r="L31" s="100">
        <v>4.3365644254072295</v>
      </c>
      <c r="M31" s="100">
        <v>4.2852299295837097</v>
      </c>
      <c r="N31" s="100">
        <v>4.0751582118636902</v>
      </c>
      <c r="O31" s="100">
        <v>3.9953599375759268</v>
      </c>
      <c r="P31" s="100">
        <v>3.957345585846221</v>
      </c>
      <c r="Q31" s="100">
        <v>3.9108540417956119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189.85531198393988</v>
      </c>
      <c r="C33" s="18">
        <v>185.98150815934517</v>
      </c>
      <c r="D33" s="18">
        <v>193.2080811575687</v>
      </c>
      <c r="E33" s="18">
        <v>200.01473700817297</v>
      </c>
      <c r="F33" s="18">
        <v>206.06930941213335</v>
      </c>
      <c r="G33" s="18">
        <v>207.45868162389775</v>
      </c>
      <c r="H33" s="18">
        <v>224.32889724497565</v>
      </c>
      <c r="I33" s="18">
        <v>230.98993702777793</v>
      </c>
      <c r="J33" s="18">
        <v>235.25382429796346</v>
      </c>
      <c r="K33" s="18">
        <v>239.11818715152447</v>
      </c>
      <c r="L33" s="18">
        <v>242.67770827433412</v>
      </c>
      <c r="M33" s="18">
        <v>247.69866062695033</v>
      </c>
      <c r="N33" s="18">
        <v>255.65092130573328</v>
      </c>
      <c r="O33" s="18">
        <v>261.5336526373589</v>
      </c>
      <c r="P33" s="18">
        <v>265.60299102130301</v>
      </c>
      <c r="Q33" s="18">
        <v>266.23093217200665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0.6785294775438907</v>
      </c>
      <c r="C3" s="115">
        <f>IF(SER_hh_tes!C3=0,"",SER_hh_tes!C3/SER_hh_fec!C3)</f>
        <v>0.68469476372619154</v>
      </c>
      <c r="D3" s="115">
        <f>IF(SER_hh_tes!D3=0,"",SER_hh_tes!D3/SER_hh_fec!D3)</f>
        <v>0.69161322397226499</v>
      </c>
      <c r="E3" s="115">
        <f>IF(SER_hh_tes!E3=0,"",SER_hh_tes!E3/SER_hh_fec!E3)</f>
        <v>0.69589190520744748</v>
      </c>
      <c r="F3" s="115">
        <f>IF(SER_hh_tes!F3=0,"",SER_hh_tes!F3/SER_hh_fec!F3)</f>
        <v>0.70885643656425723</v>
      </c>
      <c r="G3" s="115">
        <f>IF(SER_hh_tes!G3=0,"",SER_hh_tes!G3/SER_hh_fec!G3)</f>
        <v>0.72033232456911067</v>
      </c>
      <c r="H3" s="115">
        <f>IF(SER_hh_tes!H3=0,"",SER_hh_tes!H3/SER_hh_fec!H3)</f>
        <v>0.7428450582668894</v>
      </c>
      <c r="I3" s="115">
        <f>IF(SER_hh_tes!I3=0,"",SER_hh_tes!I3/SER_hh_fec!I3)</f>
        <v>0.7494444034384683</v>
      </c>
      <c r="J3" s="115">
        <f>IF(SER_hh_tes!J3=0,"",SER_hh_tes!J3/SER_hh_fec!J3)</f>
        <v>0.7578246653091214</v>
      </c>
      <c r="K3" s="115">
        <f>IF(SER_hh_tes!K3=0,"",SER_hh_tes!K3/SER_hh_fec!K3)</f>
        <v>0.76266525890053782</v>
      </c>
      <c r="L3" s="115">
        <f>IF(SER_hh_tes!L3=0,"",SER_hh_tes!L3/SER_hh_fec!L3)</f>
        <v>0.76844740043129756</v>
      </c>
      <c r="M3" s="115">
        <f>IF(SER_hh_tes!M3=0,"",SER_hh_tes!M3/SER_hh_fec!M3)</f>
        <v>0.77686592032494284</v>
      </c>
      <c r="N3" s="115">
        <f>IF(SER_hh_tes!N3=0,"",SER_hh_tes!N3/SER_hh_fec!N3)</f>
        <v>0.79534565779807764</v>
      </c>
      <c r="O3" s="115">
        <f>IF(SER_hh_tes!O3=0,"",SER_hh_tes!O3/SER_hh_fec!O3)</f>
        <v>0.81211106138552924</v>
      </c>
      <c r="P3" s="115">
        <f>IF(SER_hh_tes!P3=0,"",SER_hh_tes!P3/SER_hh_fec!P3)</f>
        <v>0.82561934176646745</v>
      </c>
      <c r="Q3" s="115">
        <f>IF(SER_hh_tes!Q3=0,"",SER_hh_tes!Q3/SER_hh_fec!Q3)</f>
        <v>0.84885053230088969</v>
      </c>
    </row>
    <row r="4" spans="1:17" ht="12.95" customHeight="1" x14ac:dyDescent="0.25">
      <c r="A4" s="90" t="s">
        <v>44</v>
      </c>
      <c r="B4" s="110">
        <f>IF(SER_hh_tes!B4=0,"",SER_hh_tes!B4/SER_hh_fec!B4)</f>
        <v>0.66743004643676729</v>
      </c>
      <c r="C4" s="110">
        <f>IF(SER_hh_tes!C4=0,"",SER_hh_tes!C4/SER_hh_fec!C4)</f>
        <v>0.67645719837635288</v>
      </c>
      <c r="D4" s="110">
        <f>IF(SER_hh_tes!D4=0,"",SER_hh_tes!D4/SER_hh_fec!D4)</f>
        <v>0.68236912991958709</v>
      </c>
      <c r="E4" s="110">
        <f>IF(SER_hh_tes!E4=0,"",SER_hh_tes!E4/SER_hh_fec!E4)</f>
        <v>0.68528678978333457</v>
      </c>
      <c r="F4" s="110">
        <f>IF(SER_hh_tes!F4=0,"",SER_hh_tes!F4/SER_hh_fec!F4)</f>
        <v>0.69757939759057408</v>
      </c>
      <c r="G4" s="110">
        <f>IF(SER_hh_tes!G4=0,"",SER_hh_tes!G4/SER_hh_fec!G4)</f>
        <v>0.70799650316866514</v>
      </c>
      <c r="H4" s="110">
        <f>IF(SER_hh_tes!H4=0,"",SER_hh_tes!H4/SER_hh_fec!H4)</f>
        <v>0.7300270438027977</v>
      </c>
      <c r="I4" s="110">
        <f>IF(SER_hh_tes!I4=0,"",SER_hh_tes!I4/SER_hh_fec!I4)</f>
        <v>0.73574624035158342</v>
      </c>
      <c r="J4" s="110">
        <f>IF(SER_hh_tes!J4=0,"",SER_hh_tes!J4/SER_hh_fec!J4)</f>
        <v>0.74349306793168957</v>
      </c>
      <c r="K4" s="110">
        <f>IF(SER_hh_tes!K4=0,"",SER_hh_tes!K4/SER_hh_fec!K4)</f>
        <v>0.74777897148989814</v>
      </c>
      <c r="L4" s="110">
        <f>IF(SER_hh_tes!L4=0,"",SER_hh_tes!L4/SER_hh_fec!L4)</f>
        <v>0.75441659678157136</v>
      </c>
      <c r="M4" s="110">
        <f>IF(SER_hh_tes!M4=0,"",SER_hh_tes!M4/SER_hh_fec!M4)</f>
        <v>0.75951612937514357</v>
      </c>
      <c r="N4" s="110">
        <f>IF(SER_hh_tes!N4=0,"",SER_hh_tes!N4/SER_hh_fec!N4)</f>
        <v>0.78059206433361128</v>
      </c>
      <c r="O4" s="110">
        <f>IF(SER_hh_tes!O4=0,"",SER_hh_tes!O4/SER_hh_fec!O4)</f>
        <v>0.80006487945580396</v>
      </c>
      <c r="P4" s="110">
        <f>IF(SER_hh_tes!P4=0,"",SER_hh_tes!P4/SER_hh_fec!P4)</f>
        <v>0.81378262742389007</v>
      </c>
      <c r="Q4" s="110">
        <f>IF(SER_hh_tes!Q4=0,"",SER_hh_tes!Q4/SER_hh_fec!Q4)</f>
        <v>0.84018454153482192</v>
      </c>
    </row>
    <row r="5" spans="1:17" ht="12" customHeight="1" x14ac:dyDescent="0.25">
      <c r="A5" s="88" t="s">
        <v>38</v>
      </c>
      <c r="B5" s="109" t="str">
        <f>IF(SER_hh_tes!B5=0,"",SER_hh_tes!B5/SER_hh_fec!B5)</f>
        <v/>
      </c>
      <c r="C5" s="109" t="str">
        <f>IF(SER_hh_tes!C5=0,"",SER_hh_tes!C5/SER_hh_fec!C5)</f>
        <v/>
      </c>
      <c r="D5" s="109" t="str">
        <f>IF(SER_hh_tes!D5=0,"",SER_hh_tes!D5/SER_hh_fec!D5)</f>
        <v/>
      </c>
      <c r="E5" s="109" t="str">
        <f>IF(SER_hh_tes!E5=0,"",SER_hh_tes!E5/SER_hh_fec!E5)</f>
        <v/>
      </c>
      <c r="F5" s="109" t="str">
        <f>IF(SER_hh_tes!F5=0,"",SER_hh_tes!F5/SER_hh_fec!F5)</f>
        <v/>
      </c>
      <c r="G5" s="109" t="str">
        <f>IF(SER_hh_tes!G5=0,"",SER_hh_tes!G5/SER_hh_fec!G5)</f>
        <v/>
      </c>
      <c r="H5" s="109" t="str">
        <f>IF(SER_hh_tes!H5=0,"",SER_hh_tes!H5/SER_hh_fec!H5)</f>
        <v/>
      </c>
      <c r="I5" s="109" t="str">
        <f>IF(SER_hh_tes!I5=0,"",SER_hh_tes!I5/SER_hh_fec!I5)</f>
        <v/>
      </c>
      <c r="J5" s="109" t="str">
        <f>IF(SER_hh_tes!J5=0,"",SER_hh_tes!J5/SER_hh_fec!J5)</f>
        <v/>
      </c>
      <c r="K5" s="109" t="str">
        <f>IF(SER_hh_tes!K5=0,"",SER_hh_tes!K5/SER_hh_fec!K5)</f>
        <v/>
      </c>
      <c r="L5" s="109" t="str">
        <f>IF(SER_hh_tes!L5=0,"",SER_hh_tes!L5/SER_hh_fec!L5)</f>
        <v/>
      </c>
      <c r="M5" s="109" t="str">
        <f>IF(SER_hh_tes!M5=0,"",SER_hh_tes!M5/SER_hh_fec!M5)</f>
        <v/>
      </c>
      <c r="N5" s="109" t="str">
        <f>IF(SER_hh_tes!N5=0,"",SER_hh_tes!N5/SER_hh_fec!N5)</f>
        <v/>
      </c>
      <c r="O5" s="109" t="str">
        <f>IF(SER_hh_tes!O5=0,"",SER_hh_tes!O5/SER_hh_fec!O5)</f>
        <v/>
      </c>
      <c r="P5" s="109" t="str">
        <f>IF(SER_hh_tes!P5=0,"",SER_hh_tes!P5/SER_hh_fec!P5)</f>
        <v/>
      </c>
      <c r="Q5" s="109" t="str">
        <f>IF(SER_hh_tes!Q5=0,"",SER_hh_tes!Q5/SER_hh_fec!Q5)</f>
        <v/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0.57583468074391453</v>
      </c>
      <c r="C7" s="109">
        <f>IF(SER_hh_tes!C7=0,"",SER_hh_tes!C7/SER_hh_fec!C7)</f>
        <v>0.57583468074391453</v>
      </c>
      <c r="D7" s="109">
        <f>IF(SER_hh_tes!D7=0,"",SER_hh_tes!D7/SER_hh_fec!D7)</f>
        <v>0.58123642264589037</v>
      </c>
      <c r="E7" s="109">
        <f>IF(SER_hh_tes!E7=0,"",SER_hh_tes!E7/SER_hh_fec!E7)</f>
        <v>0.58741716879833139</v>
      </c>
      <c r="F7" s="109">
        <f>IF(SER_hh_tes!F7=0,"",SER_hh_tes!F7/SER_hh_fec!F7)</f>
        <v>0.58969121132286295</v>
      </c>
      <c r="G7" s="109">
        <f>IF(SER_hh_tes!G7=0,"",SER_hh_tes!G7/SER_hh_fec!G7)</f>
        <v>0.5924673742482901</v>
      </c>
      <c r="H7" s="109">
        <f>IF(SER_hh_tes!H7=0,"",SER_hh_tes!H7/SER_hh_fec!H7)</f>
        <v>0.6009873315377513</v>
      </c>
      <c r="I7" s="109">
        <f>IF(SER_hh_tes!I7=0,"",SER_hh_tes!I7/SER_hh_fec!I7)</f>
        <v>0.61634536819001029</v>
      </c>
      <c r="J7" s="109">
        <f>IF(SER_hh_tes!J7=0,"",SER_hh_tes!J7/SER_hh_fec!J7)</f>
        <v>0.63001620647656664</v>
      </c>
      <c r="K7" s="109">
        <f>IF(SER_hh_tes!K7=0,"",SER_hh_tes!K7/SER_hh_fec!K7)</f>
        <v>0.6634124617429995</v>
      </c>
      <c r="L7" s="109">
        <f>IF(SER_hh_tes!L7=0,"",SER_hh_tes!L7/SER_hh_fec!L7)</f>
        <v>0.67492230999489899</v>
      </c>
      <c r="M7" s="109">
        <f>IF(SER_hh_tes!M7=0,"",SER_hh_tes!M7/SER_hh_fec!M7)</f>
        <v>0.68271846443369444</v>
      </c>
      <c r="N7" s="109">
        <f>IF(SER_hh_tes!N7=0,"",SER_hh_tes!N7/SER_hh_fec!N7)</f>
        <v>0.68826863708613573</v>
      </c>
      <c r="O7" s="109">
        <f>IF(SER_hh_tes!O7=0,"",SER_hh_tes!O7/SER_hh_fec!O7)</f>
        <v>0.68853019190441567</v>
      </c>
      <c r="P7" s="109">
        <f>IF(SER_hh_tes!P7=0,"",SER_hh_tes!P7/SER_hh_fec!P7)</f>
        <v>0.68853619521075571</v>
      </c>
      <c r="Q7" s="109">
        <f>IF(SER_hh_tes!Q7=0,"",SER_hh_tes!Q7/SER_hh_fec!Q7)</f>
        <v>0.68930971720787315</v>
      </c>
    </row>
    <row r="8" spans="1:17" ht="12" customHeight="1" x14ac:dyDescent="0.25">
      <c r="A8" s="88" t="s">
        <v>101</v>
      </c>
      <c r="B8" s="109" t="str">
        <f>IF(SER_hh_tes!B8=0,"",SER_hh_tes!B8/SER_hh_fec!B8)</f>
        <v/>
      </c>
      <c r="C8" s="109" t="str">
        <f>IF(SER_hh_tes!C8=0,"",SER_hh_tes!C8/SER_hh_fec!C8)</f>
        <v/>
      </c>
      <c r="D8" s="109" t="str">
        <f>IF(SER_hh_tes!D8=0,"",SER_hh_tes!D8/SER_hh_fec!D8)</f>
        <v/>
      </c>
      <c r="E8" s="109" t="str">
        <f>IF(SER_hh_tes!E8=0,"",SER_hh_tes!E8/SER_hh_fec!E8)</f>
        <v/>
      </c>
      <c r="F8" s="109" t="str">
        <f>IF(SER_hh_tes!F8=0,"",SER_hh_tes!F8/SER_hh_fec!F8)</f>
        <v/>
      </c>
      <c r="G8" s="109" t="str">
        <f>IF(SER_hh_tes!G8=0,"",SER_hh_tes!G8/SER_hh_fec!G8)</f>
        <v/>
      </c>
      <c r="H8" s="109" t="str">
        <f>IF(SER_hh_tes!H8=0,"",SER_hh_tes!H8/SER_hh_fec!H8)</f>
        <v/>
      </c>
      <c r="I8" s="109" t="str">
        <f>IF(SER_hh_tes!I8=0,"",SER_hh_tes!I8/SER_hh_fec!I8)</f>
        <v/>
      </c>
      <c r="J8" s="109" t="str">
        <f>IF(SER_hh_tes!J8=0,"",SER_hh_tes!J8/SER_hh_fec!J8)</f>
        <v/>
      </c>
      <c r="K8" s="109" t="str">
        <f>IF(SER_hh_tes!K8=0,"",SER_hh_tes!K8/SER_hh_fec!K8)</f>
        <v/>
      </c>
      <c r="L8" s="109" t="str">
        <f>IF(SER_hh_tes!L8=0,"",SER_hh_tes!L8/SER_hh_fec!L8)</f>
        <v/>
      </c>
      <c r="M8" s="109" t="str">
        <f>IF(SER_hh_tes!M8=0,"",SER_hh_tes!M8/SER_hh_fec!M8)</f>
        <v/>
      </c>
      <c r="N8" s="109" t="str">
        <f>IF(SER_hh_tes!N8=0,"",SER_hh_tes!N8/SER_hh_fec!N8)</f>
        <v/>
      </c>
      <c r="O8" s="109" t="str">
        <f>IF(SER_hh_tes!O8=0,"",SER_hh_tes!O8/SER_hh_fec!O8)</f>
        <v/>
      </c>
      <c r="P8" s="109" t="str">
        <f>IF(SER_hh_tes!P8=0,"",SER_hh_tes!P8/SER_hh_fec!P8)</f>
        <v/>
      </c>
      <c r="Q8" s="109" t="str">
        <f>IF(SER_hh_tes!Q8=0,"",SER_hh_tes!Q8/SER_hh_fec!Q8)</f>
        <v/>
      </c>
    </row>
    <row r="9" spans="1:17" ht="12" customHeight="1" x14ac:dyDescent="0.25">
      <c r="A9" s="88" t="s">
        <v>106</v>
      </c>
      <c r="B9" s="109">
        <f>IF(SER_hh_tes!B9=0,"",SER_hh_tes!B9/SER_hh_fec!B9)</f>
        <v>0.61519823091509007</v>
      </c>
      <c r="C9" s="109">
        <f>IF(SER_hh_tes!C9=0,"",SER_hh_tes!C9/SER_hh_fec!C9)</f>
        <v>0.62809215562608389</v>
      </c>
      <c r="D9" s="109">
        <f>IF(SER_hh_tes!D9=0,"",SER_hh_tes!D9/SER_hh_fec!D9)</f>
        <v>0.67490415740310372</v>
      </c>
      <c r="E9" s="109">
        <f>IF(SER_hh_tes!E9=0,"",SER_hh_tes!E9/SER_hh_fec!E9)</f>
        <v>0.68699033001506238</v>
      </c>
      <c r="F9" s="109">
        <f>IF(SER_hh_tes!F9=0,"",SER_hh_tes!F9/SER_hh_fec!F9)</f>
        <v>0.69083757063111684</v>
      </c>
      <c r="G9" s="109">
        <f>IF(SER_hh_tes!G9=0,"",SER_hh_tes!G9/SER_hh_fec!G9)</f>
        <v>0.69626458919797529</v>
      </c>
      <c r="H9" s="109">
        <f>IF(SER_hh_tes!H9=0,"",SER_hh_tes!H9/SER_hh_fec!H9)</f>
        <v>0.69996464178668971</v>
      </c>
      <c r="I9" s="109">
        <f>IF(SER_hh_tes!I9=0,"",SER_hh_tes!I9/SER_hh_fec!I9)</f>
        <v>0.70131292198998374</v>
      </c>
      <c r="J9" s="109">
        <f>IF(SER_hh_tes!J9=0,"",SER_hh_tes!J9/SER_hh_fec!J9)</f>
        <v>0.70543828819448817</v>
      </c>
      <c r="K9" s="109">
        <f>IF(SER_hh_tes!K9=0,"",SER_hh_tes!K9/SER_hh_fec!K9)</f>
        <v>0.71293551779438291</v>
      </c>
      <c r="L9" s="109">
        <f>IF(SER_hh_tes!L9=0,"",SER_hh_tes!L9/SER_hh_fec!L9)</f>
        <v>0.7202035620378241</v>
      </c>
      <c r="M9" s="109">
        <f>IF(SER_hh_tes!M9=0,"",SER_hh_tes!M9/SER_hh_fec!M9)</f>
        <v>0.7228249853159584</v>
      </c>
      <c r="N9" s="109">
        <f>IF(SER_hh_tes!N9=0,"",SER_hh_tes!N9/SER_hh_fec!N9)</f>
        <v>0.72650596896791497</v>
      </c>
      <c r="O9" s="109">
        <f>IF(SER_hh_tes!O9=0,"",SER_hh_tes!O9/SER_hh_fec!O9)</f>
        <v>0.72657910302668383</v>
      </c>
      <c r="P9" s="109">
        <f>IF(SER_hh_tes!P9=0,"",SER_hh_tes!P9/SER_hh_fec!P9)</f>
        <v>0.7295559327337241</v>
      </c>
      <c r="Q9" s="109">
        <f>IF(SER_hh_tes!Q9=0,"",SER_hh_tes!Q9/SER_hh_fec!Q9)</f>
        <v>0.72966746754846423</v>
      </c>
    </row>
    <row r="10" spans="1:17" ht="12" customHeight="1" x14ac:dyDescent="0.25">
      <c r="A10" s="88" t="s">
        <v>34</v>
      </c>
      <c r="B10" s="109">
        <f>IF(SER_hh_tes!B10=0,"",SER_hh_tes!B10/SER_hh_fec!B10)</f>
        <v>0.47602333608163588</v>
      </c>
      <c r="C10" s="109">
        <f>IF(SER_hh_tes!C10=0,"",SER_hh_tes!C10/SER_hh_fec!C10)</f>
        <v>0.50826207504285892</v>
      </c>
      <c r="D10" s="109">
        <f>IF(SER_hh_tes!D10=0,"",SER_hh_tes!D10/SER_hh_fec!D10)</f>
        <v>0.5100435037126444</v>
      </c>
      <c r="E10" s="109">
        <f>IF(SER_hh_tes!E10=0,"",SER_hh_tes!E10/SER_hh_fec!E10)</f>
        <v>0.51277784040740915</v>
      </c>
      <c r="F10" s="109">
        <f>IF(SER_hh_tes!F10=0,"",SER_hh_tes!F10/SER_hh_fec!F10)</f>
        <v>0.53626568579797607</v>
      </c>
      <c r="G10" s="109">
        <f>IF(SER_hh_tes!G10=0,"",SER_hh_tes!G10/SER_hh_fec!G10)</f>
        <v>0.53873842709945063</v>
      </c>
      <c r="H10" s="109">
        <f>IF(SER_hh_tes!H10=0,"",SER_hh_tes!H10/SER_hh_fec!H10)</f>
        <v>0.54634782110928792</v>
      </c>
      <c r="I10" s="109">
        <f>IF(SER_hh_tes!I10=0,"",SER_hh_tes!I10/SER_hh_fec!I10)</f>
        <v>0.54786097784580012</v>
      </c>
      <c r="J10" s="109">
        <f>IF(SER_hh_tes!J10=0,"",SER_hh_tes!J10/SER_hh_fec!J10)</f>
        <v>0.55011022435393042</v>
      </c>
      <c r="K10" s="109">
        <f>IF(SER_hh_tes!K10=0,"",SER_hh_tes!K10/SER_hh_fec!K10)</f>
        <v>0.5515876619315323</v>
      </c>
      <c r="L10" s="109">
        <f>IF(SER_hh_tes!L10=0,"",SER_hh_tes!L10/SER_hh_fec!L10)</f>
        <v>0.55188738168867568</v>
      </c>
      <c r="M10" s="109">
        <f>IF(SER_hh_tes!M10=0,"",SER_hh_tes!M10/SER_hh_fec!M10)</f>
        <v>0.55327129170758849</v>
      </c>
      <c r="N10" s="109">
        <f>IF(SER_hh_tes!N10=0,"",SER_hh_tes!N10/SER_hh_fec!N10)</f>
        <v>0.55368840940742636</v>
      </c>
      <c r="O10" s="109">
        <f>IF(SER_hh_tes!O10=0,"",SER_hh_tes!O10/SER_hh_fec!O10)</f>
        <v>0.55502726603213526</v>
      </c>
      <c r="P10" s="109">
        <f>IF(SER_hh_tes!P10=0,"",SER_hh_tes!P10/SER_hh_fec!P10)</f>
        <v>0.5553307962490166</v>
      </c>
      <c r="Q10" s="109">
        <f>IF(SER_hh_tes!Q10=0,"",SER_hh_tes!Q10/SER_hh_fec!Q10)</f>
        <v>0.55791239383851565</v>
      </c>
    </row>
    <row r="11" spans="1:17" ht="12" customHeight="1" x14ac:dyDescent="0.25">
      <c r="A11" s="88" t="s">
        <v>61</v>
      </c>
      <c r="B11" s="109" t="str">
        <f>IF(SER_hh_tes!B11=0,"",SER_hh_tes!B11/SER_hh_fec!B11)</f>
        <v/>
      </c>
      <c r="C11" s="109" t="str">
        <f>IF(SER_hh_tes!C11=0,"",SER_hh_tes!C11/SER_hh_fec!C11)</f>
        <v/>
      </c>
      <c r="D11" s="109" t="str">
        <f>IF(SER_hh_tes!D11=0,"",SER_hh_tes!D11/SER_hh_fec!D11)</f>
        <v/>
      </c>
      <c r="E11" s="109" t="str">
        <f>IF(SER_hh_tes!E11=0,"",SER_hh_tes!E11/SER_hh_fec!E11)</f>
        <v/>
      </c>
      <c r="F11" s="109" t="str">
        <f>IF(SER_hh_tes!F11=0,"",SER_hh_tes!F11/SER_hh_fec!F11)</f>
        <v/>
      </c>
      <c r="G11" s="109" t="str">
        <f>IF(SER_hh_tes!G11=0,"",SER_hh_tes!G11/SER_hh_fec!G11)</f>
        <v/>
      </c>
      <c r="H11" s="109" t="str">
        <f>IF(SER_hh_tes!H11=0,"",SER_hh_tes!H11/SER_hh_fec!H11)</f>
        <v/>
      </c>
      <c r="I11" s="109" t="str">
        <f>IF(SER_hh_tes!I11=0,"",SER_hh_tes!I11/SER_hh_fec!I11)</f>
        <v/>
      </c>
      <c r="J11" s="109" t="str">
        <f>IF(SER_hh_tes!J11=0,"",SER_hh_tes!J11/SER_hh_fec!J11)</f>
        <v/>
      </c>
      <c r="K11" s="109" t="str">
        <f>IF(SER_hh_tes!K11=0,"",SER_hh_tes!K11/SER_hh_fec!K11)</f>
        <v/>
      </c>
      <c r="L11" s="109" t="str">
        <f>IF(SER_hh_tes!L11=0,"",SER_hh_tes!L11/SER_hh_fec!L11)</f>
        <v/>
      </c>
      <c r="M11" s="109" t="str">
        <f>IF(SER_hh_tes!M11=0,"",SER_hh_tes!M11/SER_hh_fec!M11)</f>
        <v/>
      </c>
      <c r="N11" s="109" t="str">
        <f>IF(SER_hh_tes!N11=0,"",SER_hh_tes!N11/SER_hh_fec!N11)</f>
        <v/>
      </c>
      <c r="O11" s="109" t="str">
        <f>IF(SER_hh_tes!O11=0,"",SER_hh_tes!O11/SER_hh_fec!O11)</f>
        <v/>
      </c>
      <c r="P11" s="109" t="str">
        <f>IF(SER_hh_tes!P11=0,"",SER_hh_tes!P11/SER_hh_fec!P11)</f>
        <v/>
      </c>
      <c r="Q11" s="109" t="str">
        <f>IF(SER_hh_tes!Q11=0,"",SER_hh_tes!Q11/SER_hh_fec!Q11)</f>
        <v/>
      </c>
    </row>
    <row r="12" spans="1:17" ht="12" customHeight="1" x14ac:dyDescent="0.25">
      <c r="A12" s="88" t="s">
        <v>42</v>
      </c>
      <c r="B12" s="109">
        <f>IF(SER_hh_tes!B12=0,"",SER_hh_tes!B12/SER_hh_fec!B12)</f>
        <v>0.73121864221449451</v>
      </c>
      <c r="C12" s="109">
        <f>IF(SER_hh_tes!C12=0,"",SER_hh_tes!C12/SER_hh_fec!C12)</f>
        <v>0.73254033571416655</v>
      </c>
      <c r="D12" s="109">
        <f>IF(SER_hh_tes!D12=0,"",SER_hh_tes!D12/SER_hh_fec!D12)</f>
        <v>0.73430468510802016</v>
      </c>
      <c r="E12" s="109">
        <f>IF(SER_hh_tes!E12=0,"",SER_hh_tes!E12/SER_hh_fec!E12)</f>
        <v>0.73697150895027819</v>
      </c>
      <c r="F12" s="109">
        <f>IF(SER_hh_tes!F12=0,"",SER_hh_tes!F12/SER_hh_fec!F12)</f>
        <v>0.74128429485472946</v>
      </c>
      <c r="G12" s="109">
        <f>IF(SER_hh_tes!G12=0,"",SER_hh_tes!G12/SER_hh_fec!G12)</f>
        <v>0.74634633680668183</v>
      </c>
      <c r="H12" s="109">
        <f>IF(SER_hh_tes!H12=0,"",SER_hh_tes!H12/SER_hh_fec!H12)</f>
        <v>0.74994674954493279</v>
      </c>
      <c r="I12" s="109">
        <f>IF(SER_hh_tes!I12=0,"",SER_hh_tes!I12/SER_hh_fec!I12)</f>
        <v>0.75093205755173198</v>
      </c>
      <c r="J12" s="109">
        <f>IF(SER_hh_tes!J12=0,"",SER_hh_tes!J12/SER_hh_fec!J12)</f>
        <v>0.75495643557040926</v>
      </c>
      <c r="K12" s="109">
        <f>IF(SER_hh_tes!K12=0,"",SER_hh_tes!K12/SER_hh_fec!K12)</f>
        <v>0.75800371374030462</v>
      </c>
      <c r="L12" s="109">
        <f>IF(SER_hh_tes!L12=0,"",SER_hh_tes!L12/SER_hh_fec!L12)</f>
        <v>0.76169480160912051</v>
      </c>
      <c r="M12" s="109">
        <f>IF(SER_hh_tes!M12=0,"",SER_hh_tes!M12/SER_hh_fec!M12)</f>
        <v>0.76675452207683803</v>
      </c>
      <c r="N12" s="109">
        <f>IF(SER_hh_tes!N12=0,"",SER_hh_tes!N12/SER_hh_fec!N12)</f>
        <v>0.77144618268523613</v>
      </c>
      <c r="O12" s="109">
        <f>IF(SER_hh_tes!O12=0,"",SER_hh_tes!O12/SER_hh_fec!O12)</f>
        <v>0.77476835497007956</v>
      </c>
      <c r="P12" s="109">
        <f>IF(SER_hh_tes!P12=0,"",SER_hh_tes!P12/SER_hh_fec!P12)</f>
        <v>0.77699078100831021</v>
      </c>
      <c r="Q12" s="109">
        <f>IF(SER_hh_tes!Q12=0,"",SER_hh_tes!Q12/SER_hh_fec!Q12)</f>
        <v>0.77997626007148901</v>
      </c>
    </row>
    <row r="13" spans="1:17" ht="12" customHeight="1" x14ac:dyDescent="0.25">
      <c r="A13" s="88" t="s">
        <v>105</v>
      </c>
      <c r="B13" s="109">
        <f>IF(SER_hh_tes!B13=0,"",SER_hh_tes!B13/SER_hh_fec!B13)</f>
        <v>1.1516693614878291</v>
      </c>
      <c r="C13" s="109">
        <f>IF(SER_hh_tes!C13=0,"",SER_hh_tes!C13/SER_hh_fec!C13)</f>
        <v>1.1778138773896101</v>
      </c>
      <c r="D13" s="109">
        <f>IF(SER_hh_tes!D13=0,"",SER_hh_tes!D13/SER_hh_fec!D13)</f>
        <v>1.1873976940853019</v>
      </c>
      <c r="E13" s="109">
        <f>IF(SER_hh_tes!E13=0,"",SER_hh_tes!E13/SER_hh_fec!E13)</f>
        <v>1.1922773215407001</v>
      </c>
      <c r="F13" s="109">
        <f>IF(SER_hh_tes!F13=0,"",SER_hh_tes!F13/SER_hh_fec!F13)</f>
        <v>1.1981316770922539</v>
      </c>
      <c r="G13" s="109">
        <f>IF(SER_hh_tes!G13=0,"",SER_hh_tes!G13/SER_hh_fec!G13)</f>
        <v>1.2001011326210842</v>
      </c>
      <c r="H13" s="109">
        <f>IF(SER_hh_tes!H13=0,"",SER_hh_tes!H13/SER_hh_fec!H13)</f>
        <v>1.2032303921245588</v>
      </c>
      <c r="I13" s="109">
        <f>IF(SER_hh_tes!I13=0,"",SER_hh_tes!I13/SER_hh_fec!I13)</f>
        <v>1.2049976673114307</v>
      </c>
      <c r="J13" s="109">
        <f>IF(SER_hh_tes!J13=0,"",SER_hh_tes!J13/SER_hh_fec!J13)</f>
        <v>1.2057036654599684</v>
      </c>
      <c r="K13" s="109">
        <f>IF(SER_hh_tes!K13=0,"",SER_hh_tes!K13/SER_hh_fec!K13)</f>
        <v>1.2063342676840534</v>
      </c>
      <c r="L13" s="109">
        <f>IF(SER_hh_tes!L13=0,"",SER_hh_tes!L13/SER_hh_fec!L13)</f>
        <v>1.2166525164387285</v>
      </c>
      <c r="M13" s="109">
        <f>IF(SER_hh_tes!M13=0,"",SER_hh_tes!M13/SER_hh_fec!M13)</f>
        <v>1.2372066873324865</v>
      </c>
      <c r="N13" s="109">
        <f>IF(SER_hh_tes!N13=0,"",SER_hh_tes!N13/SER_hh_fec!N13)</f>
        <v>1.3371018485557671</v>
      </c>
      <c r="O13" s="109">
        <f>IF(SER_hh_tes!O13=0,"",SER_hh_tes!O13/SER_hh_fec!O13)</f>
        <v>1.4108666720582159</v>
      </c>
      <c r="P13" s="109">
        <f>IF(SER_hh_tes!P13=0,"",SER_hh_tes!P13/SER_hh_fec!P13)</f>
        <v>1.4680885722380053</v>
      </c>
      <c r="Q13" s="109">
        <f>IF(SER_hh_tes!Q13=0,"",SER_hh_tes!Q13/SER_hh_fec!Q13)</f>
        <v>1.5109638815604896</v>
      </c>
    </row>
    <row r="14" spans="1:17" ht="12" customHeight="1" x14ac:dyDescent="0.25">
      <c r="A14" s="51" t="s">
        <v>104</v>
      </c>
      <c r="B14" s="112">
        <f>IF(SER_hh_tes!B14=0,"",SER_hh_tes!B14/SER_hh_fec!B14)</f>
        <v>0.69465771010376953</v>
      </c>
      <c r="C14" s="112">
        <f>IF(SER_hh_tes!C14=0,"",SER_hh_tes!C14/SER_hh_fec!C14)</f>
        <v>0.70749023720700954</v>
      </c>
      <c r="D14" s="112">
        <f>IF(SER_hh_tes!D14=0,"",SER_hh_tes!D14/SER_hh_fec!D14)</f>
        <v>0.71069589217985696</v>
      </c>
      <c r="E14" s="112">
        <f>IF(SER_hh_tes!E14=0,"",SER_hh_tes!E14/SER_hh_fec!E14)</f>
        <v>0.71171126637007776</v>
      </c>
      <c r="F14" s="112">
        <f>IF(SER_hh_tes!F14=0,"",SER_hh_tes!F14/SER_hh_fec!F14)</f>
        <v>0.71665460471640396</v>
      </c>
      <c r="G14" s="112">
        <f>IF(SER_hh_tes!G14=0,"",SER_hh_tes!G14/SER_hh_fec!G14)</f>
        <v>0.71805109771325848</v>
      </c>
      <c r="H14" s="112">
        <f>IF(SER_hh_tes!H14=0,"",SER_hh_tes!H14/SER_hh_fec!H14)</f>
        <v>0.73170073049971729</v>
      </c>
      <c r="I14" s="112">
        <f>IF(SER_hh_tes!I14=0,"",SER_hh_tes!I14/SER_hh_fec!I14)</f>
        <v>0.74140552416673255</v>
      </c>
      <c r="J14" s="112">
        <f>IF(SER_hh_tes!J14=0,"",SER_hh_tes!J14/SER_hh_fec!J14)</f>
        <v>0.74401366114264522</v>
      </c>
      <c r="K14" s="112">
        <f>IF(SER_hh_tes!K14=0,"",SER_hh_tes!K14/SER_hh_fec!K14)</f>
        <v>0.76005557827062886</v>
      </c>
      <c r="L14" s="112">
        <f>IF(SER_hh_tes!L14=0,"",SER_hh_tes!L14/SER_hh_fec!L14)</f>
        <v>0.76604283464870537</v>
      </c>
      <c r="M14" s="112">
        <f>IF(SER_hh_tes!M14=0,"",SER_hh_tes!M14/SER_hh_fec!M14)</f>
        <v>0.77710870520402531</v>
      </c>
      <c r="N14" s="112">
        <f>IF(SER_hh_tes!N14=0,"",SER_hh_tes!N14/SER_hh_fec!N14)</f>
        <v>0.77754969904588189</v>
      </c>
      <c r="O14" s="112">
        <f>IF(SER_hh_tes!O14=0,"",SER_hh_tes!O14/SER_hh_fec!O14)</f>
        <v>0.77876486531761768</v>
      </c>
      <c r="P14" s="112">
        <f>IF(SER_hh_tes!P14=0,"",SER_hh_tes!P14/SER_hh_fec!P14)</f>
        <v>0.78184441489272349</v>
      </c>
      <c r="Q14" s="112">
        <f>IF(SER_hh_tes!Q14=0,"",SER_hh_tes!Q14/SER_hh_fec!Q14)</f>
        <v>0.79083046347668606</v>
      </c>
    </row>
    <row r="15" spans="1:17" ht="12" customHeight="1" x14ac:dyDescent="0.25">
      <c r="A15" s="105" t="s">
        <v>108</v>
      </c>
      <c r="B15" s="114">
        <f>IF(SER_hh_tes!B15=0,"",SER_hh_tes!B15/SER_hh_fec!B15)</f>
        <v>0.99999999999999989</v>
      </c>
      <c r="C15" s="114">
        <f>IF(SER_hh_tes!C15=0,"",SER_hh_tes!C15/SER_hh_fec!C15)</f>
        <v>1.0000000000000002</v>
      </c>
      <c r="D15" s="114">
        <f>IF(SER_hh_tes!D15=0,"",SER_hh_tes!D15/SER_hh_fec!D15)</f>
        <v>1</v>
      </c>
      <c r="E15" s="114">
        <f>IF(SER_hh_tes!E15=0,"",SER_hh_tes!E15/SER_hh_fec!E15)</f>
        <v>0.99999999999999933</v>
      </c>
      <c r="F15" s="114">
        <f>IF(SER_hh_tes!F15=0,"",SER_hh_tes!F15/SER_hh_fec!F15)</f>
        <v>1</v>
      </c>
      <c r="G15" s="114">
        <f>IF(SER_hh_tes!G15=0,"",SER_hh_tes!G15/SER_hh_fec!G15)</f>
        <v>1.0000000000000002</v>
      </c>
      <c r="H15" s="114">
        <f>IF(SER_hh_tes!H15=0,"",SER_hh_tes!H15/SER_hh_fec!H15)</f>
        <v>0.99999999999999978</v>
      </c>
      <c r="I15" s="114">
        <f>IF(SER_hh_tes!I15=0,"",SER_hh_tes!I15/SER_hh_fec!I15)</f>
        <v>1.0000000000000004</v>
      </c>
      <c r="J15" s="114">
        <f>IF(SER_hh_tes!J15=0,"",SER_hh_tes!J15/SER_hh_fec!J15)</f>
        <v>1</v>
      </c>
      <c r="K15" s="114">
        <f>IF(SER_hh_tes!K15=0,"",SER_hh_tes!K15/SER_hh_fec!K15)</f>
        <v>1.0000000000000002</v>
      </c>
      <c r="L15" s="114">
        <f>IF(SER_hh_tes!L15=0,"",SER_hh_tes!L15/SER_hh_fec!L15)</f>
        <v>1</v>
      </c>
      <c r="M15" s="114">
        <f>IF(SER_hh_tes!M15=0,"",SER_hh_tes!M15/SER_hh_fec!M15)</f>
        <v>0.99999999999999967</v>
      </c>
      <c r="N15" s="114">
        <f>IF(SER_hh_tes!N15=0,"",SER_hh_tes!N15/SER_hh_fec!N15)</f>
        <v>0.99999999999999978</v>
      </c>
      <c r="O15" s="114">
        <f>IF(SER_hh_tes!O15=0,"",SER_hh_tes!O15/SER_hh_fec!O15)</f>
        <v>1</v>
      </c>
      <c r="P15" s="114">
        <f>IF(SER_hh_tes!P15=0,"",SER_hh_tes!P15/SER_hh_fec!P15)</f>
        <v>1.0000000000000004</v>
      </c>
      <c r="Q15" s="114">
        <f>IF(SER_hh_tes!Q15=0,"",SER_hh_tes!Q15/SER_hh_fec!Q15)</f>
        <v>1.0000000000000004</v>
      </c>
    </row>
    <row r="16" spans="1:17" ht="12.95" customHeight="1" x14ac:dyDescent="0.25">
      <c r="A16" s="90" t="s">
        <v>102</v>
      </c>
      <c r="B16" s="110">
        <f>IF(SER_hh_tes!B16=0,"",SER_hh_tes!B16/SER_hh_fec!B16)</f>
        <v>1.6331100285611728</v>
      </c>
      <c r="C16" s="110">
        <f>IF(SER_hh_tes!C16=0,"",SER_hh_tes!C16/SER_hh_fec!C16)</f>
        <v>1.6592690899254676</v>
      </c>
      <c r="D16" s="110">
        <f>IF(SER_hh_tes!D16=0,"",SER_hh_tes!D16/SER_hh_fec!D16)</f>
        <v>1.6940623829977204</v>
      </c>
      <c r="E16" s="110">
        <f>IF(SER_hh_tes!E16=0,"",SER_hh_tes!E16/SER_hh_fec!E16)</f>
        <v>1.7263679430909122</v>
      </c>
      <c r="F16" s="110">
        <f>IF(SER_hh_tes!F16=0,"",SER_hh_tes!F16/SER_hh_fec!F16)</f>
        <v>1.764180593455982</v>
      </c>
      <c r="G16" s="110">
        <f>IF(SER_hh_tes!G16=0,"",SER_hh_tes!G16/SER_hh_fec!G16)</f>
        <v>1.8043865550303204</v>
      </c>
      <c r="H16" s="110">
        <f>IF(SER_hh_tes!H16=0,"",SER_hh_tes!H16/SER_hh_fec!H16)</f>
        <v>1.8402856960127445</v>
      </c>
      <c r="I16" s="110">
        <f>IF(SER_hh_tes!I16=0,"",SER_hh_tes!I16/SER_hh_fec!I16)</f>
        <v>1.878818269418395</v>
      </c>
      <c r="J16" s="110">
        <f>IF(SER_hh_tes!J16=0,"",SER_hh_tes!J16/SER_hh_fec!J16)</f>
        <v>1.9169235602728691</v>
      </c>
      <c r="K16" s="110">
        <f>IF(SER_hh_tes!K16=0,"",SER_hh_tes!K16/SER_hh_fec!K16)</f>
        <v>1.961897991557501</v>
      </c>
      <c r="L16" s="110">
        <f>IF(SER_hh_tes!L16=0,"",SER_hh_tes!L16/SER_hh_fec!L16)</f>
        <v>2.0085870952169933</v>
      </c>
      <c r="M16" s="110">
        <f>IF(SER_hh_tes!M16=0,"",SER_hh_tes!M16/SER_hh_fec!M16)</f>
        <v>2.0440294523642213</v>
      </c>
      <c r="N16" s="110">
        <f>IF(SER_hh_tes!N16=0,"",SER_hh_tes!N16/SER_hh_fec!N16)</f>
        <v>2.1120005658864853</v>
      </c>
      <c r="O16" s="110">
        <f>IF(SER_hh_tes!O16=0,"",SER_hh_tes!O16/SER_hh_fec!O16)</f>
        <v>2.1871254057013849</v>
      </c>
      <c r="P16" s="110">
        <f>IF(SER_hh_tes!P16=0,"",SER_hh_tes!P16/SER_hh_fec!P16)</f>
        <v>2.3261647291949137</v>
      </c>
      <c r="Q16" s="110">
        <f>IF(SER_hh_tes!Q16=0,"",SER_hh_tes!Q16/SER_hh_fec!Q16)</f>
        <v>2.5273738436678399</v>
      </c>
    </row>
    <row r="17" spans="1:17" ht="12.95" customHeight="1" x14ac:dyDescent="0.25">
      <c r="A17" s="88" t="s">
        <v>101</v>
      </c>
      <c r="B17" s="113" t="str">
        <f>IF(SER_hh_tes!B17=0,"",SER_hh_tes!B17/SER_hh_fec!B17)</f>
        <v/>
      </c>
      <c r="C17" s="113" t="str">
        <f>IF(SER_hh_tes!C17=0,"",SER_hh_tes!C17/SER_hh_fec!C17)</f>
        <v/>
      </c>
      <c r="D17" s="113" t="str">
        <f>IF(SER_hh_tes!D17=0,"",SER_hh_tes!D17/SER_hh_fec!D17)</f>
        <v/>
      </c>
      <c r="E17" s="113" t="str">
        <f>IF(SER_hh_tes!E17=0,"",SER_hh_tes!E17/SER_hh_fec!E17)</f>
        <v/>
      </c>
      <c r="F17" s="113" t="str">
        <f>IF(SER_hh_tes!F17=0,"",SER_hh_tes!F17/SER_hh_fec!F17)</f>
        <v/>
      </c>
      <c r="G17" s="113" t="str">
        <f>IF(SER_hh_tes!G17=0,"",SER_hh_tes!G17/SER_hh_fec!G17)</f>
        <v/>
      </c>
      <c r="H17" s="113" t="str">
        <f>IF(SER_hh_tes!H17=0,"",SER_hh_tes!H17/SER_hh_fec!H17)</f>
        <v/>
      </c>
      <c r="I17" s="113" t="str">
        <f>IF(SER_hh_tes!I17=0,"",SER_hh_tes!I17/SER_hh_fec!I17)</f>
        <v/>
      </c>
      <c r="J17" s="113" t="str">
        <f>IF(SER_hh_tes!J17=0,"",SER_hh_tes!J17/SER_hh_fec!J17)</f>
        <v/>
      </c>
      <c r="K17" s="113" t="str">
        <f>IF(SER_hh_tes!K17=0,"",SER_hh_tes!K17/SER_hh_fec!K17)</f>
        <v/>
      </c>
      <c r="L17" s="113" t="str">
        <f>IF(SER_hh_tes!L17=0,"",SER_hh_tes!L17/SER_hh_fec!L17)</f>
        <v/>
      </c>
      <c r="M17" s="113" t="str">
        <f>IF(SER_hh_tes!M17=0,"",SER_hh_tes!M17/SER_hh_fec!M17)</f>
        <v/>
      </c>
      <c r="N17" s="113" t="str">
        <f>IF(SER_hh_tes!N17=0,"",SER_hh_tes!N17/SER_hh_fec!N17)</f>
        <v/>
      </c>
      <c r="O17" s="113" t="str">
        <f>IF(SER_hh_tes!O17=0,"",SER_hh_tes!O17/SER_hh_fec!O17)</f>
        <v/>
      </c>
      <c r="P17" s="113" t="str">
        <f>IF(SER_hh_tes!P17=0,"",SER_hh_tes!P17/SER_hh_fec!P17)</f>
        <v/>
      </c>
      <c r="Q17" s="113" t="str">
        <f>IF(SER_hh_tes!Q17=0,"",SER_hh_tes!Q17/SER_hh_fec!Q17)</f>
        <v/>
      </c>
    </row>
    <row r="18" spans="1:17" ht="12" customHeight="1" x14ac:dyDescent="0.25">
      <c r="A18" s="88" t="s">
        <v>100</v>
      </c>
      <c r="B18" s="113">
        <f>IF(SER_hh_tes!B18=0,"",SER_hh_tes!B18/SER_hh_fec!B18)</f>
        <v>1.6331100285611728</v>
      </c>
      <c r="C18" s="113">
        <f>IF(SER_hh_tes!C18=0,"",SER_hh_tes!C18/SER_hh_fec!C18)</f>
        <v>1.6592690899254676</v>
      </c>
      <c r="D18" s="113">
        <f>IF(SER_hh_tes!D18=0,"",SER_hh_tes!D18/SER_hh_fec!D18)</f>
        <v>1.6940623829977204</v>
      </c>
      <c r="E18" s="113">
        <f>IF(SER_hh_tes!E18=0,"",SER_hh_tes!E18/SER_hh_fec!E18)</f>
        <v>1.7263679430909122</v>
      </c>
      <c r="F18" s="113">
        <f>IF(SER_hh_tes!F18=0,"",SER_hh_tes!F18/SER_hh_fec!F18)</f>
        <v>1.764180593455982</v>
      </c>
      <c r="G18" s="113">
        <f>IF(SER_hh_tes!G18=0,"",SER_hh_tes!G18/SER_hh_fec!G18)</f>
        <v>1.8043865550303204</v>
      </c>
      <c r="H18" s="113">
        <f>IF(SER_hh_tes!H18=0,"",SER_hh_tes!H18/SER_hh_fec!H18)</f>
        <v>1.8402856960127445</v>
      </c>
      <c r="I18" s="113">
        <f>IF(SER_hh_tes!I18=0,"",SER_hh_tes!I18/SER_hh_fec!I18)</f>
        <v>1.878818269418395</v>
      </c>
      <c r="J18" s="113">
        <f>IF(SER_hh_tes!J18=0,"",SER_hh_tes!J18/SER_hh_fec!J18)</f>
        <v>1.9169235602728691</v>
      </c>
      <c r="K18" s="113">
        <f>IF(SER_hh_tes!K18=0,"",SER_hh_tes!K18/SER_hh_fec!K18)</f>
        <v>1.961897991557501</v>
      </c>
      <c r="L18" s="113">
        <f>IF(SER_hh_tes!L18=0,"",SER_hh_tes!L18/SER_hh_fec!L18)</f>
        <v>2.0085870952169933</v>
      </c>
      <c r="M18" s="113">
        <f>IF(SER_hh_tes!M18=0,"",SER_hh_tes!M18/SER_hh_fec!M18)</f>
        <v>2.0440294523642213</v>
      </c>
      <c r="N18" s="113">
        <f>IF(SER_hh_tes!N18=0,"",SER_hh_tes!N18/SER_hh_fec!N18)</f>
        <v>2.1120005658864853</v>
      </c>
      <c r="O18" s="113">
        <f>IF(SER_hh_tes!O18=0,"",SER_hh_tes!O18/SER_hh_fec!O18)</f>
        <v>2.1871254057013849</v>
      </c>
      <c r="P18" s="113">
        <f>IF(SER_hh_tes!P18=0,"",SER_hh_tes!P18/SER_hh_fec!P18)</f>
        <v>2.3261647291949137</v>
      </c>
      <c r="Q18" s="113">
        <f>IF(SER_hh_tes!Q18=0,"",SER_hh_tes!Q18/SER_hh_fec!Q18)</f>
        <v>2.5273738436678399</v>
      </c>
    </row>
    <row r="19" spans="1:17" ht="12.95" customHeight="1" x14ac:dyDescent="0.25">
      <c r="A19" s="90" t="s">
        <v>47</v>
      </c>
      <c r="B19" s="110">
        <f>IF(SER_hh_tes!B19=0,"",SER_hh_tes!B19/SER_hh_fec!B19)</f>
        <v>0.6348743413397796</v>
      </c>
      <c r="C19" s="110">
        <f>IF(SER_hh_tes!C19=0,"",SER_hh_tes!C19/SER_hh_fec!C19)</f>
        <v>0.64005358968489268</v>
      </c>
      <c r="D19" s="110">
        <f>IF(SER_hh_tes!D19=0,"",SER_hh_tes!D19/SER_hh_fec!D19)</f>
        <v>0.64561700203788708</v>
      </c>
      <c r="E19" s="110">
        <f>IF(SER_hh_tes!E19=0,"",SER_hh_tes!E19/SER_hh_fec!E19)</f>
        <v>0.65072122719862935</v>
      </c>
      <c r="F19" s="110">
        <f>IF(SER_hh_tes!F19=0,"",SER_hh_tes!F19/SER_hh_fec!F19)</f>
        <v>0.65844968497763146</v>
      </c>
      <c r="G19" s="110">
        <f>IF(SER_hh_tes!G19=0,"",SER_hh_tes!G19/SER_hh_fec!G19)</f>
        <v>0.66583462280287453</v>
      </c>
      <c r="H19" s="110">
        <f>IF(SER_hh_tes!H19=0,"",SER_hh_tes!H19/SER_hh_fec!H19)</f>
        <v>0.68072354689560799</v>
      </c>
      <c r="I19" s="110">
        <f>IF(SER_hh_tes!I19=0,"",SER_hh_tes!I19/SER_hh_fec!I19)</f>
        <v>0.68696435127595457</v>
      </c>
      <c r="J19" s="110">
        <f>IF(SER_hh_tes!J19=0,"",SER_hh_tes!J19/SER_hh_fec!J19)</f>
        <v>0.69396688315550592</v>
      </c>
      <c r="K19" s="110">
        <f>IF(SER_hh_tes!K19=0,"",SER_hh_tes!K19/SER_hh_fec!K19)</f>
        <v>0.70034382475520029</v>
      </c>
      <c r="L19" s="110">
        <f>IF(SER_hh_tes!L19=0,"",SER_hh_tes!L19/SER_hh_fec!L19)</f>
        <v>0.7063845404633976</v>
      </c>
      <c r="M19" s="110">
        <f>IF(SER_hh_tes!M19=0,"",SER_hh_tes!M19/SER_hh_fec!M19)</f>
        <v>0.71221601721173855</v>
      </c>
      <c r="N19" s="110">
        <f>IF(SER_hh_tes!N19=0,"",SER_hh_tes!N19/SER_hh_fec!N19)</f>
        <v>0.71838717447718625</v>
      </c>
      <c r="O19" s="110">
        <f>IF(SER_hh_tes!O19=0,"",SER_hh_tes!O19/SER_hh_fec!O19)</f>
        <v>0.72488314502283369</v>
      </c>
      <c r="P19" s="110">
        <f>IF(SER_hh_tes!P19=0,"",SER_hh_tes!P19/SER_hh_fec!P19)</f>
        <v>0.73051368698720132</v>
      </c>
      <c r="Q19" s="110">
        <f>IF(SER_hh_tes!Q19=0,"",SER_hh_tes!Q19/SER_hh_fec!Q19)</f>
        <v>0.73568989470901947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 t="str">
        <f>IF(SER_hh_tes!B21=0,"",SER_hh_tes!B21/SER_hh_fec!B21)</f>
        <v/>
      </c>
      <c r="C21" s="109" t="str">
        <f>IF(SER_hh_tes!C21=0,"",SER_hh_tes!C21/SER_hh_fec!C21)</f>
        <v/>
      </c>
      <c r="D21" s="109" t="str">
        <f>IF(SER_hh_tes!D21=0,"",SER_hh_tes!D21/SER_hh_fec!D21)</f>
        <v/>
      </c>
      <c r="E21" s="109" t="str">
        <f>IF(SER_hh_tes!E21=0,"",SER_hh_tes!E21/SER_hh_fec!E21)</f>
        <v/>
      </c>
      <c r="F21" s="109" t="str">
        <f>IF(SER_hh_tes!F21=0,"",SER_hh_tes!F21/SER_hh_fec!F21)</f>
        <v/>
      </c>
      <c r="G21" s="109" t="str">
        <f>IF(SER_hh_tes!G21=0,"",SER_hh_tes!G21/SER_hh_fec!G21)</f>
        <v/>
      </c>
      <c r="H21" s="109" t="str">
        <f>IF(SER_hh_tes!H21=0,"",SER_hh_tes!H21/SER_hh_fec!H21)</f>
        <v/>
      </c>
      <c r="I21" s="109" t="str">
        <f>IF(SER_hh_tes!I21=0,"",SER_hh_tes!I21/SER_hh_fec!I21)</f>
        <v/>
      </c>
      <c r="J21" s="109" t="str">
        <f>IF(SER_hh_tes!J21=0,"",SER_hh_tes!J21/SER_hh_fec!J21)</f>
        <v/>
      </c>
      <c r="K21" s="109" t="str">
        <f>IF(SER_hh_tes!K21=0,"",SER_hh_tes!K21/SER_hh_fec!K21)</f>
        <v/>
      </c>
      <c r="L21" s="109" t="str">
        <f>IF(SER_hh_tes!L21=0,"",SER_hh_tes!L21/SER_hh_fec!L21)</f>
        <v/>
      </c>
      <c r="M21" s="109" t="str">
        <f>IF(SER_hh_tes!M21=0,"",SER_hh_tes!M21/SER_hh_fec!M21)</f>
        <v/>
      </c>
      <c r="N21" s="109" t="str">
        <f>IF(SER_hh_tes!N21=0,"",SER_hh_tes!N21/SER_hh_fec!N21)</f>
        <v/>
      </c>
      <c r="O21" s="109" t="str">
        <f>IF(SER_hh_tes!O21=0,"",SER_hh_tes!O21/SER_hh_fec!O21)</f>
        <v/>
      </c>
      <c r="P21" s="109" t="str">
        <f>IF(SER_hh_tes!P21=0,"",SER_hh_tes!P21/SER_hh_fec!P21)</f>
        <v/>
      </c>
      <c r="Q21" s="109" t="str">
        <f>IF(SER_hh_tes!Q21=0,"",SER_hh_tes!Q21/SER_hh_fec!Q21)</f>
        <v/>
      </c>
    </row>
    <row r="22" spans="1:17" ht="12" customHeight="1" x14ac:dyDescent="0.25">
      <c r="A22" s="88" t="s">
        <v>99</v>
      </c>
      <c r="B22" s="109">
        <f>IF(SER_hh_tes!B22=0,"",SER_hh_tes!B22/SER_hh_fec!B22)</f>
        <v>0.50737779383313342</v>
      </c>
      <c r="C22" s="109">
        <f>IF(SER_hh_tes!C22=0,"",SER_hh_tes!C22/SER_hh_fec!C22)</f>
        <v>0.51130156265136484</v>
      </c>
      <c r="D22" s="109">
        <f>IF(SER_hh_tes!D22=0,"",SER_hh_tes!D22/SER_hh_fec!D22)</f>
        <v>0.51384267276664397</v>
      </c>
      <c r="E22" s="109">
        <f>IF(SER_hh_tes!E22=0,"",SER_hh_tes!E22/SER_hh_fec!E22)</f>
        <v>0.5173772634740238</v>
      </c>
      <c r="F22" s="109">
        <f>IF(SER_hh_tes!F22=0,"",SER_hh_tes!F22/SER_hh_fec!F22)</f>
        <v>0.51838003599464144</v>
      </c>
      <c r="G22" s="109">
        <f>IF(SER_hh_tes!G22=0,"",SER_hh_tes!G22/SER_hh_fec!G22)</f>
        <v>0.51959555724321915</v>
      </c>
      <c r="H22" s="109">
        <f>IF(SER_hh_tes!H22=0,"",SER_hh_tes!H22/SER_hh_fec!H22)</f>
        <v>0.52398566639838695</v>
      </c>
      <c r="I22" s="109">
        <f>IF(SER_hh_tes!I22=0,"",SER_hh_tes!I22/SER_hh_fec!I22)</f>
        <v>0.53341554356664556</v>
      </c>
      <c r="J22" s="109">
        <f>IF(SER_hh_tes!J22=0,"",SER_hh_tes!J22/SER_hh_fec!J22)</f>
        <v>0.53755531940172108</v>
      </c>
      <c r="K22" s="109">
        <f>IF(SER_hh_tes!K22=0,"",SER_hh_tes!K22/SER_hh_fec!K22)</f>
        <v>0.54737734545369165</v>
      </c>
      <c r="L22" s="109">
        <f>IF(SER_hh_tes!L22=0,"",SER_hh_tes!L22/SER_hh_fec!L22)</f>
        <v>0.55998438280945484</v>
      </c>
      <c r="M22" s="109">
        <f>IF(SER_hh_tes!M22=0,"",SER_hh_tes!M22/SER_hh_fec!M22)</f>
        <v>0.57290214318387711</v>
      </c>
      <c r="N22" s="109">
        <f>IF(SER_hh_tes!N22=0,"",SER_hh_tes!N22/SER_hh_fec!N22)</f>
        <v>0.58559954374219481</v>
      </c>
      <c r="O22" s="109">
        <f>IF(SER_hh_tes!O22=0,"",SER_hh_tes!O22/SER_hh_fec!O22)</f>
        <v>0.60001705760792134</v>
      </c>
      <c r="P22" s="109">
        <f>IF(SER_hh_tes!P22=0,"",SER_hh_tes!P22/SER_hh_fec!P22)</f>
        <v>0.60458746701062815</v>
      </c>
      <c r="Q22" s="109">
        <f>IF(SER_hh_tes!Q22=0,"",SER_hh_tes!Q22/SER_hh_fec!Q22)</f>
        <v>0.60876880382296783</v>
      </c>
    </row>
    <row r="23" spans="1:17" ht="12" customHeight="1" x14ac:dyDescent="0.25">
      <c r="A23" s="88" t="s">
        <v>98</v>
      </c>
      <c r="B23" s="109">
        <f>IF(SER_hh_tes!B23=0,"",SER_hh_tes!B23/SER_hh_fec!B23)</f>
        <v>0.54361906482121425</v>
      </c>
      <c r="C23" s="109">
        <f>IF(SER_hh_tes!C23=0,"",SER_hh_tes!C23/SER_hh_fec!C23)</f>
        <v>0.5443889800175179</v>
      </c>
      <c r="D23" s="109">
        <f>IF(SER_hh_tes!D23=0,"",SER_hh_tes!D23/SER_hh_fec!D23)</f>
        <v>0.56199990269685707</v>
      </c>
      <c r="E23" s="109">
        <f>IF(SER_hh_tes!E23=0,"",SER_hh_tes!E23/SER_hh_fec!E23)</f>
        <v>0.57295209206476294</v>
      </c>
      <c r="F23" s="109">
        <f>IF(SER_hh_tes!F23=0,"",SER_hh_tes!F23/SER_hh_fec!F23)</f>
        <v>0.57642077053733376</v>
      </c>
      <c r="G23" s="109">
        <f>IF(SER_hh_tes!G23=0,"",SER_hh_tes!G23/SER_hh_fec!G23)</f>
        <v>0.5845787457870717</v>
      </c>
      <c r="H23" s="109">
        <f>IF(SER_hh_tes!H23=0,"",SER_hh_tes!H23/SER_hh_fec!H23)</f>
        <v>0.59380099319077884</v>
      </c>
      <c r="I23" s="109">
        <f>IF(SER_hh_tes!I23=0,"",SER_hh_tes!I23/SER_hh_fec!I23)</f>
        <v>0.59608252279513185</v>
      </c>
      <c r="J23" s="109">
        <f>IF(SER_hh_tes!J23=0,"",SER_hh_tes!J23/SER_hh_fec!J23)</f>
        <v>0.6008002864459816</v>
      </c>
      <c r="K23" s="109">
        <f>IF(SER_hh_tes!K23=0,"",SER_hh_tes!K23/SER_hh_fec!K23)</f>
        <v>0.60304338564678617</v>
      </c>
      <c r="L23" s="109">
        <f>IF(SER_hh_tes!L23=0,"",SER_hh_tes!L23/SER_hh_fec!L23)</f>
        <v>0.60674543820364946</v>
      </c>
      <c r="M23" s="109">
        <f>IF(SER_hh_tes!M23=0,"",SER_hh_tes!M23/SER_hh_fec!M23)</f>
        <v>0.60948723226302348</v>
      </c>
      <c r="N23" s="109">
        <f>IF(SER_hh_tes!N23=0,"",SER_hh_tes!N23/SER_hh_fec!N23)</f>
        <v>0.61206757882402574</v>
      </c>
      <c r="O23" s="109">
        <f>IF(SER_hh_tes!O23=0,"",SER_hh_tes!O23/SER_hh_fec!O23)</f>
        <v>0.61470764211975082</v>
      </c>
      <c r="P23" s="109">
        <f>IF(SER_hh_tes!P23=0,"",SER_hh_tes!P23/SER_hh_fec!P23)</f>
        <v>0.61713419007385351</v>
      </c>
      <c r="Q23" s="109">
        <f>IF(SER_hh_tes!Q23=0,"",SER_hh_tes!Q23/SER_hh_fec!Q23)</f>
        <v>0.6194931610126464</v>
      </c>
    </row>
    <row r="24" spans="1:17" ht="12" customHeight="1" x14ac:dyDescent="0.25">
      <c r="A24" s="88" t="s">
        <v>34</v>
      </c>
      <c r="B24" s="109" t="str">
        <f>IF(SER_hh_tes!B24=0,"",SER_hh_tes!B24/SER_hh_fec!B24)</f>
        <v/>
      </c>
      <c r="C24" s="109" t="str">
        <f>IF(SER_hh_tes!C24=0,"",SER_hh_tes!C24/SER_hh_fec!C24)</f>
        <v/>
      </c>
      <c r="D24" s="109" t="str">
        <f>IF(SER_hh_tes!D24=0,"",SER_hh_tes!D24/SER_hh_fec!D24)</f>
        <v/>
      </c>
      <c r="E24" s="109" t="str">
        <f>IF(SER_hh_tes!E24=0,"",SER_hh_tes!E24/SER_hh_fec!E24)</f>
        <v/>
      </c>
      <c r="F24" s="109" t="str">
        <f>IF(SER_hh_tes!F24=0,"",SER_hh_tes!F24/SER_hh_fec!F24)</f>
        <v/>
      </c>
      <c r="G24" s="109" t="str">
        <f>IF(SER_hh_tes!G24=0,"",SER_hh_tes!G24/SER_hh_fec!G24)</f>
        <v/>
      </c>
      <c r="H24" s="109" t="str">
        <f>IF(SER_hh_tes!H24=0,"",SER_hh_tes!H24/SER_hh_fec!H24)</f>
        <v/>
      </c>
      <c r="I24" s="109" t="str">
        <f>IF(SER_hh_tes!I24=0,"",SER_hh_tes!I24/SER_hh_fec!I24)</f>
        <v/>
      </c>
      <c r="J24" s="109" t="str">
        <f>IF(SER_hh_tes!J24=0,"",SER_hh_tes!J24/SER_hh_fec!J24)</f>
        <v/>
      </c>
      <c r="K24" s="109" t="str">
        <f>IF(SER_hh_tes!K24=0,"",SER_hh_tes!K24/SER_hh_fec!K24)</f>
        <v/>
      </c>
      <c r="L24" s="109" t="str">
        <f>IF(SER_hh_tes!L24=0,"",SER_hh_tes!L24/SER_hh_fec!L24)</f>
        <v/>
      </c>
      <c r="M24" s="109" t="str">
        <f>IF(SER_hh_tes!M24=0,"",SER_hh_tes!M24/SER_hh_fec!M24)</f>
        <v/>
      </c>
      <c r="N24" s="109" t="str">
        <f>IF(SER_hh_tes!N24=0,"",SER_hh_tes!N24/SER_hh_fec!N24)</f>
        <v/>
      </c>
      <c r="O24" s="109" t="str">
        <f>IF(SER_hh_tes!O24=0,"",SER_hh_tes!O24/SER_hh_fec!O24)</f>
        <v/>
      </c>
      <c r="P24" s="109" t="str">
        <f>IF(SER_hh_tes!P24=0,"",SER_hh_tes!P24/SER_hh_fec!P24)</f>
        <v/>
      </c>
      <c r="Q24" s="109" t="str">
        <f>IF(SER_hh_tes!Q24=0,"",SER_hh_tes!Q24/SER_hh_fec!Q24)</f>
        <v/>
      </c>
    </row>
    <row r="25" spans="1:17" ht="12" customHeight="1" x14ac:dyDescent="0.25">
      <c r="A25" s="88" t="s">
        <v>42</v>
      </c>
      <c r="B25" s="109">
        <f>IF(SER_hh_tes!B25=0,"",SER_hh_tes!B25/SER_hh_fec!B25)</f>
        <v>0.69030992358249443</v>
      </c>
      <c r="C25" s="109">
        <f>IF(SER_hh_tes!C25=0,"",SER_hh_tes!C25/SER_hh_fec!C25)</f>
        <v>0.69162786153816891</v>
      </c>
      <c r="D25" s="109">
        <f>IF(SER_hh_tes!D25=0,"",SER_hh_tes!D25/SER_hh_fec!D25)</f>
        <v>0.69354845504276263</v>
      </c>
      <c r="E25" s="109">
        <f>IF(SER_hh_tes!E25=0,"",SER_hh_tes!E25/SER_hh_fec!E25)</f>
        <v>0.69595664234260446</v>
      </c>
      <c r="F25" s="109">
        <f>IF(SER_hh_tes!F25=0,"",SER_hh_tes!F25/SER_hh_fec!F25)</f>
        <v>0.69983747721652823</v>
      </c>
      <c r="G25" s="109">
        <f>IF(SER_hh_tes!G25=0,"",SER_hh_tes!G25/SER_hh_fec!G25)</f>
        <v>0.70394147762389991</v>
      </c>
      <c r="H25" s="109">
        <f>IF(SER_hh_tes!H25=0,"",SER_hh_tes!H25/SER_hh_fec!H25)</f>
        <v>0.70744826922405557</v>
      </c>
      <c r="I25" s="109">
        <f>IF(SER_hh_tes!I25=0,"",SER_hh_tes!I25/SER_hh_fec!I25)</f>
        <v>0.70972387216626676</v>
      </c>
      <c r="J25" s="109">
        <f>IF(SER_hh_tes!J25=0,"",SER_hh_tes!J25/SER_hh_fec!J25)</f>
        <v>0.71307780239205665</v>
      </c>
      <c r="K25" s="109">
        <f>IF(SER_hh_tes!K25=0,"",SER_hh_tes!K25/SER_hh_fec!K25)</f>
        <v>0.71608513351998238</v>
      </c>
      <c r="L25" s="109">
        <f>IF(SER_hh_tes!L25=0,"",SER_hh_tes!L25/SER_hh_fec!L25)</f>
        <v>0.71942985092529477</v>
      </c>
      <c r="M25" s="109">
        <f>IF(SER_hh_tes!M25=0,"",SER_hh_tes!M25/SER_hh_fec!M25)</f>
        <v>0.72310702604006316</v>
      </c>
      <c r="N25" s="109">
        <f>IF(SER_hh_tes!N25=0,"",SER_hh_tes!N25/SER_hh_fec!N25)</f>
        <v>0.72665776523785974</v>
      </c>
      <c r="O25" s="109">
        <f>IF(SER_hh_tes!O25=0,"",SER_hh_tes!O25/SER_hh_fec!O25)</f>
        <v>0.72936641494922061</v>
      </c>
      <c r="P25" s="109">
        <f>IF(SER_hh_tes!P25=0,"",SER_hh_tes!P25/SER_hh_fec!P25)</f>
        <v>0.73213423724008353</v>
      </c>
      <c r="Q25" s="109">
        <f>IF(SER_hh_tes!Q25=0,"",SER_hh_tes!Q25/SER_hh_fec!Q25)</f>
        <v>0.73478584104542655</v>
      </c>
    </row>
    <row r="26" spans="1:17" ht="12" customHeight="1" x14ac:dyDescent="0.25">
      <c r="A26" s="88" t="s">
        <v>30</v>
      </c>
      <c r="B26" s="112">
        <f>IF(SER_hh_tes!B26=0,"",SER_hh_tes!B26/SER_hh_fec!B26)</f>
        <v>0.66683938618068972</v>
      </c>
      <c r="C26" s="112">
        <f>IF(SER_hh_tes!C26=0,"",SER_hh_tes!C26/SER_hh_fec!C26)</f>
        <v>0.67430877619399343</v>
      </c>
      <c r="D26" s="112">
        <f>IF(SER_hh_tes!D26=0,"",SER_hh_tes!D26/SER_hh_fec!D26)</f>
        <v>0.68097937206517112</v>
      </c>
      <c r="E26" s="112">
        <f>IF(SER_hh_tes!E26=0,"",SER_hh_tes!E26/SER_hh_fec!E26)</f>
        <v>0.68653631780635183</v>
      </c>
      <c r="F26" s="112">
        <f>IF(SER_hh_tes!F26=0,"",SER_hh_tes!F26/SER_hh_fec!F26)</f>
        <v>0.69169320443605897</v>
      </c>
      <c r="G26" s="112">
        <f>IF(SER_hh_tes!G26=0,"",SER_hh_tes!G26/SER_hh_fec!G26)</f>
        <v>0.69587982128576931</v>
      </c>
      <c r="H26" s="112">
        <f>IF(SER_hh_tes!H26=0,"",SER_hh_tes!H26/SER_hh_fec!H26)</f>
        <v>0.70590311974756248</v>
      </c>
      <c r="I26" s="112">
        <f>IF(SER_hh_tes!I26=0,"",SER_hh_tes!I26/SER_hh_fec!I26)</f>
        <v>0.71386619397354478</v>
      </c>
      <c r="J26" s="112">
        <f>IF(SER_hh_tes!J26=0,"",SER_hh_tes!J26/SER_hh_fec!J26)</f>
        <v>0.7202005886752022</v>
      </c>
      <c r="K26" s="112">
        <f>IF(SER_hh_tes!K26=0,"",SER_hh_tes!K26/SER_hh_fec!K26)</f>
        <v>0.72700387323589999</v>
      </c>
      <c r="L26" s="112">
        <f>IF(SER_hh_tes!L26=0,"",SER_hh_tes!L26/SER_hh_fec!L26)</f>
        <v>0.73361568565354407</v>
      </c>
      <c r="M26" s="112">
        <f>IF(SER_hh_tes!M26=0,"",SER_hh_tes!M26/SER_hh_fec!M26)</f>
        <v>0.739494031133762</v>
      </c>
      <c r="N26" s="112">
        <f>IF(SER_hh_tes!N26=0,"",SER_hh_tes!N26/SER_hh_fec!N26)</f>
        <v>0.74564476470020413</v>
      </c>
      <c r="O26" s="112">
        <f>IF(SER_hh_tes!O26=0,"",SER_hh_tes!O26/SER_hh_fec!O26)</f>
        <v>0.75361760398453503</v>
      </c>
      <c r="P26" s="112">
        <f>IF(SER_hh_tes!P26=0,"",SER_hh_tes!P26/SER_hh_fec!P26)</f>
        <v>0.76098212852249536</v>
      </c>
      <c r="Q26" s="112">
        <f>IF(SER_hh_tes!Q26=0,"",SER_hh_tes!Q26/SER_hh_fec!Q26)</f>
        <v>0.76818054230738286</v>
      </c>
    </row>
    <row r="27" spans="1:17" ht="12" customHeight="1" x14ac:dyDescent="0.25">
      <c r="A27" s="93" t="s">
        <v>33</v>
      </c>
      <c r="B27" s="111" t="str">
        <f>IF(SER_hh_tes!B27=0,"",SER_hh_tes!B27/SER_hh_fec!B27)</f>
        <v/>
      </c>
      <c r="C27" s="111" t="str">
        <f>IF(SER_hh_tes!C27=0,"",SER_hh_tes!C27/SER_hh_fec!C27)</f>
        <v/>
      </c>
      <c r="D27" s="111" t="str">
        <f>IF(SER_hh_tes!D27=0,"",SER_hh_tes!D27/SER_hh_fec!D27)</f>
        <v/>
      </c>
      <c r="E27" s="111" t="str">
        <f>IF(SER_hh_tes!E27=0,"",SER_hh_tes!E27/SER_hh_fec!E27)</f>
        <v/>
      </c>
      <c r="F27" s="111" t="str">
        <f>IF(SER_hh_tes!F27=0,"",SER_hh_tes!F27/SER_hh_fec!F27)</f>
        <v/>
      </c>
      <c r="G27" s="111" t="str">
        <f>IF(SER_hh_tes!G27=0,"",SER_hh_tes!G27/SER_hh_fec!G27)</f>
        <v/>
      </c>
      <c r="H27" s="111" t="str">
        <f>IF(SER_hh_tes!H27=0,"",SER_hh_tes!H27/SER_hh_fec!H27)</f>
        <v/>
      </c>
      <c r="I27" s="111" t="str">
        <f>IF(SER_hh_tes!I27=0,"",SER_hh_tes!I27/SER_hh_fec!I27)</f>
        <v/>
      </c>
      <c r="J27" s="111" t="str">
        <f>IF(SER_hh_tes!J27=0,"",SER_hh_tes!J27/SER_hh_fec!J27)</f>
        <v/>
      </c>
      <c r="K27" s="111" t="str">
        <f>IF(SER_hh_tes!K27=0,"",SER_hh_tes!K27/SER_hh_fec!K27)</f>
        <v/>
      </c>
      <c r="L27" s="111" t="str">
        <f>IF(SER_hh_tes!L27=0,"",SER_hh_tes!L27/SER_hh_fec!L27)</f>
        <v/>
      </c>
      <c r="M27" s="111" t="str">
        <f>IF(SER_hh_tes!M27=0,"",SER_hh_tes!M27/SER_hh_fec!M27)</f>
        <v/>
      </c>
      <c r="N27" s="111" t="str">
        <f>IF(SER_hh_tes!N27=0,"",SER_hh_tes!N27/SER_hh_fec!N27)</f>
        <v/>
      </c>
      <c r="O27" s="111" t="str">
        <f>IF(SER_hh_tes!O27=0,"",SER_hh_tes!O27/SER_hh_fec!O27)</f>
        <v/>
      </c>
      <c r="P27" s="111" t="str">
        <f>IF(SER_hh_tes!P27=0,"",SER_hh_tes!P27/SER_hh_fec!P27)</f>
        <v/>
      </c>
      <c r="Q27" s="111" t="str">
        <f>IF(SER_hh_tes!Q27=0,"",SER_hh_tes!Q27/SER_hh_fec!Q27)</f>
        <v/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0.63360072157570346</v>
      </c>
      <c r="C29" s="110">
        <f>IF(SER_hh_tes!C29=0,"",SER_hh_tes!C29/SER_hh_fec!C29)</f>
        <v>0.62754051523590926</v>
      </c>
      <c r="D29" s="110">
        <f>IF(SER_hh_tes!D29=0,"",SER_hh_tes!D29/SER_hh_fec!D29)</f>
        <v>0.63552430623084044</v>
      </c>
      <c r="E29" s="110">
        <f>IF(SER_hh_tes!E29=0,"",SER_hh_tes!E29/SER_hh_fec!E29)</f>
        <v>0.64384060188511594</v>
      </c>
      <c r="F29" s="110">
        <f>IF(SER_hh_tes!F29=0,"",SER_hh_tes!F29/SER_hh_fec!F29)</f>
        <v>0.64964534670792573</v>
      </c>
      <c r="G29" s="110">
        <f>IF(SER_hh_tes!G29=0,"",SER_hh_tes!G29/SER_hh_fec!G29)</f>
        <v>0.65034291320614379</v>
      </c>
      <c r="H29" s="110">
        <f>IF(SER_hh_tes!H29=0,"",SER_hh_tes!H29/SER_hh_fec!H29)</f>
        <v>0.66979440001158386</v>
      </c>
      <c r="I29" s="110">
        <f>IF(SER_hh_tes!I29=0,"",SER_hh_tes!I29/SER_hh_fec!I29)</f>
        <v>0.67560970532242215</v>
      </c>
      <c r="J29" s="110">
        <f>IF(SER_hh_tes!J29=0,"",SER_hh_tes!J29/SER_hh_fec!J29)</f>
        <v>0.67997391689383702</v>
      </c>
      <c r="K29" s="110">
        <f>IF(SER_hh_tes!K29=0,"",SER_hh_tes!K29/SER_hh_fec!K29)</f>
        <v>0.68501443770848258</v>
      </c>
      <c r="L29" s="110">
        <f>IF(SER_hh_tes!L29=0,"",SER_hh_tes!L29/SER_hh_fec!L29)</f>
        <v>0.68879934716175417</v>
      </c>
      <c r="M29" s="110">
        <f>IF(SER_hh_tes!M29=0,"",SER_hh_tes!M29/SER_hh_fec!M29)</f>
        <v>0.69363232511613848</v>
      </c>
      <c r="N29" s="110">
        <f>IF(SER_hh_tes!N29=0,"",SER_hh_tes!N29/SER_hh_fec!N29)</f>
        <v>0.70491670816333329</v>
      </c>
      <c r="O29" s="110">
        <f>IF(SER_hh_tes!O29=0,"",SER_hh_tes!O29/SER_hh_fec!O29)</f>
        <v>0.70601195968671748</v>
      </c>
      <c r="P29" s="110">
        <f>IF(SER_hh_tes!P29=0,"",SER_hh_tes!P29/SER_hh_fec!P29)</f>
        <v>0.70917878611069518</v>
      </c>
      <c r="Q29" s="110">
        <f>IF(SER_hh_tes!Q29=0,"",SER_hh_tes!Q29/SER_hh_fec!Q29)</f>
        <v>0.70986108773155632</v>
      </c>
    </row>
    <row r="30" spans="1:17" ht="12" customHeight="1" x14ac:dyDescent="0.25">
      <c r="A30" s="88" t="s">
        <v>66</v>
      </c>
      <c r="B30" s="109">
        <f>IF(SER_hh_tes!B30=0,"",SER_hh_tes!B30/SER_hh_fec!B30)</f>
        <v>0.45319745684494012</v>
      </c>
      <c r="C30" s="109">
        <f>IF(SER_hh_tes!C30=0,"",SER_hh_tes!C30/SER_hh_fec!C30)</f>
        <v>0.45319745684494001</v>
      </c>
      <c r="D30" s="109">
        <f>IF(SER_hh_tes!D30=0,"",SER_hh_tes!D30/SER_hh_fec!D30)</f>
        <v>0.4554089697849088</v>
      </c>
      <c r="E30" s="109">
        <f>IF(SER_hh_tes!E30=0,"",SER_hh_tes!E30/SER_hh_fec!E30)</f>
        <v>0.4560240962500966</v>
      </c>
      <c r="F30" s="109">
        <f>IF(SER_hh_tes!F30=0,"",SER_hh_tes!F30/SER_hh_fec!F30)</f>
        <v>0.45883190775616395</v>
      </c>
      <c r="G30" s="109">
        <f>IF(SER_hh_tes!G30=0,"",SER_hh_tes!G30/SER_hh_fec!G30)</f>
        <v>0.46152698257257185</v>
      </c>
      <c r="H30" s="109">
        <f>IF(SER_hh_tes!H30=0,"",SER_hh_tes!H30/SER_hh_fec!H30)</f>
        <v>0.47750156254056886</v>
      </c>
      <c r="I30" s="109">
        <f>IF(SER_hh_tes!I30=0,"",SER_hh_tes!I30/SER_hh_fec!I30)</f>
        <v>0.48553823662686846</v>
      </c>
      <c r="J30" s="109">
        <f>IF(SER_hh_tes!J30=0,"",SER_hh_tes!J30/SER_hh_fec!J30)</f>
        <v>0.49293006243797216</v>
      </c>
      <c r="K30" s="109">
        <f>IF(SER_hh_tes!K30=0,"",SER_hh_tes!K30/SER_hh_fec!K30)</f>
        <v>0.49749980868863797</v>
      </c>
      <c r="L30" s="109">
        <f>IF(SER_hh_tes!L30=0,"",SER_hh_tes!L30/SER_hh_fec!L30)</f>
        <v>0.50044723586980056</v>
      </c>
      <c r="M30" s="109">
        <f>IF(SER_hh_tes!M30=0,"",SER_hh_tes!M30/SER_hh_fec!M30)</f>
        <v>0.50279217221868144</v>
      </c>
      <c r="N30" s="109">
        <f>IF(SER_hh_tes!N30=0,"",SER_hh_tes!N30/SER_hh_fec!N30)</f>
        <v>1.8117460406934811</v>
      </c>
      <c r="O30" s="109" t="str">
        <f>IF(SER_hh_tes!O30=0,"",SER_hh_tes!O30/SER_hh_fec!O30)</f>
        <v/>
      </c>
      <c r="P30" s="109" t="str">
        <f>IF(SER_hh_tes!P30=0,"",SER_hh_tes!P30/SER_hh_fec!P30)</f>
        <v/>
      </c>
      <c r="Q30" s="109">
        <f>IF(SER_hh_tes!Q30=0,"",SER_hh_tes!Q30/SER_hh_fec!Q30)</f>
        <v>0.50498400252131437</v>
      </c>
    </row>
    <row r="31" spans="1:17" ht="12" customHeight="1" x14ac:dyDescent="0.25">
      <c r="A31" s="88" t="s">
        <v>98</v>
      </c>
      <c r="B31" s="109">
        <f>IF(SER_hh_tes!B31=0,"",SER_hh_tes!B31/SER_hh_fec!B31)</f>
        <v>0.48805879967916604</v>
      </c>
      <c r="C31" s="109">
        <f>IF(SER_hh_tes!C31=0,"",SER_hh_tes!C31/SER_hh_fec!C31)</f>
        <v>0.49078489722012908</v>
      </c>
      <c r="D31" s="109">
        <f>IF(SER_hh_tes!D31=0,"",SER_hh_tes!D31/SER_hh_fec!D31)</f>
        <v>0.49511567736128553</v>
      </c>
      <c r="E31" s="109">
        <f>IF(SER_hh_tes!E31=0,"",SER_hh_tes!E31/SER_hh_fec!E31)</f>
        <v>0.50044967035773646</v>
      </c>
      <c r="F31" s="109">
        <f>IF(SER_hh_tes!F31=0,"",SER_hh_tes!F31/SER_hh_fec!F31)</f>
        <v>0.50342769714186708</v>
      </c>
      <c r="G31" s="109">
        <f>IF(SER_hh_tes!G31=0,"",SER_hh_tes!G31/SER_hh_fec!G31)</f>
        <v>0.50679555273045762</v>
      </c>
      <c r="H31" s="109">
        <f>IF(SER_hh_tes!H31=0,"",SER_hh_tes!H31/SER_hh_fec!H31)</f>
        <v>0.51006902894098105</v>
      </c>
      <c r="I31" s="109">
        <f>IF(SER_hh_tes!I31=0,"",SER_hh_tes!I31/SER_hh_fec!I31)</f>
        <v>0.51325828423561048</v>
      </c>
      <c r="J31" s="109">
        <f>IF(SER_hh_tes!J31=0,"",SER_hh_tes!J31/SER_hh_fec!J31)</f>
        <v>0.51674791419784039</v>
      </c>
      <c r="K31" s="109">
        <f>IF(SER_hh_tes!K31=0,"",SER_hh_tes!K31/SER_hh_fec!K31)</f>
        <v>0.52013683244388165</v>
      </c>
      <c r="L31" s="109">
        <f>IF(SER_hh_tes!L31=0,"",SER_hh_tes!L31/SER_hh_fec!L31)</f>
        <v>0.52581654864767102</v>
      </c>
      <c r="M31" s="109">
        <f>IF(SER_hh_tes!M31=0,"",SER_hh_tes!M31/SER_hh_fec!M31)</f>
        <v>0.53012551918935125</v>
      </c>
      <c r="N31" s="109">
        <f>IF(SER_hh_tes!N31=0,"",SER_hh_tes!N31/SER_hh_fec!N31)</f>
        <v>0.53193240986584434</v>
      </c>
      <c r="O31" s="109">
        <f>IF(SER_hh_tes!O31=0,"",SER_hh_tes!O31/SER_hh_fec!O31)</f>
        <v>0.53213180501015434</v>
      </c>
      <c r="P31" s="109">
        <f>IF(SER_hh_tes!P31=0,"",SER_hh_tes!P31/SER_hh_fec!P31)</f>
        <v>0.53711884703780777</v>
      </c>
      <c r="Q31" s="109">
        <f>IF(SER_hh_tes!Q31=0,"",SER_hh_tes!Q31/SER_hh_fec!Q31)</f>
        <v>0.54536997902250539</v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 t="str">
        <f>IF(SER_hh_tes!H32=0,"",SER_hh_tes!H32/SER_hh_fec!H32)</f>
        <v/>
      </c>
      <c r="I32" s="109" t="str">
        <f>IF(SER_hh_tes!I32=0,"",SER_hh_tes!I32/SER_hh_fec!I32)</f>
        <v/>
      </c>
      <c r="J32" s="109" t="str">
        <f>IF(SER_hh_tes!J32=0,"",SER_hh_tes!J32/SER_hh_fec!J32)</f>
        <v/>
      </c>
      <c r="K32" s="109" t="str">
        <f>IF(SER_hh_tes!K32=0,"",SER_hh_tes!K32/SER_hh_fec!K32)</f>
        <v/>
      </c>
      <c r="L32" s="109" t="str">
        <f>IF(SER_hh_tes!L32=0,"",SER_hh_tes!L32/SER_hh_fec!L32)</f>
        <v/>
      </c>
      <c r="M32" s="109" t="str">
        <f>IF(SER_hh_tes!M32=0,"",SER_hh_tes!M32/SER_hh_fec!M32)</f>
        <v/>
      </c>
      <c r="N32" s="109" t="str">
        <f>IF(SER_hh_tes!N32=0,"",SER_hh_tes!N32/SER_hh_fec!N32)</f>
        <v/>
      </c>
      <c r="O32" s="109" t="str">
        <f>IF(SER_hh_tes!O32=0,"",SER_hh_tes!O32/SER_hh_fec!O32)</f>
        <v/>
      </c>
      <c r="P32" s="109" t="str">
        <f>IF(SER_hh_tes!P32=0,"",SER_hh_tes!P32/SER_hh_fec!P32)</f>
        <v/>
      </c>
      <c r="Q32" s="109" t="str">
        <f>IF(SER_hh_tes!Q32=0,"",SER_hh_tes!Q32/SER_hh_fec!Q32)</f>
        <v/>
      </c>
    </row>
    <row r="33" spans="1:17" ht="12" customHeight="1" x14ac:dyDescent="0.25">
      <c r="A33" s="49" t="s">
        <v>30</v>
      </c>
      <c r="B33" s="108">
        <f>IF(SER_hh_tes!B33=0,"",SER_hh_tes!B33/SER_hh_fec!B33)</f>
        <v>0.66402557779478399</v>
      </c>
      <c r="C33" s="108">
        <f>IF(SER_hh_tes!C33=0,"",SER_hh_tes!C33/SER_hh_fec!C33)</f>
        <v>0.66617861334803408</v>
      </c>
      <c r="D33" s="108">
        <f>IF(SER_hh_tes!D33=0,"",SER_hh_tes!D33/SER_hh_fec!D33)</f>
        <v>0.66837986231147029</v>
      </c>
      <c r="E33" s="108">
        <f>IF(SER_hh_tes!E33=0,"",SER_hh_tes!E33/SER_hh_fec!E33)</f>
        <v>0.67126073961179822</v>
      </c>
      <c r="F33" s="108">
        <f>IF(SER_hh_tes!F33=0,"",SER_hh_tes!F33/SER_hh_fec!F33)</f>
        <v>0.67410208056570609</v>
      </c>
      <c r="G33" s="108">
        <f>IF(SER_hh_tes!G33=0,"",SER_hh_tes!G33/SER_hh_fec!G33)</f>
        <v>0.67720264413540232</v>
      </c>
      <c r="H33" s="108">
        <f>IF(SER_hh_tes!H33=0,"",SER_hh_tes!H33/SER_hh_fec!H33)</f>
        <v>0.68162141862009884</v>
      </c>
      <c r="I33" s="108">
        <f>IF(SER_hh_tes!I33=0,"",SER_hh_tes!I33/SER_hh_fec!I33)</f>
        <v>0.68525682590762826</v>
      </c>
      <c r="J33" s="108">
        <f>IF(SER_hh_tes!J33=0,"",SER_hh_tes!J33/SER_hh_fec!J33)</f>
        <v>0.68880940495473431</v>
      </c>
      <c r="K33" s="108">
        <f>IF(SER_hh_tes!K33=0,"",SER_hh_tes!K33/SER_hh_fec!K33)</f>
        <v>0.69264908349514343</v>
      </c>
      <c r="L33" s="108">
        <f>IF(SER_hh_tes!L33=0,"",SER_hh_tes!L33/SER_hh_fec!L33)</f>
        <v>0.69681840938601314</v>
      </c>
      <c r="M33" s="108">
        <f>IF(SER_hh_tes!M33=0,"",SER_hh_tes!M33/SER_hh_fec!M33)</f>
        <v>0.70093244559365031</v>
      </c>
      <c r="N33" s="108">
        <f>IF(SER_hh_tes!N33=0,"",SER_hh_tes!N33/SER_hh_fec!N33)</f>
        <v>0.70521788662926255</v>
      </c>
      <c r="O33" s="108">
        <f>IF(SER_hh_tes!O33=0,"",SER_hh_tes!O33/SER_hh_fec!O33)</f>
        <v>0.70955392692590225</v>
      </c>
      <c r="P33" s="108">
        <f>IF(SER_hh_tes!P33=0,"",SER_hh_tes!P33/SER_hh_fec!P33)</f>
        <v>0.71257984320680767</v>
      </c>
      <c r="Q33" s="108">
        <f>IF(SER_hh_tes!Q33=0,"",SER_hh_tes!Q33/SER_hh_fec!Q33)</f>
        <v>0.7160608063145395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3345.3799048326969</v>
      </c>
      <c r="C3" s="106">
        <f t="shared" ref="C3:Q3" si="1">SUM(C4,C16,C19,C29)</f>
        <v>3394.5358665486224</v>
      </c>
      <c r="D3" s="106">
        <f t="shared" si="1"/>
        <v>3358.4302835272433</v>
      </c>
      <c r="E3" s="106">
        <f t="shared" si="1"/>
        <v>3500.8724945109248</v>
      </c>
      <c r="F3" s="106">
        <f t="shared" si="1"/>
        <v>2681.4697069251238</v>
      </c>
      <c r="G3" s="106">
        <f t="shared" si="1"/>
        <v>2132.366923891534</v>
      </c>
      <c r="H3" s="106">
        <f t="shared" si="1"/>
        <v>1321.7398070369759</v>
      </c>
      <c r="I3" s="106">
        <f t="shared" si="1"/>
        <v>1450.0744220871356</v>
      </c>
      <c r="J3" s="106">
        <f t="shared" si="1"/>
        <v>1298.4117831576723</v>
      </c>
      <c r="K3" s="106">
        <f t="shared" si="1"/>
        <v>1844.6824465950606</v>
      </c>
      <c r="L3" s="106">
        <f t="shared" si="1"/>
        <v>2142.7392079949104</v>
      </c>
      <c r="M3" s="106">
        <f t="shared" si="1"/>
        <v>1866.1529421077885</v>
      </c>
      <c r="N3" s="106">
        <f t="shared" si="1"/>
        <v>1366.5418180767003</v>
      </c>
      <c r="O3" s="106">
        <f t="shared" si="1"/>
        <v>1138.2753660462124</v>
      </c>
      <c r="P3" s="106">
        <f t="shared" si="1"/>
        <v>1338.6431648220571</v>
      </c>
      <c r="Q3" s="106">
        <f t="shared" si="1"/>
        <v>987.32117870226557</v>
      </c>
    </row>
    <row r="4" spans="1:17" ht="12.95" customHeight="1" x14ac:dyDescent="0.25">
      <c r="A4" s="90" t="s">
        <v>44</v>
      </c>
      <c r="B4" s="101">
        <f t="shared" ref="B4" si="2">SUM(B5:B15)</f>
        <v>2926.3471382472226</v>
      </c>
      <c r="C4" s="101">
        <f t="shared" ref="C4:Q4" si="3">SUM(C5:C15)</f>
        <v>2945.2959918201759</v>
      </c>
      <c r="D4" s="101">
        <f t="shared" si="3"/>
        <v>2942.8551638517542</v>
      </c>
      <c r="E4" s="101">
        <f t="shared" si="3"/>
        <v>3115.8541295318173</v>
      </c>
      <c r="F4" s="101">
        <f t="shared" si="3"/>
        <v>2334.1943240414894</v>
      </c>
      <c r="G4" s="101">
        <f t="shared" si="3"/>
        <v>1797.6247607836826</v>
      </c>
      <c r="H4" s="101">
        <f t="shared" si="3"/>
        <v>1103.5717999313424</v>
      </c>
      <c r="I4" s="101">
        <f t="shared" si="3"/>
        <v>1244.407535300149</v>
      </c>
      <c r="J4" s="101">
        <f t="shared" si="3"/>
        <v>1110.0129941492796</v>
      </c>
      <c r="K4" s="101">
        <f t="shared" si="3"/>
        <v>1668.9888170526428</v>
      </c>
      <c r="L4" s="101">
        <f t="shared" si="3"/>
        <v>1966.8456675732609</v>
      </c>
      <c r="M4" s="101">
        <f t="shared" si="3"/>
        <v>1696.1778234491085</v>
      </c>
      <c r="N4" s="101">
        <f t="shared" si="3"/>
        <v>1218.2411986091029</v>
      </c>
      <c r="O4" s="101">
        <f t="shared" si="3"/>
        <v>994.8503571026348</v>
      </c>
      <c r="P4" s="101">
        <f t="shared" si="3"/>
        <v>1200.7568154958633</v>
      </c>
      <c r="Q4" s="101">
        <f t="shared" si="3"/>
        <v>836.77375766733837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2870.015103967547</v>
      </c>
      <c r="C7" s="100">
        <v>2892.6839269776378</v>
      </c>
      <c r="D7" s="100">
        <v>2819.363042707339</v>
      </c>
      <c r="E7" s="100">
        <v>2939.7151880623196</v>
      </c>
      <c r="F7" s="100">
        <v>2157.8604370307185</v>
      </c>
      <c r="G7" s="100">
        <v>1612.0428108555041</v>
      </c>
      <c r="H7" s="100">
        <v>916.64339231845179</v>
      </c>
      <c r="I7" s="100">
        <v>1051.7835764066635</v>
      </c>
      <c r="J7" s="100">
        <v>909.17176871290349</v>
      </c>
      <c r="K7" s="100">
        <v>1573.4043529763358</v>
      </c>
      <c r="L7" s="100">
        <v>1749.5998895216117</v>
      </c>
      <c r="M7" s="100">
        <v>1502.9711346736447</v>
      </c>
      <c r="N7" s="100">
        <v>959.95424071691423</v>
      </c>
      <c r="O7" s="100">
        <v>773.52422700085253</v>
      </c>
      <c r="P7" s="100">
        <v>1001.943377818755</v>
      </c>
      <c r="Q7" s="100">
        <v>640.79359332739716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56.332034279675717</v>
      </c>
      <c r="C9" s="100">
        <v>52.61206484253799</v>
      </c>
      <c r="D9" s="100">
        <v>123.49212114441509</v>
      </c>
      <c r="E9" s="100">
        <v>176.13894146949775</v>
      </c>
      <c r="F9" s="100">
        <v>176.33388701077098</v>
      </c>
      <c r="G9" s="100">
        <v>185.58194992817852</v>
      </c>
      <c r="H9" s="100">
        <v>186.9284076128906</v>
      </c>
      <c r="I9" s="100">
        <v>192.62395889348556</v>
      </c>
      <c r="J9" s="100">
        <v>200.84122543637608</v>
      </c>
      <c r="K9" s="100">
        <v>95.584464076307086</v>
      </c>
      <c r="L9" s="100">
        <v>217.24577805164938</v>
      </c>
      <c r="M9" s="100">
        <v>193.20668877546385</v>
      </c>
      <c r="N9" s="100">
        <v>258.28695789218858</v>
      </c>
      <c r="O9" s="100">
        <v>221.32613010178224</v>
      </c>
      <c r="P9" s="100">
        <v>198.81343767710834</v>
      </c>
      <c r="Q9" s="100">
        <v>195.98016433994118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0</v>
      </c>
      <c r="C16" s="101">
        <f t="shared" ref="C16:Q16" si="5">SUM(C17:C18)</f>
        <v>0</v>
      </c>
      <c r="D16" s="101">
        <f t="shared" si="5"/>
        <v>0</v>
      </c>
      <c r="E16" s="101">
        <f t="shared" si="5"/>
        <v>0</v>
      </c>
      <c r="F16" s="101">
        <f t="shared" si="5"/>
        <v>0</v>
      </c>
      <c r="G16" s="101">
        <f t="shared" si="5"/>
        <v>0</v>
      </c>
      <c r="H16" s="101">
        <f t="shared" si="5"/>
        <v>0</v>
      </c>
      <c r="I16" s="101">
        <f t="shared" si="5"/>
        <v>0</v>
      </c>
      <c r="J16" s="101">
        <f t="shared" si="5"/>
        <v>0</v>
      </c>
      <c r="K16" s="101">
        <f t="shared" si="5"/>
        <v>0</v>
      </c>
      <c r="L16" s="101">
        <f t="shared" si="5"/>
        <v>0</v>
      </c>
      <c r="M16" s="101">
        <f t="shared" si="5"/>
        <v>0</v>
      </c>
      <c r="N16" s="101">
        <f t="shared" si="5"/>
        <v>0</v>
      </c>
      <c r="O16" s="101">
        <f t="shared" si="5"/>
        <v>0</v>
      </c>
      <c r="P16" s="101">
        <f t="shared" si="5"/>
        <v>0</v>
      </c>
      <c r="Q16" s="101">
        <f t="shared" si="5"/>
        <v>0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289.98209950820467</v>
      </c>
      <c r="C19" s="101">
        <f t="shared" ref="C19:Q19" si="7">SUM(C20:C27)</f>
        <v>283.76410636785607</v>
      </c>
      <c r="D19" s="101">
        <f t="shared" si="7"/>
        <v>273.63192814930778</v>
      </c>
      <c r="E19" s="101">
        <f t="shared" si="7"/>
        <v>266.68789712088341</v>
      </c>
      <c r="F19" s="101">
        <f t="shared" si="7"/>
        <v>240.45445130633169</v>
      </c>
      <c r="G19" s="101">
        <f t="shared" si="7"/>
        <v>216.27549194985187</v>
      </c>
      <c r="H19" s="101">
        <f t="shared" si="7"/>
        <v>163.39752049624011</v>
      </c>
      <c r="I19" s="101">
        <f t="shared" si="7"/>
        <v>159.69249781382248</v>
      </c>
      <c r="J19" s="101">
        <f t="shared" si="7"/>
        <v>145.59158508255237</v>
      </c>
      <c r="K19" s="101">
        <f t="shared" si="7"/>
        <v>138.75575421521197</v>
      </c>
      <c r="L19" s="101">
        <f t="shared" si="7"/>
        <v>136.3710572423924</v>
      </c>
      <c r="M19" s="101">
        <f t="shared" si="7"/>
        <v>133.6614284959978</v>
      </c>
      <c r="N19" s="101">
        <f t="shared" si="7"/>
        <v>127.46971064458614</v>
      </c>
      <c r="O19" s="101">
        <f t="shared" si="7"/>
        <v>125.86534883549491</v>
      </c>
      <c r="P19" s="101">
        <f t="shared" si="7"/>
        <v>120.66463076742023</v>
      </c>
      <c r="Q19" s="101">
        <f t="shared" si="7"/>
        <v>119.27229181100665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284.98471423829369</v>
      </c>
      <c r="C22" s="100">
        <v>279.08534658663251</v>
      </c>
      <c r="D22" s="100">
        <v>267.44269614044822</v>
      </c>
      <c r="E22" s="100">
        <v>259.16310814552918</v>
      </c>
      <c r="F22" s="100">
        <v>232.86169963865754</v>
      </c>
      <c r="G22" s="100">
        <v>207.47912203804259</v>
      </c>
      <c r="H22" s="100">
        <v>152.21787243316811</v>
      </c>
      <c r="I22" s="100">
        <v>148.48106103487214</v>
      </c>
      <c r="J22" s="100">
        <v>133.34913759491275</v>
      </c>
      <c r="K22" s="100">
        <v>126.63240467108879</v>
      </c>
      <c r="L22" s="100">
        <v>123.45865204222136</v>
      </c>
      <c r="M22" s="100">
        <v>120.47825461964031</v>
      </c>
      <c r="N22" s="100">
        <v>114.03828368194132</v>
      </c>
      <c r="O22" s="100">
        <v>112.03680750462816</v>
      </c>
      <c r="P22" s="100">
        <v>106.51161129462514</v>
      </c>
      <c r="Q22" s="100">
        <v>104.73330161594984</v>
      </c>
    </row>
    <row r="23" spans="1:17" ht="12" customHeight="1" x14ac:dyDescent="0.25">
      <c r="A23" s="88" t="s">
        <v>98</v>
      </c>
      <c r="B23" s="100">
        <v>4.9973852699109846</v>
      </c>
      <c r="C23" s="100">
        <v>4.6787597812235608</v>
      </c>
      <c r="D23" s="100">
        <v>6.1892320088595492</v>
      </c>
      <c r="E23" s="100">
        <v>7.5247889753542321</v>
      </c>
      <c r="F23" s="100">
        <v>7.5927516676741584</v>
      </c>
      <c r="G23" s="100">
        <v>8.796369911809288</v>
      </c>
      <c r="H23" s="100">
        <v>11.179648063071996</v>
      </c>
      <c r="I23" s="100">
        <v>11.211436778950349</v>
      </c>
      <c r="J23" s="100">
        <v>12.242447487639618</v>
      </c>
      <c r="K23" s="100">
        <v>12.12334954412318</v>
      </c>
      <c r="L23" s="100">
        <v>12.912405200171047</v>
      </c>
      <c r="M23" s="100">
        <v>13.183173876357474</v>
      </c>
      <c r="N23" s="100">
        <v>13.431426962644817</v>
      </c>
      <c r="O23" s="100">
        <v>13.828541330866754</v>
      </c>
      <c r="P23" s="100">
        <v>14.153019472795091</v>
      </c>
      <c r="Q23" s="100">
        <v>14.538990195056813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129.05066707726971</v>
      </c>
      <c r="C29" s="101">
        <f t="shared" ref="C29:Q29" si="9">SUM(C30:C33)</f>
        <v>165.47576836059045</v>
      </c>
      <c r="D29" s="101">
        <f t="shared" si="9"/>
        <v>141.94319152618135</v>
      </c>
      <c r="E29" s="101">
        <f t="shared" si="9"/>
        <v>118.3304678582241</v>
      </c>
      <c r="F29" s="101">
        <f t="shared" si="9"/>
        <v>106.820931577303</v>
      </c>
      <c r="G29" s="101">
        <f t="shared" si="9"/>
        <v>118.4666711579997</v>
      </c>
      <c r="H29" s="101">
        <f t="shared" si="9"/>
        <v>54.770486609393402</v>
      </c>
      <c r="I29" s="101">
        <f t="shared" si="9"/>
        <v>45.974388973164082</v>
      </c>
      <c r="J29" s="101">
        <f t="shared" si="9"/>
        <v>42.80720392584027</v>
      </c>
      <c r="K29" s="101">
        <f t="shared" si="9"/>
        <v>36.937875327205724</v>
      </c>
      <c r="L29" s="101">
        <f t="shared" si="9"/>
        <v>39.522483179257179</v>
      </c>
      <c r="M29" s="101">
        <f t="shared" si="9"/>
        <v>36.313690162682271</v>
      </c>
      <c r="N29" s="101">
        <f t="shared" si="9"/>
        <v>20.830908823011367</v>
      </c>
      <c r="O29" s="101">
        <f t="shared" si="9"/>
        <v>17.559660108082745</v>
      </c>
      <c r="P29" s="101">
        <f t="shared" si="9"/>
        <v>17.221718558773517</v>
      </c>
      <c r="Q29" s="101">
        <f t="shared" si="9"/>
        <v>31.275129223920516</v>
      </c>
    </row>
    <row r="30" spans="1:17" ht="12" customHeight="1" x14ac:dyDescent="0.25">
      <c r="A30" s="88" t="s">
        <v>66</v>
      </c>
      <c r="B30" s="100">
        <v>107.39609999582073</v>
      </c>
      <c r="C30" s="100">
        <v>145.03878617612401</v>
      </c>
      <c r="D30" s="100">
        <v>118.91388062779201</v>
      </c>
      <c r="E30" s="100">
        <v>93.000536093124026</v>
      </c>
      <c r="F30" s="100">
        <v>81.365710671216021</v>
      </c>
      <c r="G30" s="100">
        <v>92.883535738428549</v>
      </c>
      <c r="H30" s="100">
        <v>29.06229601602001</v>
      </c>
      <c r="I30" s="100">
        <v>20.341216318140006</v>
      </c>
      <c r="J30" s="100">
        <v>17.44046859844801</v>
      </c>
      <c r="K30" s="100">
        <v>14.530236562583996</v>
      </c>
      <c r="L30" s="100">
        <v>20.318321776955013</v>
      </c>
      <c r="M30" s="100">
        <v>17.415712128637711</v>
      </c>
      <c r="N30" s="100">
        <v>2.9025898132653092</v>
      </c>
      <c r="O30" s="100">
        <v>0</v>
      </c>
      <c r="P30" s="100">
        <v>0</v>
      </c>
      <c r="Q30" s="100">
        <v>14.513007076676145</v>
      </c>
    </row>
    <row r="31" spans="1:17" ht="12" customHeight="1" x14ac:dyDescent="0.25">
      <c r="A31" s="88" t="s">
        <v>98</v>
      </c>
      <c r="B31" s="100">
        <v>21.654567081448977</v>
      </c>
      <c r="C31" s="100">
        <v>20.436982184466441</v>
      </c>
      <c r="D31" s="100">
        <v>23.029310898389351</v>
      </c>
      <c r="E31" s="100">
        <v>25.329931765100078</v>
      </c>
      <c r="F31" s="100">
        <v>25.455220906086982</v>
      </c>
      <c r="G31" s="100">
        <v>25.58313541957115</v>
      </c>
      <c r="H31" s="100">
        <v>25.708190593373395</v>
      </c>
      <c r="I31" s="100">
        <v>25.633172655024072</v>
      </c>
      <c r="J31" s="100">
        <v>25.366735327392263</v>
      </c>
      <c r="K31" s="100">
        <v>22.407638764621726</v>
      </c>
      <c r="L31" s="100">
        <v>19.204161402302166</v>
      </c>
      <c r="M31" s="100">
        <v>18.897978034044559</v>
      </c>
      <c r="N31" s="100">
        <v>17.928319009746058</v>
      </c>
      <c r="O31" s="100">
        <v>17.559660108082745</v>
      </c>
      <c r="P31" s="100">
        <v>17.221718558773517</v>
      </c>
      <c r="Q31" s="100">
        <v>16.762122147244369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87040.417992847026</v>
      </c>
      <c r="C3" s="106">
        <f>IF(SER_hh_fec!C3=0,0,1000000/0.086*SER_hh_fec!C3/SER_hh_num!C3)</f>
        <v>95490.245444251254</v>
      </c>
      <c r="D3" s="106">
        <f>IF(SER_hh_fec!D3=0,0,1000000/0.086*SER_hh_fec!D3/SER_hh_num!D3)</f>
        <v>93877.221324453116</v>
      </c>
      <c r="E3" s="106">
        <f>IF(SER_hh_fec!E3=0,0,1000000/0.086*SER_hh_fec!E3/SER_hh_num!E3)</f>
        <v>93043.809761133016</v>
      </c>
      <c r="F3" s="106">
        <f>IF(SER_hh_fec!F3=0,0,1000000/0.086*SER_hh_fec!F3/SER_hh_num!F3)</f>
        <v>85839.864833648302</v>
      </c>
      <c r="G3" s="106">
        <f>IF(SER_hh_fec!G3=0,0,1000000/0.086*SER_hh_fec!G3/SER_hh_num!G3)</f>
        <v>78375.758200979617</v>
      </c>
      <c r="H3" s="106">
        <f>IF(SER_hh_fec!H3=0,0,1000000/0.086*SER_hh_fec!H3/SER_hh_num!H3)</f>
        <v>71656.097217013725</v>
      </c>
      <c r="I3" s="106">
        <f>IF(SER_hh_fec!I3=0,0,1000000/0.086*SER_hh_fec!I3/SER_hh_num!I3)</f>
        <v>72695.860586300245</v>
      </c>
      <c r="J3" s="106">
        <f>IF(SER_hh_fec!J3=0,0,1000000/0.086*SER_hh_fec!J3/SER_hh_num!J3)</f>
        <v>70646.289864375372</v>
      </c>
      <c r="K3" s="106">
        <f>IF(SER_hh_fec!K3=0,0,1000000/0.086*SER_hh_fec!K3/SER_hh_num!K3)</f>
        <v>72382.29976347473</v>
      </c>
      <c r="L3" s="106">
        <f>IF(SER_hh_fec!L3=0,0,1000000/0.086*SER_hh_fec!L3/SER_hh_num!L3)</f>
        <v>78646.295996367669</v>
      </c>
      <c r="M3" s="106">
        <f>IF(SER_hh_fec!M3=0,0,1000000/0.086*SER_hh_fec!M3/SER_hh_num!M3)</f>
        <v>65676.296224346763</v>
      </c>
      <c r="N3" s="106">
        <f>IF(SER_hh_fec!N3=0,0,1000000/0.086*SER_hh_fec!N3/SER_hh_num!N3)</f>
        <v>66584.848857751582</v>
      </c>
      <c r="O3" s="106">
        <f>IF(SER_hh_fec!O3=0,0,1000000/0.086*SER_hh_fec!O3/SER_hh_num!O3)</f>
        <v>62774.533721921638</v>
      </c>
      <c r="P3" s="106">
        <f>IF(SER_hh_fec!P3=0,0,1000000/0.086*SER_hh_fec!P3/SER_hh_num!P3)</f>
        <v>63782.393632764717</v>
      </c>
      <c r="Q3" s="106">
        <f>IF(SER_hh_fec!Q3=0,0,1000000/0.086*SER_hh_fec!Q3/SER_hh_num!Q3)</f>
        <v>62120.73450398854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66816.203063963025</v>
      </c>
      <c r="C4" s="101">
        <f>IF(SER_hh_fec!C4=0,0,1000000/0.086*SER_hh_fec!C4/SER_hh_num!C4)</f>
        <v>75349.7101196656</v>
      </c>
      <c r="D4" s="101">
        <f>IF(SER_hh_fec!D4=0,0,1000000/0.086*SER_hh_fec!D4/SER_hh_num!D4)</f>
        <v>73928.963560185497</v>
      </c>
      <c r="E4" s="101">
        <f>IF(SER_hh_fec!E4=0,0,1000000/0.086*SER_hh_fec!E4/SER_hh_num!E4)</f>
        <v>73288.707962342291</v>
      </c>
      <c r="F4" s="101">
        <f>IF(SER_hh_fec!F4=0,0,1000000/0.086*SER_hh_fec!F4/SER_hh_num!F4)</f>
        <v>66235.745050665588</v>
      </c>
      <c r="G4" s="101">
        <f>IF(SER_hh_fec!G4=0,0,1000000/0.086*SER_hh_fec!G4/SER_hh_num!G4)</f>
        <v>58834.853359268476</v>
      </c>
      <c r="H4" s="101">
        <f>IF(SER_hh_fec!H4=0,0,1000000/0.086*SER_hh_fec!H4/SER_hh_num!H4)</f>
        <v>52429.107570925175</v>
      </c>
      <c r="I4" s="101">
        <f>IF(SER_hh_fec!I4=0,0,1000000/0.086*SER_hh_fec!I4/SER_hh_num!I4)</f>
        <v>53587.111475351296</v>
      </c>
      <c r="J4" s="101">
        <f>IF(SER_hh_fec!J4=0,0,1000000/0.086*SER_hh_fec!J4/SER_hh_num!J4)</f>
        <v>51657.553278885032</v>
      </c>
      <c r="K4" s="101">
        <f>IF(SER_hh_fec!K4=0,0,1000000/0.086*SER_hh_fec!K4/SER_hh_num!K4)</f>
        <v>53583.072335275363</v>
      </c>
      <c r="L4" s="101">
        <f>IF(SER_hh_fec!L4=0,0,1000000/0.086*SER_hh_fec!L4/SER_hh_num!L4)</f>
        <v>59966.670443835028</v>
      </c>
      <c r="M4" s="101">
        <f>IF(SER_hh_fec!M4=0,0,1000000/0.086*SER_hh_fec!M4/SER_hh_num!M4)</f>
        <v>47088.910562176665</v>
      </c>
      <c r="N4" s="101">
        <f>IF(SER_hh_fec!N4=0,0,1000000/0.086*SER_hh_fec!N4/SER_hh_num!N4)</f>
        <v>48072.702363793156</v>
      </c>
      <c r="O4" s="101">
        <f>IF(SER_hh_fec!O4=0,0,1000000/0.086*SER_hh_fec!O4/SER_hh_num!O4)</f>
        <v>44322.645109963807</v>
      </c>
      <c r="P4" s="101">
        <f>IF(SER_hh_fec!P4=0,0,1000000/0.086*SER_hh_fec!P4/SER_hh_num!P4)</f>
        <v>45385.695695549824</v>
      </c>
      <c r="Q4" s="101">
        <f>IF(SER_hh_fec!Q4=0,0,1000000/0.086*SER_hh_fec!Q4/SER_hh_num!Q4)</f>
        <v>43817.518654872758</v>
      </c>
    </row>
    <row r="5" spans="1:17" ht="12" customHeight="1" x14ac:dyDescent="0.25">
      <c r="A5" s="88" t="s">
        <v>38</v>
      </c>
      <c r="B5" s="100">
        <f>IF(SER_hh_fec!B5=0,0,1000000/0.086*SER_hh_fec!B5/SER_hh_num!B5)</f>
        <v>0</v>
      </c>
      <c r="C5" s="100">
        <f>IF(SER_hh_fec!C5=0,0,1000000/0.086*SER_hh_fec!C5/SER_hh_num!C5)</f>
        <v>0</v>
      </c>
      <c r="D5" s="100">
        <f>IF(SER_hh_fec!D5=0,0,1000000/0.086*SER_hh_fec!D5/SER_hh_num!D5)</f>
        <v>0</v>
      </c>
      <c r="E5" s="100">
        <f>IF(SER_hh_fec!E5=0,0,1000000/0.086*SER_hh_fec!E5/SER_hh_num!E5)</f>
        <v>0</v>
      </c>
      <c r="F5" s="100">
        <f>IF(SER_hh_fec!F5=0,0,1000000/0.086*SER_hh_fec!F5/SER_hh_num!F5)</f>
        <v>0</v>
      </c>
      <c r="G5" s="100">
        <f>IF(SER_hh_fec!G5=0,0,1000000/0.086*SER_hh_fec!G5/SER_hh_num!G5)</f>
        <v>0</v>
      </c>
      <c r="H5" s="100">
        <f>IF(SER_hh_fec!H5=0,0,1000000/0.086*SER_hh_fec!H5/SER_hh_num!H5)</f>
        <v>0</v>
      </c>
      <c r="I5" s="100">
        <f>IF(SER_hh_fec!I5=0,0,1000000/0.086*SER_hh_fec!I5/SER_hh_num!I5)</f>
        <v>0</v>
      </c>
      <c r="J5" s="100">
        <f>IF(SER_hh_fec!J5=0,0,1000000/0.086*SER_hh_fec!J5/SER_hh_num!J5)</f>
        <v>0</v>
      </c>
      <c r="K5" s="100">
        <f>IF(SER_hh_fec!K5=0,0,1000000/0.086*SER_hh_fec!K5/SER_hh_num!K5)</f>
        <v>0</v>
      </c>
      <c r="L5" s="100">
        <f>IF(SER_hh_fec!L5=0,0,1000000/0.086*SER_hh_fec!L5/SER_hh_num!L5)</f>
        <v>0</v>
      </c>
      <c r="M5" s="100">
        <f>IF(SER_hh_fec!M5=0,0,1000000/0.086*SER_hh_fec!M5/SER_hh_num!M5)</f>
        <v>0</v>
      </c>
      <c r="N5" s="100">
        <f>IF(SER_hh_fec!N5=0,0,1000000/0.086*SER_hh_fec!N5/SER_hh_num!N5)</f>
        <v>0</v>
      </c>
      <c r="O5" s="100">
        <f>IF(SER_hh_fec!O5=0,0,1000000/0.086*SER_hh_fec!O5/SER_hh_num!O5)</f>
        <v>0</v>
      </c>
      <c r="P5" s="100">
        <f>IF(SER_hh_fec!P5=0,0,1000000/0.086*SER_hh_fec!P5/SER_hh_num!P5)</f>
        <v>0</v>
      </c>
      <c r="Q5" s="100">
        <f>IF(SER_hh_fec!Q5=0,0,1000000/0.086*SER_hh_fec!Q5/SER_hh_num!Q5)</f>
        <v>0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75920.785137068291</v>
      </c>
      <c r="C7" s="100">
        <f>IF(SER_hh_fec!C7=0,0,1000000/0.086*SER_hh_fec!C7/SER_hh_num!C7)</f>
        <v>85503.164957094574</v>
      </c>
      <c r="D7" s="100">
        <f>IF(SER_hh_fec!D7=0,0,1000000/0.086*SER_hh_fec!D7/SER_hh_num!D7)</f>
        <v>83764.9968997213</v>
      </c>
      <c r="E7" s="100">
        <f>IF(SER_hh_fec!E7=0,0,1000000/0.086*SER_hh_fec!E7/SER_hh_num!E7)</f>
        <v>87252.797771858546</v>
      </c>
      <c r="F7" s="100">
        <f>IF(SER_hh_fec!F7=0,0,1000000/0.086*SER_hh_fec!F7/SER_hh_num!F7)</f>
        <v>76675.834832599285</v>
      </c>
      <c r="G7" s="100">
        <f>IF(SER_hh_fec!G7=0,0,1000000/0.086*SER_hh_fec!G7/SER_hh_num!G7)</f>
        <v>68770.491656786995</v>
      </c>
      <c r="H7" s="100">
        <f>IF(SER_hh_fec!H7=0,0,1000000/0.086*SER_hh_fec!H7/SER_hh_num!H7)</f>
        <v>59026.364938572719</v>
      </c>
      <c r="I7" s="100">
        <f>IF(SER_hh_fec!I7=0,0,1000000/0.086*SER_hh_fec!I7/SER_hh_num!I7)</f>
        <v>68340.790036246108</v>
      </c>
      <c r="J7" s="100">
        <f>IF(SER_hh_fec!J7=0,0,1000000/0.086*SER_hh_fec!J7/SER_hh_num!J7)</f>
        <v>61895.025572982042</v>
      </c>
      <c r="K7" s="100">
        <f>IF(SER_hh_fec!K7=0,0,1000000/0.086*SER_hh_fec!K7/SER_hh_num!K7)</f>
        <v>64210.516046875477</v>
      </c>
      <c r="L7" s="100">
        <f>IF(SER_hh_fec!L7=0,0,1000000/0.086*SER_hh_fec!L7/SER_hh_num!L7)</f>
        <v>70333.620954285812</v>
      </c>
      <c r="M7" s="100">
        <f>IF(SER_hh_fec!M7=0,0,1000000/0.086*SER_hh_fec!M7/SER_hh_num!M7)</f>
        <v>58587.790659669394</v>
      </c>
      <c r="N7" s="100">
        <f>IF(SER_hh_fec!N7=0,0,1000000/0.086*SER_hh_fec!N7/SER_hh_num!N7)</f>
        <v>54144.076972217736</v>
      </c>
      <c r="O7" s="100">
        <f>IF(SER_hh_fec!O7=0,0,1000000/0.086*SER_hh_fec!O7/SER_hh_num!O7)</f>
        <v>48200.866179749246</v>
      </c>
      <c r="P7" s="100">
        <f>IF(SER_hh_fec!P7=0,0,1000000/0.086*SER_hh_fec!P7/SER_hh_num!P7)</f>
        <v>62682.250503780022</v>
      </c>
      <c r="Q7" s="100">
        <f>IF(SER_hh_fec!Q7=0,0,1000000/0.086*SER_hh_fec!Q7/SER_hh_num!Q7)</f>
        <v>55483.11968439757</v>
      </c>
    </row>
    <row r="8" spans="1:17" ht="12" customHeight="1" x14ac:dyDescent="0.25">
      <c r="A8" s="88" t="s">
        <v>101</v>
      </c>
      <c r="B8" s="100">
        <f>IF(SER_hh_fec!B8=0,0,1000000/0.086*SER_hh_fec!B8/SER_hh_num!B8)</f>
        <v>0</v>
      </c>
      <c r="C8" s="100">
        <f>IF(SER_hh_fec!C8=0,0,1000000/0.086*SER_hh_fec!C8/SER_hh_num!C8)</f>
        <v>0</v>
      </c>
      <c r="D8" s="100">
        <f>IF(SER_hh_fec!D8=0,0,1000000/0.086*SER_hh_fec!D8/SER_hh_num!D8)</f>
        <v>0</v>
      </c>
      <c r="E8" s="100">
        <f>IF(SER_hh_fec!E8=0,0,1000000/0.086*SER_hh_fec!E8/SER_hh_num!E8)</f>
        <v>0</v>
      </c>
      <c r="F8" s="100">
        <f>IF(SER_hh_fec!F8=0,0,1000000/0.086*SER_hh_fec!F8/SER_hh_num!F8)</f>
        <v>0</v>
      </c>
      <c r="G8" s="100">
        <f>IF(SER_hh_fec!G8=0,0,1000000/0.086*SER_hh_fec!G8/SER_hh_num!G8)</f>
        <v>0</v>
      </c>
      <c r="H8" s="100">
        <f>IF(SER_hh_fec!H8=0,0,1000000/0.086*SER_hh_fec!H8/SER_hh_num!H8)</f>
        <v>0</v>
      </c>
      <c r="I8" s="100">
        <f>IF(SER_hh_fec!I8=0,0,1000000/0.086*SER_hh_fec!I8/SER_hh_num!I8)</f>
        <v>0</v>
      </c>
      <c r="J8" s="100">
        <f>IF(SER_hh_fec!J8=0,0,1000000/0.086*SER_hh_fec!J8/SER_hh_num!J8)</f>
        <v>0</v>
      </c>
      <c r="K8" s="100">
        <f>IF(SER_hh_fec!K8=0,0,1000000/0.086*SER_hh_fec!K8/SER_hh_num!K8)</f>
        <v>0</v>
      </c>
      <c r="L8" s="100">
        <f>IF(SER_hh_fec!L8=0,0,1000000/0.086*SER_hh_fec!L8/SER_hh_num!L8)</f>
        <v>0</v>
      </c>
      <c r="M8" s="100">
        <f>IF(SER_hh_fec!M8=0,0,1000000/0.086*SER_hh_fec!M8/SER_hh_num!M8)</f>
        <v>0</v>
      </c>
      <c r="N8" s="100">
        <f>IF(SER_hh_fec!N8=0,0,1000000/0.086*SER_hh_fec!N8/SER_hh_num!N8)</f>
        <v>0</v>
      </c>
      <c r="O8" s="100">
        <f>IF(SER_hh_fec!O8=0,0,1000000/0.086*SER_hh_fec!O8/SER_hh_num!O8)</f>
        <v>0</v>
      </c>
      <c r="P8" s="100">
        <f>IF(SER_hh_fec!P8=0,0,1000000/0.086*SER_hh_fec!P8/SER_hh_num!P8)</f>
        <v>0</v>
      </c>
      <c r="Q8" s="100">
        <f>IF(SER_hh_fec!Q8=0,0,1000000/0.086*SER_hh_fec!Q8/SER_hh_num!Q8)</f>
        <v>0</v>
      </c>
    </row>
    <row r="9" spans="1:17" ht="12" customHeight="1" x14ac:dyDescent="0.25">
      <c r="A9" s="88" t="s">
        <v>106</v>
      </c>
      <c r="B9" s="100">
        <f>IF(SER_hh_fec!B9=0,0,1000000/0.086*SER_hh_fec!B9/SER_hh_num!B9)</f>
        <v>94806.31479822431</v>
      </c>
      <c r="C9" s="100">
        <f>IF(SER_hh_fec!C9=0,0,1000000/0.086*SER_hh_fec!C9/SER_hh_num!C9)</f>
        <v>80668.711027560697</v>
      </c>
      <c r="D9" s="100">
        <f>IF(SER_hh_fec!D9=0,0,1000000/0.086*SER_hh_fec!D9/SER_hh_num!D9)</f>
        <v>79350.292643391615</v>
      </c>
      <c r="E9" s="100">
        <f>IF(SER_hh_fec!E9=0,0,1000000/0.086*SER_hh_fec!E9/SER_hh_num!E9)</f>
        <v>78551.422870013193</v>
      </c>
      <c r="F9" s="100">
        <f>IF(SER_hh_fec!F9=0,0,1000000/0.086*SER_hh_fec!F9/SER_hh_num!F9)</f>
        <v>71769.720153335162</v>
      </c>
      <c r="G9" s="100">
        <f>IF(SER_hh_fec!G9=0,0,1000000/0.086*SER_hh_fec!G9/SER_hh_num!G9)</f>
        <v>64370.201534688233</v>
      </c>
      <c r="H9" s="100">
        <f>IF(SER_hh_fec!H9=0,0,1000000/0.086*SER_hh_fec!H9/SER_hh_num!H9)</f>
        <v>58582.955892317375</v>
      </c>
      <c r="I9" s="100">
        <f>IF(SER_hh_fec!I9=0,0,1000000/0.086*SER_hh_fec!I9/SER_hh_num!I9)</f>
        <v>59812.540427352993</v>
      </c>
      <c r="J9" s="100">
        <f>IF(SER_hh_fec!J9=0,0,1000000/0.086*SER_hh_fec!J9/SER_hh_num!J9)</f>
        <v>65479.604081739206</v>
      </c>
      <c r="K9" s="100">
        <f>IF(SER_hh_fec!K9=0,0,1000000/0.086*SER_hh_fec!K9/SER_hh_num!K9)</f>
        <v>41540.148090227493</v>
      </c>
      <c r="L9" s="100">
        <f>IF(SER_hh_fec!L9=0,0,1000000/0.086*SER_hh_fec!L9/SER_hh_num!L9)</f>
        <v>66550.5992609573</v>
      </c>
      <c r="M9" s="100">
        <f>IF(SER_hh_fec!M9=0,0,1000000/0.086*SER_hh_fec!M9/SER_hh_num!M9)</f>
        <v>52212.215674576692</v>
      </c>
      <c r="N9" s="100">
        <f>IF(SER_hh_fec!N9=0,0,1000000/0.086*SER_hh_fec!N9/SER_hh_num!N9)</f>
        <v>59602.503132827544</v>
      </c>
      <c r="O9" s="100">
        <f>IF(SER_hh_fec!O9=0,0,1000000/0.086*SER_hh_fec!O9/SER_hh_num!O9)</f>
        <v>51283.938025555166</v>
      </c>
      <c r="P9" s="100">
        <f>IF(SER_hh_fec!P9=0,0,1000000/0.086*SER_hh_fec!P9/SER_hh_num!P9)</f>
        <v>52820.15802971473</v>
      </c>
      <c r="Q9" s="100">
        <f>IF(SER_hh_fec!Q9=0,0,1000000/0.086*SER_hh_fec!Q9/SER_hh_num!Q9)</f>
        <v>52354.977249147581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92748.962998813906</v>
      </c>
      <c r="C10" s="100">
        <f>IF(SER_hh_fec!C10=0,0,1000000/0.086*SER_hh_fec!C10/SER_hh_num!C10)</f>
        <v>135635.36790755292</v>
      </c>
      <c r="D10" s="100">
        <f>IF(SER_hh_fec!D10=0,0,1000000/0.086*SER_hh_fec!D10/SER_hh_num!D10)</f>
        <v>103565.27555150856</v>
      </c>
      <c r="E10" s="100">
        <f>IF(SER_hh_fec!E10=0,0,1000000/0.086*SER_hh_fec!E10/SER_hh_num!E10)</f>
        <v>95477.844967154961</v>
      </c>
      <c r="F10" s="100">
        <f>IF(SER_hh_fec!F10=0,0,1000000/0.086*SER_hh_fec!F10/SER_hh_num!F10)</f>
        <v>93671.372799326826</v>
      </c>
      <c r="G10" s="100">
        <f>IF(SER_hh_fec!G10=0,0,1000000/0.086*SER_hh_fec!G10/SER_hh_num!G10)</f>
        <v>95578.881206718797</v>
      </c>
      <c r="H10" s="100">
        <f>IF(SER_hh_fec!H10=0,0,1000000/0.086*SER_hh_fec!H10/SER_hh_num!H10)</f>
        <v>76460.461171531701</v>
      </c>
      <c r="I10" s="100">
        <f>IF(SER_hh_fec!I10=0,0,1000000/0.086*SER_hh_fec!I10/SER_hh_num!I10)</f>
        <v>78065.272659211099</v>
      </c>
      <c r="J10" s="100">
        <f>IF(SER_hh_fec!J10=0,0,1000000/0.086*SER_hh_fec!J10/SER_hh_num!J10)</f>
        <v>75614.33178430429</v>
      </c>
      <c r="K10" s="100">
        <f>IF(SER_hh_fec!K10=0,0,1000000/0.086*SER_hh_fec!K10/SER_hh_num!K10)</f>
        <v>77589.951889783144</v>
      </c>
      <c r="L10" s="100">
        <f>IF(SER_hh_fec!L10=0,0,1000000/0.086*SER_hh_fec!L10/SER_hh_num!L10)</f>
        <v>80212.349920525128</v>
      </c>
      <c r="M10" s="100">
        <f>IF(SER_hh_fec!M10=0,0,1000000/0.086*SER_hh_fec!M10/SER_hh_num!M10)</f>
        <v>67781.865161851398</v>
      </c>
      <c r="N10" s="100">
        <f>IF(SER_hh_fec!N10=0,0,1000000/0.086*SER_hh_fec!N10/SER_hh_num!N10)</f>
        <v>85285.949732468522</v>
      </c>
      <c r="O10" s="100">
        <f>IF(SER_hh_fec!O10=0,0,1000000/0.086*SER_hh_fec!O10/SER_hh_num!O10)</f>
        <v>53258.05684238614</v>
      </c>
      <c r="P10" s="100">
        <f>IF(SER_hh_fec!P10=0,0,1000000/0.086*SER_hh_fec!P10/SER_hh_num!P10)</f>
        <v>72482.340657560839</v>
      </c>
      <c r="Q10" s="100">
        <f>IF(SER_hh_fec!Q10=0,0,1000000/0.086*SER_hh_fec!Q10/SER_hh_num!Q10)</f>
        <v>66093.555200888906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0</v>
      </c>
      <c r="C11" s="100">
        <f>IF(SER_hh_fec!C11=0,0,1000000/0.086*SER_hh_fec!C11/SER_hh_num!C11)</f>
        <v>0</v>
      </c>
      <c r="D11" s="100">
        <f>IF(SER_hh_fec!D11=0,0,1000000/0.086*SER_hh_fec!D11/SER_hh_num!D11)</f>
        <v>0</v>
      </c>
      <c r="E11" s="100">
        <f>IF(SER_hh_fec!E11=0,0,1000000/0.086*SER_hh_fec!E11/SER_hh_num!E11)</f>
        <v>0</v>
      </c>
      <c r="F11" s="100">
        <f>IF(SER_hh_fec!F11=0,0,1000000/0.086*SER_hh_fec!F11/SER_hh_num!F11)</f>
        <v>0</v>
      </c>
      <c r="G11" s="100">
        <f>IF(SER_hh_fec!G11=0,0,1000000/0.086*SER_hh_fec!G11/SER_hh_num!G11)</f>
        <v>0</v>
      </c>
      <c r="H11" s="100">
        <f>IF(SER_hh_fec!H11=0,0,1000000/0.086*SER_hh_fec!H11/SER_hh_num!H11)</f>
        <v>0</v>
      </c>
      <c r="I11" s="100">
        <f>IF(SER_hh_fec!I11=0,0,1000000/0.086*SER_hh_fec!I11/SER_hh_num!I11)</f>
        <v>0</v>
      </c>
      <c r="J11" s="100">
        <f>IF(SER_hh_fec!J11=0,0,1000000/0.086*SER_hh_fec!J11/SER_hh_num!J11)</f>
        <v>0</v>
      </c>
      <c r="K11" s="100">
        <f>IF(SER_hh_fec!K11=0,0,1000000/0.086*SER_hh_fec!K11/SER_hh_num!K11)</f>
        <v>0</v>
      </c>
      <c r="L11" s="100">
        <f>IF(SER_hh_fec!L11=0,0,1000000/0.086*SER_hh_fec!L11/SER_hh_num!L11)</f>
        <v>0</v>
      </c>
      <c r="M11" s="100">
        <f>IF(SER_hh_fec!M11=0,0,1000000/0.086*SER_hh_fec!M11/SER_hh_num!M11)</f>
        <v>0</v>
      </c>
      <c r="N11" s="100">
        <f>IF(SER_hh_fec!N11=0,0,1000000/0.086*SER_hh_fec!N11/SER_hh_num!N11)</f>
        <v>0</v>
      </c>
      <c r="O11" s="100">
        <f>IF(SER_hh_fec!O11=0,0,1000000/0.086*SER_hh_fec!O11/SER_hh_num!O11)</f>
        <v>0</v>
      </c>
      <c r="P11" s="100">
        <f>IF(SER_hh_fec!P11=0,0,1000000/0.086*SER_hh_fec!P11/SER_hh_num!P11)</f>
        <v>0</v>
      </c>
      <c r="Q11" s="100">
        <f>IF(SER_hh_fec!Q11=0,0,1000000/0.086*SER_hh_fec!Q11/SER_hh_num!Q11)</f>
        <v>0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60361.777602977098</v>
      </c>
      <c r="C12" s="100">
        <f>IF(SER_hh_fec!C12=0,0,1000000/0.086*SER_hh_fec!C12/SER_hh_num!C12)</f>
        <v>67667.964131098037</v>
      </c>
      <c r="D12" s="100">
        <f>IF(SER_hh_fec!D12=0,0,1000000/0.086*SER_hh_fec!D12/SER_hh_num!D12)</f>
        <v>67933.942327772456</v>
      </c>
      <c r="E12" s="100">
        <f>IF(SER_hh_fec!E12=0,0,1000000/0.086*SER_hh_fec!E12/SER_hh_num!E12)</f>
        <v>67244.868149348709</v>
      </c>
      <c r="F12" s="100">
        <f>IF(SER_hh_fec!F12=0,0,1000000/0.086*SER_hh_fec!F12/SER_hh_num!F12)</f>
        <v>59850.075205327208</v>
      </c>
      <c r="G12" s="100">
        <f>IF(SER_hh_fec!G12=0,0,1000000/0.086*SER_hh_fec!G12/SER_hh_num!G12)</f>
        <v>54735.151498838561</v>
      </c>
      <c r="H12" s="100">
        <f>IF(SER_hh_fec!H12=0,0,1000000/0.086*SER_hh_fec!H12/SER_hh_num!H12)</f>
        <v>50677.590180209409</v>
      </c>
      <c r="I12" s="100">
        <f>IF(SER_hh_fec!I12=0,0,1000000/0.086*SER_hh_fec!I12/SER_hh_num!I12)</f>
        <v>50225.261129334751</v>
      </c>
      <c r="J12" s="100">
        <f>IF(SER_hh_fec!J12=0,0,1000000/0.086*SER_hh_fec!J12/SER_hh_num!J12)</f>
        <v>49077.876035488771</v>
      </c>
      <c r="K12" s="100">
        <f>IF(SER_hh_fec!K12=0,0,1000000/0.086*SER_hh_fec!K12/SER_hh_num!K12)</f>
        <v>51258.774096546695</v>
      </c>
      <c r="L12" s="100">
        <f>IF(SER_hh_fec!L12=0,0,1000000/0.086*SER_hh_fec!L12/SER_hh_num!L12)</f>
        <v>57151.803970559595</v>
      </c>
      <c r="M12" s="100">
        <f>IF(SER_hh_fec!M12=0,0,1000000/0.086*SER_hh_fec!M12/SER_hh_num!M12)</f>
        <v>44655.229933836497</v>
      </c>
      <c r="N12" s="100">
        <f>IF(SER_hh_fec!N12=0,0,1000000/0.086*SER_hh_fec!N12/SER_hh_num!N12)</f>
        <v>46100.127034962286</v>
      </c>
      <c r="O12" s="100">
        <f>IF(SER_hh_fec!O12=0,0,1000000/0.086*SER_hh_fec!O12/SER_hh_num!O12)</f>
        <v>45185.551329117472</v>
      </c>
      <c r="P12" s="100">
        <f>IF(SER_hh_fec!P12=0,0,1000000/0.086*SER_hh_fec!P12/SER_hh_num!P12)</f>
        <v>44480.158351930346</v>
      </c>
      <c r="Q12" s="100">
        <f>IF(SER_hh_fec!Q12=0,0,1000000/0.086*SER_hh_fec!Q12/SER_hh_num!Q12)</f>
        <v>45501.790665177265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38712.410950603495</v>
      </c>
      <c r="C13" s="100">
        <f>IF(SER_hh_fec!C13=0,0,1000000/0.086*SER_hh_fec!C13/SER_hh_num!C13)</f>
        <v>43946.316423387179</v>
      </c>
      <c r="D13" s="100">
        <f>IF(SER_hh_fec!D13=0,0,1000000/0.086*SER_hh_fec!D13/SER_hh_num!D13)</f>
        <v>43227.877711636524</v>
      </c>
      <c r="E13" s="100">
        <f>IF(SER_hh_fec!E13=0,0,1000000/0.086*SER_hh_fec!E13/SER_hh_num!E13)</f>
        <v>42791.783354483348</v>
      </c>
      <c r="F13" s="100">
        <f>IF(SER_hh_fec!F13=0,0,1000000/0.086*SER_hh_fec!F13/SER_hh_num!F13)</f>
        <v>39098.734993712693</v>
      </c>
      <c r="G13" s="100">
        <f>IF(SER_hh_fec!G13=0,0,1000000/0.086*SER_hh_fec!G13/SER_hh_num!G13)</f>
        <v>35067.739069891999</v>
      </c>
      <c r="H13" s="100">
        <f>IF(SER_hh_fec!H13=0,0,1000000/0.086*SER_hh_fec!H13/SER_hh_num!H13)</f>
        <v>31916.312679634502</v>
      </c>
      <c r="I13" s="100">
        <f>IF(SER_hh_fec!I13=0,0,1000000/0.086*SER_hh_fec!I13/SER_hh_num!I13)</f>
        <v>32586.341365502631</v>
      </c>
      <c r="J13" s="100">
        <f>IF(SER_hh_fec!J13=0,0,1000000/0.086*SER_hh_fec!J13/SER_hh_num!J13)</f>
        <v>31563.278358912965</v>
      </c>
      <c r="K13" s="100">
        <f>IF(SER_hh_fec!K13=0,0,1000000/0.086*SER_hh_fec!K13/SER_hh_num!K13)</f>
        <v>32386.617407662965</v>
      </c>
      <c r="L13" s="100">
        <f>IF(SER_hh_fec!L13=0,0,1000000/0.086*SER_hh_fec!L13/SER_hh_num!L13)</f>
        <v>36254.988363699078</v>
      </c>
      <c r="M13" s="100">
        <f>IF(SER_hh_fec!M13=0,0,1000000/0.086*SER_hh_fec!M13/SER_hh_num!M13)</f>
        <v>28009.421369252672</v>
      </c>
      <c r="N13" s="100">
        <f>IF(SER_hh_fec!N13=0,0,1000000/0.086*SER_hh_fec!N13/SER_hh_num!N13)</f>
        <v>28636.594010484252</v>
      </c>
      <c r="O13" s="100">
        <f>IF(SER_hh_fec!O13=0,0,1000000/0.086*SER_hh_fec!O13/SER_hh_num!O13)</f>
        <v>26225.717790796265</v>
      </c>
      <c r="P13" s="100">
        <f>IF(SER_hh_fec!P13=0,0,1000000/0.086*SER_hh_fec!P13/SER_hh_num!P13)</f>
        <v>26205.602704581503</v>
      </c>
      <c r="Q13" s="100">
        <f>IF(SER_hh_fec!Q13=0,0,1000000/0.086*SER_hh_fec!Q13/SER_hh_num!Q13)</f>
        <v>25132.755347275033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64181.102365474231</v>
      </c>
      <c r="C14" s="22">
        <f>IF(SER_hh_fec!C14=0,0,1000000/0.086*SER_hh_fec!C14/SER_hh_num!C14)</f>
        <v>74983.974833249522</v>
      </c>
      <c r="D14" s="22">
        <f>IF(SER_hh_fec!D14=0,0,1000000/0.086*SER_hh_fec!D14/SER_hh_num!D14)</f>
        <v>72270.630188308758</v>
      </c>
      <c r="E14" s="22">
        <f>IF(SER_hh_fec!E14=0,0,1000000/0.086*SER_hh_fec!E14/SER_hh_num!E14)</f>
        <v>67603.304095503583</v>
      </c>
      <c r="F14" s="22">
        <f>IF(SER_hh_fec!F14=0,0,1000000/0.086*SER_hh_fec!F14/SER_hh_num!F14)</f>
        <v>67677.667082857035</v>
      </c>
      <c r="G14" s="22">
        <f>IF(SER_hh_fec!G14=0,0,1000000/0.086*SER_hh_fec!G14/SER_hh_num!G14)</f>
        <v>58138.620036926208</v>
      </c>
      <c r="H14" s="22">
        <f>IF(SER_hh_fec!H14=0,0,1000000/0.086*SER_hh_fec!H14/SER_hh_num!H14)</f>
        <v>52913.886810973003</v>
      </c>
      <c r="I14" s="22">
        <f>IF(SER_hh_fec!I14=0,0,1000000/0.086*SER_hh_fec!I14/SER_hh_num!I14)</f>
        <v>54024.723842806998</v>
      </c>
      <c r="J14" s="22">
        <f>IF(SER_hh_fec!J14=0,0,1000000/0.086*SER_hh_fec!J14/SER_hh_num!J14)</f>
        <v>52328.593068724149</v>
      </c>
      <c r="K14" s="22">
        <f>IF(SER_hh_fec!K14=0,0,1000000/0.086*SER_hh_fec!K14/SER_hh_num!K14)</f>
        <v>53693.602544283327</v>
      </c>
      <c r="L14" s="22">
        <f>IF(SER_hh_fec!L14=0,0,1000000/0.086*SER_hh_fec!L14/SER_hh_num!L14)</f>
        <v>60106.95439244849</v>
      </c>
      <c r="M14" s="22">
        <f>IF(SER_hh_fec!M14=0,0,1000000/0.086*SER_hh_fec!M14/SER_hh_num!M14)</f>
        <v>43671.85774717672</v>
      </c>
      <c r="N14" s="22">
        <f>IF(SER_hh_fec!N14=0,0,1000000/0.086*SER_hh_fec!N14/SER_hh_num!N14)</f>
        <v>52799.331107228558</v>
      </c>
      <c r="O14" s="22">
        <f>IF(SER_hh_fec!O14=0,0,1000000/0.086*SER_hh_fec!O14/SER_hh_num!O14)</f>
        <v>47025.925436728736</v>
      </c>
      <c r="P14" s="22">
        <f>IF(SER_hh_fec!P14=0,0,1000000/0.086*SER_hh_fec!P14/SER_hh_num!P14)</f>
        <v>47791.489692671326</v>
      </c>
      <c r="Q14" s="22">
        <f>IF(SER_hh_fec!Q14=0,0,1000000/0.086*SER_hh_fec!Q14/SER_hh_num!Q14)</f>
        <v>47438.463927390847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511.09163492321687</v>
      </c>
      <c r="C15" s="104">
        <f>IF(SER_hh_fec!C15=0,0,1000000/0.086*SER_hh_fec!C15/SER_hh_num!C15)</f>
        <v>559.58747480674162</v>
      </c>
      <c r="D15" s="104">
        <f>IF(SER_hh_fec!D15=0,0,1000000/0.086*SER_hh_fec!D15/SER_hh_num!D15)</f>
        <v>559.37230649255616</v>
      </c>
      <c r="E15" s="104">
        <f>IF(SER_hh_fec!E15=0,0,1000000/0.086*SER_hh_fec!E15/SER_hh_num!E15)</f>
        <v>576.41496776318638</v>
      </c>
      <c r="F15" s="104">
        <f>IF(SER_hh_fec!F15=0,0,1000000/0.086*SER_hh_fec!F15/SER_hh_num!F15)</f>
        <v>475.24810171472473</v>
      </c>
      <c r="G15" s="104">
        <f>IF(SER_hh_fec!G15=0,0,1000000/0.086*SER_hh_fec!G15/SER_hh_num!G15)</f>
        <v>399.65218435942859</v>
      </c>
      <c r="H15" s="104">
        <f>IF(SER_hh_fec!H15=0,0,1000000/0.086*SER_hh_fec!H15/SER_hh_num!H15)</f>
        <v>319.87172650881865</v>
      </c>
      <c r="I15" s="104">
        <f>IF(SER_hh_fec!I15=0,0,1000000/0.086*SER_hh_fec!I15/SER_hh_num!I15)</f>
        <v>346.82769679257029</v>
      </c>
      <c r="J15" s="104">
        <f>IF(SER_hh_fec!J15=0,0,1000000/0.086*SER_hh_fec!J15/SER_hh_num!J15)</f>
        <v>325.18952565861446</v>
      </c>
      <c r="K15" s="104">
        <f>IF(SER_hh_fec!K15=0,0,1000000/0.086*SER_hh_fec!K15/SER_hh_num!K15)</f>
        <v>368.50557747103142</v>
      </c>
      <c r="L15" s="104">
        <f>IF(SER_hh_fec!L15=0,0,1000000/0.086*SER_hh_fec!L15/SER_hh_num!L15)</f>
        <v>423.69699784978661</v>
      </c>
      <c r="M15" s="104">
        <f>IF(SER_hh_fec!M15=0,0,1000000/0.086*SER_hh_fec!M15/SER_hh_num!M15)</f>
        <v>341.09268850208093</v>
      </c>
      <c r="N15" s="104">
        <f>IF(SER_hh_fec!N15=0,0,1000000/0.086*SER_hh_fec!N15/SER_hh_num!N15)</f>
        <v>310.04092273358231</v>
      </c>
      <c r="O15" s="104">
        <f>IF(SER_hh_fec!O15=0,0,1000000/0.086*SER_hh_fec!O15/SER_hh_num!O15)</f>
        <v>279.87213617053851</v>
      </c>
      <c r="P15" s="104">
        <f>IF(SER_hh_fec!P15=0,0,1000000/0.086*SER_hh_fec!P15/SER_hh_num!P15)</f>
        <v>312.73236340143325</v>
      </c>
      <c r="Q15" s="104">
        <f>IF(SER_hh_fec!Q15=0,0,1000000/0.086*SER_hh_fec!Q15/SER_hh_num!Q15)</f>
        <v>287.06342342904037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6362.9369986460288</v>
      </c>
      <c r="C16" s="101">
        <f>IF(SER_hh_fec!C16=0,0,1000000/0.086*SER_hh_fec!C16/SER_hh_num!C16)</f>
        <v>6281.2548449291635</v>
      </c>
      <c r="D16" s="101">
        <f>IF(SER_hh_fec!D16=0,0,1000000/0.086*SER_hh_fec!D16/SER_hh_num!D16)</f>
        <v>6174.4395530101028</v>
      </c>
      <c r="E16" s="101">
        <f>IF(SER_hh_fec!E16=0,0,1000000/0.086*SER_hh_fec!E16/SER_hh_num!E16)</f>
        <v>6083.329958127807</v>
      </c>
      <c r="F16" s="101">
        <f>IF(SER_hh_fec!F16=0,0,1000000/0.086*SER_hh_fec!F16/SER_hh_num!F16)</f>
        <v>5996.4725547803355</v>
      </c>
      <c r="G16" s="101">
        <f>IF(SER_hh_fec!G16=0,0,1000000/0.086*SER_hh_fec!G16/SER_hh_num!G16)</f>
        <v>5910.7554554198732</v>
      </c>
      <c r="H16" s="101">
        <f>IF(SER_hh_fec!H16=0,0,1000000/0.086*SER_hh_fec!H16/SER_hh_num!H16)</f>
        <v>5831.364811271138</v>
      </c>
      <c r="I16" s="101">
        <f>IF(SER_hh_fec!I16=0,0,1000000/0.086*SER_hh_fec!I16/SER_hh_num!I16)</f>
        <v>5768.7063600961637</v>
      </c>
      <c r="J16" s="101">
        <f>IF(SER_hh_fec!J16=0,0,1000000/0.086*SER_hh_fec!J16/SER_hh_num!J16)</f>
        <v>5740.4748269651564</v>
      </c>
      <c r="K16" s="101">
        <f>IF(SER_hh_fec!K16=0,0,1000000/0.086*SER_hh_fec!K16/SER_hh_num!K16)</f>
        <v>5543.4960361820586</v>
      </c>
      <c r="L16" s="101">
        <f>IF(SER_hh_fec!L16=0,0,1000000/0.086*SER_hh_fec!L16/SER_hh_num!L16)</f>
        <v>5496.7064200493187</v>
      </c>
      <c r="M16" s="101">
        <f>IF(SER_hh_fec!M16=0,0,1000000/0.086*SER_hh_fec!M16/SER_hh_num!M16)</f>
        <v>5413.0016019360564</v>
      </c>
      <c r="N16" s="101">
        <f>IF(SER_hh_fec!N16=0,0,1000000/0.086*SER_hh_fec!N16/SER_hh_num!N16)</f>
        <v>5336.4714055614377</v>
      </c>
      <c r="O16" s="101">
        <f>IF(SER_hh_fec!O16=0,0,1000000/0.086*SER_hh_fec!O16/SER_hh_num!O16)</f>
        <v>5220.7257244535267</v>
      </c>
      <c r="P16" s="101">
        <f>IF(SER_hh_fec!P16=0,0,1000000/0.086*SER_hh_fec!P16/SER_hh_num!P16)</f>
        <v>5030.148314318255</v>
      </c>
      <c r="Q16" s="101">
        <f>IF(SER_hh_fec!Q16=0,0,1000000/0.086*SER_hh_fec!Q16/SER_hh_num!Q16)</f>
        <v>4810.3296470972418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0</v>
      </c>
      <c r="C17" s="103">
        <f>IF(SER_hh_fec!C17=0,0,1000000/0.086*SER_hh_fec!C17/SER_hh_num!C17)</f>
        <v>0</v>
      </c>
      <c r="D17" s="103">
        <f>IF(SER_hh_fec!D17=0,0,1000000/0.086*SER_hh_fec!D17/SER_hh_num!D17)</f>
        <v>0</v>
      </c>
      <c r="E17" s="103">
        <f>IF(SER_hh_fec!E17=0,0,1000000/0.086*SER_hh_fec!E17/SER_hh_num!E17)</f>
        <v>0</v>
      </c>
      <c r="F17" s="103">
        <f>IF(SER_hh_fec!F17=0,0,1000000/0.086*SER_hh_fec!F17/SER_hh_num!F17)</f>
        <v>0</v>
      </c>
      <c r="G17" s="103">
        <f>IF(SER_hh_fec!G17=0,0,1000000/0.086*SER_hh_fec!G17/SER_hh_num!G17)</f>
        <v>0</v>
      </c>
      <c r="H17" s="103">
        <f>IF(SER_hh_fec!H17=0,0,1000000/0.086*SER_hh_fec!H17/SER_hh_num!H17)</f>
        <v>0</v>
      </c>
      <c r="I17" s="103">
        <f>IF(SER_hh_fec!I17=0,0,1000000/0.086*SER_hh_fec!I17/SER_hh_num!I17)</f>
        <v>0</v>
      </c>
      <c r="J17" s="103">
        <f>IF(SER_hh_fec!J17=0,0,1000000/0.086*SER_hh_fec!J17/SER_hh_num!J17)</f>
        <v>0</v>
      </c>
      <c r="K17" s="103">
        <f>IF(SER_hh_fec!K17=0,0,1000000/0.086*SER_hh_fec!K17/SER_hh_num!K17)</f>
        <v>0</v>
      </c>
      <c r="L17" s="103">
        <f>IF(SER_hh_fec!L17=0,0,1000000/0.086*SER_hh_fec!L17/SER_hh_num!L17)</f>
        <v>0</v>
      </c>
      <c r="M17" s="103">
        <f>IF(SER_hh_fec!M17=0,0,1000000/0.086*SER_hh_fec!M17/SER_hh_num!M17)</f>
        <v>0</v>
      </c>
      <c r="N17" s="103">
        <f>IF(SER_hh_fec!N17=0,0,1000000/0.086*SER_hh_fec!N17/SER_hh_num!N17)</f>
        <v>0</v>
      </c>
      <c r="O17" s="103">
        <f>IF(SER_hh_fec!O17=0,0,1000000/0.086*SER_hh_fec!O17/SER_hh_num!O17)</f>
        <v>0</v>
      </c>
      <c r="P17" s="103">
        <f>IF(SER_hh_fec!P17=0,0,1000000/0.086*SER_hh_fec!P17/SER_hh_num!P17)</f>
        <v>0</v>
      </c>
      <c r="Q17" s="103">
        <f>IF(SER_hh_fec!Q17=0,0,1000000/0.086*SER_hh_fec!Q17/SER_hh_num!Q17)</f>
        <v>0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6362.9369986460288</v>
      </c>
      <c r="C18" s="103">
        <f>IF(SER_hh_fec!C18=0,0,1000000/0.086*SER_hh_fec!C18/SER_hh_num!C18)</f>
        <v>6281.2548449291635</v>
      </c>
      <c r="D18" s="103">
        <f>IF(SER_hh_fec!D18=0,0,1000000/0.086*SER_hh_fec!D18/SER_hh_num!D18)</f>
        <v>6174.4395530101028</v>
      </c>
      <c r="E18" s="103">
        <f>IF(SER_hh_fec!E18=0,0,1000000/0.086*SER_hh_fec!E18/SER_hh_num!E18)</f>
        <v>6083.329958127807</v>
      </c>
      <c r="F18" s="103">
        <f>IF(SER_hh_fec!F18=0,0,1000000/0.086*SER_hh_fec!F18/SER_hh_num!F18)</f>
        <v>5996.4725547803355</v>
      </c>
      <c r="G18" s="103">
        <f>IF(SER_hh_fec!G18=0,0,1000000/0.086*SER_hh_fec!G18/SER_hh_num!G18)</f>
        <v>5910.7554554198732</v>
      </c>
      <c r="H18" s="103">
        <f>IF(SER_hh_fec!H18=0,0,1000000/0.086*SER_hh_fec!H18/SER_hh_num!H18)</f>
        <v>5831.364811271138</v>
      </c>
      <c r="I18" s="103">
        <f>IF(SER_hh_fec!I18=0,0,1000000/0.086*SER_hh_fec!I18/SER_hh_num!I18)</f>
        <v>5768.7063600961637</v>
      </c>
      <c r="J18" s="103">
        <f>IF(SER_hh_fec!J18=0,0,1000000/0.086*SER_hh_fec!J18/SER_hh_num!J18)</f>
        <v>5740.4748269651564</v>
      </c>
      <c r="K18" s="103">
        <f>IF(SER_hh_fec!K18=0,0,1000000/0.086*SER_hh_fec!K18/SER_hh_num!K18)</f>
        <v>5543.4960361820586</v>
      </c>
      <c r="L18" s="103">
        <f>IF(SER_hh_fec!L18=0,0,1000000/0.086*SER_hh_fec!L18/SER_hh_num!L18)</f>
        <v>5496.7064200493187</v>
      </c>
      <c r="M18" s="103">
        <f>IF(SER_hh_fec!M18=0,0,1000000/0.086*SER_hh_fec!M18/SER_hh_num!M18)</f>
        <v>5413.0016019360564</v>
      </c>
      <c r="N18" s="103">
        <f>IF(SER_hh_fec!N18=0,0,1000000/0.086*SER_hh_fec!N18/SER_hh_num!N18)</f>
        <v>5336.4714055614377</v>
      </c>
      <c r="O18" s="103">
        <f>IF(SER_hh_fec!O18=0,0,1000000/0.086*SER_hh_fec!O18/SER_hh_num!O18)</f>
        <v>5220.7257244535267</v>
      </c>
      <c r="P18" s="103">
        <f>IF(SER_hh_fec!P18=0,0,1000000/0.086*SER_hh_fec!P18/SER_hh_num!P18)</f>
        <v>5030.148314318255</v>
      </c>
      <c r="Q18" s="103">
        <f>IF(SER_hh_fec!Q18=0,0,1000000/0.086*SER_hh_fec!Q18/SER_hh_num!Q18)</f>
        <v>4810.3296470972418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9757.4544310271049</v>
      </c>
      <c r="C19" s="101">
        <f>IF(SER_hh_fec!C19=0,0,1000000/0.086*SER_hh_fec!C19/SER_hh_num!C19)</f>
        <v>9639.7769907235215</v>
      </c>
      <c r="D19" s="101">
        <f>IF(SER_hh_fec!D19=0,0,1000000/0.086*SER_hh_fec!D19/SER_hh_num!D19)</f>
        <v>9507.8637595496402</v>
      </c>
      <c r="E19" s="101">
        <f>IF(SER_hh_fec!E19=0,0,1000000/0.086*SER_hh_fec!E19/SER_hh_num!E19)</f>
        <v>9399.2712869574152</v>
      </c>
      <c r="F19" s="101">
        <f>IF(SER_hh_fec!F19=0,0,1000000/0.086*SER_hh_fec!F19/SER_hh_num!F19)</f>
        <v>9240.1935025516723</v>
      </c>
      <c r="G19" s="101">
        <f>IF(SER_hh_fec!G19=0,0,1000000/0.086*SER_hh_fec!G19/SER_hh_num!G19)</f>
        <v>9089.1263498559729</v>
      </c>
      <c r="H19" s="101">
        <f>IF(SER_hh_fec!H19=0,0,1000000/0.086*SER_hh_fec!H19/SER_hh_num!H19)</f>
        <v>8938.2567811419849</v>
      </c>
      <c r="I19" s="101">
        <f>IF(SER_hh_fec!I19=0,0,1000000/0.086*SER_hh_fec!I19/SER_hh_num!I19)</f>
        <v>8820.5921011156497</v>
      </c>
      <c r="J19" s="101">
        <f>IF(SER_hh_fec!J19=0,0,1000000/0.086*SER_hh_fec!J19/SER_hh_num!J19)</f>
        <v>8698.7863294622985</v>
      </c>
      <c r="K19" s="101">
        <f>IF(SER_hh_fec!K19=0,0,1000000/0.086*SER_hh_fec!K19/SER_hh_num!K19)</f>
        <v>8589.9374005663085</v>
      </c>
      <c r="L19" s="101">
        <f>IF(SER_hh_fec!L19=0,0,1000000/0.086*SER_hh_fec!L19/SER_hh_num!L19)</f>
        <v>8497.8376767012342</v>
      </c>
      <c r="M19" s="101">
        <f>IF(SER_hh_fec!M19=0,0,1000000/0.086*SER_hh_fec!M19/SER_hh_num!M19)</f>
        <v>8410.6494355361519</v>
      </c>
      <c r="N19" s="101">
        <f>IF(SER_hh_fec!N19=0,0,1000000/0.086*SER_hh_fec!N19/SER_hh_num!N19)</f>
        <v>8347.4793494317091</v>
      </c>
      <c r="O19" s="101">
        <f>IF(SER_hh_fec!O19=0,0,1000000/0.086*SER_hh_fec!O19/SER_hh_num!O19)</f>
        <v>8335.5416421837999</v>
      </c>
      <c r="P19" s="101">
        <f>IF(SER_hh_fec!P19=0,0,1000000/0.086*SER_hh_fec!P19/SER_hh_num!P19)</f>
        <v>8307.6785438740553</v>
      </c>
      <c r="Q19" s="101">
        <f>IF(SER_hh_fec!Q19=0,0,1000000/0.086*SER_hh_fec!Q19/SER_hh_num!Q19)</f>
        <v>8286.4680790543862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0</v>
      </c>
      <c r="C21" s="100">
        <f>IF(SER_hh_fec!C21=0,0,1000000/0.086*SER_hh_fec!C21/SER_hh_num!C21)</f>
        <v>0</v>
      </c>
      <c r="D21" s="100">
        <f>IF(SER_hh_fec!D21=0,0,1000000/0.086*SER_hh_fec!D21/SER_hh_num!D21)</f>
        <v>0</v>
      </c>
      <c r="E21" s="100">
        <f>IF(SER_hh_fec!E21=0,0,1000000/0.086*SER_hh_fec!E21/SER_hh_num!E21)</f>
        <v>0</v>
      </c>
      <c r="F21" s="100">
        <f>IF(SER_hh_fec!F21=0,0,1000000/0.086*SER_hh_fec!F21/SER_hh_num!F21)</f>
        <v>0</v>
      </c>
      <c r="G21" s="100">
        <f>IF(SER_hh_fec!G21=0,0,1000000/0.086*SER_hh_fec!G21/SER_hh_num!G21)</f>
        <v>0</v>
      </c>
      <c r="H21" s="100">
        <f>IF(SER_hh_fec!H21=0,0,1000000/0.086*SER_hh_fec!H21/SER_hh_num!H21)</f>
        <v>0</v>
      </c>
      <c r="I21" s="100">
        <f>IF(SER_hh_fec!I21=0,0,1000000/0.086*SER_hh_fec!I21/SER_hh_num!I21)</f>
        <v>0</v>
      </c>
      <c r="J21" s="100">
        <f>IF(SER_hh_fec!J21=0,0,1000000/0.086*SER_hh_fec!J21/SER_hh_num!J21)</f>
        <v>0</v>
      </c>
      <c r="K21" s="100">
        <f>IF(SER_hh_fec!K21=0,0,1000000/0.086*SER_hh_fec!K21/SER_hh_num!K21)</f>
        <v>0</v>
      </c>
      <c r="L21" s="100">
        <f>IF(SER_hh_fec!L21=0,0,1000000/0.086*SER_hh_fec!L21/SER_hh_num!L21)</f>
        <v>0</v>
      </c>
      <c r="M21" s="100">
        <f>IF(SER_hh_fec!M21=0,0,1000000/0.086*SER_hh_fec!M21/SER_hh_num!M21)</f>
        <v>0</v>
      </c>
      <c r="N21" s="100">
        <f>IF(SER_hh_fec!N21=0,0,1000000/0.086*SER_hh_fec!N21/SER_hh_num!N21)</f>
        <v>0</v>
      </c>
      <c r="O21" s="100">
        <f>IF(SER_hh_fec!O21=0,0,1000000/0.086*SER_hh_fec!O21/SER_hh_num!O21)</f>
        <v>0</v>
      </c>
      <c r="P21" s="100">
        <f>IF(SER_hh_fec!P21=0,0,1000000/0.086*SER_hh_fec!P21/SER_hh_num!P21)</f>
        <v>0</v>
      </c>
      <c r="Q21" s="100">
        <f>IF(SER_hh_fec!Q21=0,0,1000000/0.086*SER_hh_fec!Q21/SER_hh_num!Q21)</f>
        <v>0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12210.31601769356</v>
      </c>
      <c r="C22" s="100">
        <f>IF(SER_hh_fec!C22=0,0,1000000/0.086*SER_hh_fec!C22/SER_hh_num!C22)</f>
        <v>12076.355851951235</v>
      </c>
      <c r="D22" s="100">
        <f>IF(SER_hh_fec!D22=0,0,1000000/0.086*SER_hh_fec!D22/SER_hh_num!D22)</f>
        <v>11937.362623494009</v>
      </c>
      <c r="E22" s="100">
        <f>IF(SER_hh_fec!E22=0,0,1000000/0.086*SER_hh_fec!E22/SER_hh_num!E22)</f>
        <v>11820.970630835178</v>
      </c>
      <c r="F22" s="100">
        <f>IF(SER_hh_fec!F22=0,0,1000000/0.086*SER_hh_fec!F22/SER_hh_num!F22)</f>
        <v>11694.742578188729</v>
      </c>
      <c r="G22" s="100">
        <f>IF(SER_hh_fec!G22=0,0,1000000/0.086*SER_hh_fec!G22/SER_hh_num!G22)</f>
        <v>11573.369898208042</v>
      </c>
      <c r="H22" s="100">
        <f>IF(SER_hh_fec!H22=0,0,1000000/0.086*SER_hh_fec!H22/SER_hh_num!H22)</f>
        <v>11520.524829231535</v>
      </c>
      <c r="I22" s="100">
        <f>IF(SER_hh_fec!I22=0,0,1000000/0.086*SER_hh_fec!I22/SER_hh_num!I22)</f>
        <v>11375.812096170876</v>
      </c>
      <c r="J22" s="100">
        <f>IF(SER_hh_fec!J22=0,0,1000000/0.086*SER_hh_fec!J22/SER_hh_num!J22)</f>
        <v>11258.223266849476</v>
      </c>
      <c r="K22" s="100">
        <f>IF(SER_hh_fec!K22=0,0,1000000/0.086*SER_hh_fec!K22/SER_hh_num!K22)</f>
        <v>11134.372155934274</v>
      </c>
      <c r="L22" s="100">
        <f>IF(SER_hh_fec!L22=0,0,1000000/0.086*SER_hh_fec!L22/SER_hh_num!L22)</f>
        <v>11022.037399733374</v>
      </c>
      <c r="M22" s="100">
        <f>IF(SER_hh_fec!M22=0,0,1000000/0.086*SER_hh_fec!M22/SER_hh_num!M22)</f>
        <v>10900.172365971344</v>
      </c>
      <c r="N22" s="100">
        <f>IF(SER_hh_fec!N22=0,0,1000000/0.086*SER_hh_fec!N22/SER_hh_num!N22)</f>
        <v>10810.835106260363</v>
      </c>
      <c r="O22" s="100">
        <f>IF(SER_hh_fec!O22=0,0,1000000/0.086*SER_hh_fec!O22/SER_hh_num!O22)</f>
        <v>10774.208975045016</v>
      </c>
      <c r="P22" s="100">
        <f>IF(SER_hh_fec!P22=0,0,1000000/0.086*SER_hh_fec!P22/SER_hh_num!P22)</f>
        <v>10719.864256277739</v>
      </c>
      <c r="Q22" s="100">
        <f>IF(SER_hh_fec!Q22=0,0,1000000/0.086*SER_hh_fec!Q22/SER_hh_num!Q22)</f>
        <v>10660.615043290836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11396.294949847323</v>
      </c>
      <c r="C23" s="100">
        <f>IF(SER_hh_fec!C23=0,0,1000000/0.086*SER_hh_fec!C23/SER_hh_num!C23)</f>
        <v>11271.265461821155</v>
      </c>
      <c r="D23" s="100">
        <f>IF(SER_hh_fec!D23=0,0,1000000/0.086*SER_hh_fec!D23/SER_hh_num!D23)</f>
        <v>11141.538448594409</v>
      </c>
      <c r="E23" s="100">
        <f>IF(SER_hh_fec!E23=0,0,1000000/0.086*SER_hh_fec!E23/SER_hh_num!E23)</f>
        <v>11032.905922112828</v>
      </c>
      <c r="F23" s="100">
        <f>IF(SER_hh_fec!F23=0,0,1000000/0.086*SER_hh_fec!F23/SER_hh_num!F23)</f>
        <v>10915.093072976149</v>
      </c>
      <c r="G23" s="100">
        <f>IF(SER_hh_fec!G23=0,0,1000000/0.086*SER_hh_fec!G23/SER_hh_num!G23)</f>
        <v>10801.811904994174</v>
      </c>
      <c r="H23" s="100">
        <f>IF(SER_hh_fec!H23=0,0,1000000/0.086*SER_hh_fec!H23/SER_hh_num!H23)</f>
        <v>10752.489840616096</v>
      </c>
      <c r="I23" s="100">
        <f>IF(SER_hh_fec!I23=0,0,1000000/0.086*SER_hh_fec!I23/SER_hh_num!I23)</f>
        <v>10617.42462309282</v>
      </c>
      <c r="J23" s="100">
        <f>IF(SER_hh_fec!J23=0,0,1000000/0.086*SER_hh_fec!J23/SER_hh_num!J23)</f>
        <v>10507.675049059508</v>
      </c>
      <c r="K23" s="100">
        <f>IF(SER_hh_fec!K23=0,0,1000000/0.086*SER_hh_fec!K23/SER_hh_num!K23)</f>
        <v>10392.080678871987</v>
      </c>
      <c r="L23" s="100">
        <f>IF(SER_hh_fec!L23=0,0,1000000/0.086*SER_hh_fec!L23/SER_hh_num!L23)</f>
        <v>10287.234906417812</v>
      </c>
      <c r="M23" s="100">
        <f>IF(SER_hh_fec!M23=0,0,1000000/0.086*SER_hh_fec!M23/SER_hh_num!M23)</f>
        <v>10154.192098153168</v>
      </c>
      <c r="N23" s="100">
        <f>IF(SER_hh_fec!N23=0,0,1000000/0.086*SER_hh_fec!N23/SER_hh_num!N23)</f>
        <v>10064.886868046002</v>
      </c>
      <c r="O23" s="100">
        <f>IF(SER_hh_fec!O23=0,0,1000000/0.086*SER_hh_fec!O23/SER_hh_num!O23)</f>
        <v>10024.85010897887</v>
      </c>
      <c r="P23" s="100">
        <f>IF(SER_hh_fec!P23=0,0,1000000/0.086*SER_hh_fec!P23/SER_hh_num!P23)</f>
        <v>9966.1493578133905</v>
      </c>
      <c r="Q23" s="100">
        <f>IF(SER_hh_fec!Q23=0,0,1000000/0.086*SER_hh_fec!Q23/SER_hh_num!Q23)</f>
        <v>9909.5043120501177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0</v>
      </c>
      <c r="C24" s="100">
        <f>IF(SER_hh_fec!C24=0,0,1000000/0.086*SER_hh_fec!C24/SER_hh_num!C24)</f>
        <v>0</v>
      </c>
      <c r="D24" s="100">
        <f>IF(SER_hh_fec!D24=0,0,1000000/0.086*SER_hh_fec!D24/SER_hh_num!D24)</f>
        <v>0</v>
      </c>
      <c r="E24" s="100">
        <f>IF(SER_hh_fec!E24=0,0,1000000/0.086*SER_hh_fec!E24/SER_hh_num!E24)</f>
        <v>0</v>
      </c>
      <c r="F24" s="100">
        <f>IF(SER_hh_fec!F24=0,0,1000000/0.086*SER_hh_fec!F24/SER_hh_num!F24)</f>
        <v>0</v>
      </c>
      <c r="G24" s="100">
        <f>IF(SER_hh_fec!G24=0,0,1000000/0.086*SER_hh_fec!G24/SER_hh_num!G24)</f>
        <v>0</v>
      </c>
      <c r="H24" s="100">
        <f>IF(SER_hh_fec!H24=0,0,1000000/0.086*SER_hh_fec!H24/SER_hh_num!H24)</f>
        <v>0</v>
      </c>
      <c r="I24" s="100">
        <f>IF(SER_hh_fec!I24=0,0,1000000/0.086*SER_hh_fec!I24/SER_hh_num!I24)</f>
        <v>0</v>
      </c>
      <c r="J24" s="100">
        <f>IF(SER_hh_fec!J24=0,0,1000000/0.086*SER_hh_fec!J24/SER_hh_num!J24)</f>
        <v>0</v>
      </c>
      <c r="K24" s="100">
        <f>IF(SER_hh_fec!K24=0,0,1000000/0.086*SER_hh_fec!K24/SER_hh_num!K24)</f>
        <v>0</v>
      </c>
      <c r="L24" s="100">
        <f>IF(SER_hh_fec!L24=0,0,1000000/0.086*SER_hh_fec!L24/SER_hh_num!L24)</f>
        <v>0</v>
      </c>
      <c r="M24" s="100">
        <f>IF(SER_hh_fec!M24=0,0,1000000/0.086*SER_hh_fec!M24/SER_hh_num!M24)</f>
        <v>0</v>
      </c>
      <c r="N24" s="100">
        <f>IF(SER_hh_fec!N24=0,0,1000000/0.086*SER_hh_fec!N24/SER_hh_num!N24)</f>
        <v>0</v>
      </c>
      <c r="O24" s="100">
        <f>IF(SER_hh_fec!O24=0,0,1000000/0.086*SER_hh_fec!O24/SER_hh_num!O24)</f>
        <v>0</v>
      </c>
      <c r="P24" s="100">
        <f>IF(SER_hh_fec!P24=0,0,1000000/0.086*SER_hh_fec!P24/SER_hh_num!P24)</f>
        <v>0</v>
      </c>
      <c r="Q24" s="100">
        <f>IF(SER_hh_fec!Q24=0,0,1000000/0.086*SER_hh_fec!Q24/SER_hh_num!Q24)</f>
        <v>0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8974.5822730047657</v>
      </c>
      <c r="C25" s="100">
        <f>IF(SER_hh_fec!C25=0,0,1000000/0.086*SER_hh_fec!C25/SER_hh_num!C25)</f>
        <v>8876.1215511841547</v>
      </c>
      <c r="D25" s="100">
        <f>IF(SER_hh_fec!D25=0,0,1000000/0.086*SER_hh_fec!D25/SER_hh_num!D25)</f>
        <v>8773.9615282680934</v>
      </c>
      <c r="E25" s="100">
        <f>IF(SER_hh_fec!E25=0,0,1000000/0.086*SER_hh_fec!E25/SER_hh_num!E25)</f>
        <v>8688.4134136638622</v>
      </c>
      <c r="F25" s="100">
        <f>IF(SER_hh_fec!F25=0,0,1000000/0.086*SER_hh_fec!F25/SER_hh_num!F25)</f>
        <v>8595.6357949687172</v>
      </c>
      <c r="G25" s="100">
        <f>IF(SER_hh_fec!G25=0,0,1000000/0.086*SER_hh_fec!G25/SER_hh_num!G25)</f>
        <v>8506.4268751829113</v>
      </c>
      <c r="H25" s="100">
        <f>IF(SER_hh_fec!H25=0,0,1000000/0.086*SER_hh_fec!H25/SER_hh_num!H25)</f>
        <v>8467.5857494851771</v>
      </c>
      <c r="I25" s="100">
        <f>IF(SER_hh_fec!I25=0,0,1000000/0.086*SER_hh_fec!I25/SER_hh_num!I25)</f>
        <v>8361.2218906855942</v>
      </c>
      <c r="J25" s="100">
        <f>IF(SER_hh_fec!J25=0,0,1000000/0.086*SER_hh_fec!J25/SER_hh_num!J25)</f>
        <v>8274.7941011343646</v>
      </c>
      <c r="K25" s="100">
        <f>IF(SER_hh_fec!K25=0,0,1000000/0.086*SER_hh_fec!K25/SER_hh_num!K25)</f>
        <v>8183.7635346116931</v>
      </c>
      <c r="L25" s="100">
        <f>IF(SER_hh_fec!L25=0,0,1000000/0.086*SER_hh_fec!L25/SER_hh_num!L25)</f>
        <v>8101.1974888040313</v>
      </c>
      <c r="M25" s="100">
        <f>IF(SER_hh_fec!M25=0,0,1000000/0.086*SER_hh_fec!M25/SER_hh_num!M25)</f>
        <v>8039.7702536782799</v>
      </c>
      <c r="N25" s="100">
        <f>IF(SER_hh_fec!N25=0,0,1000000/0.086*SER_hh_fec!N25/SER_hh_num!N25)</f>
        <v>8013.1510561759069</v>
      </c>
      <c r="O25" s="100">
        <f>IF(SER_hh_fec!O25=0,0,1000000/0.086*SER_hh_fec!O25/SER_hh_num!O25)</f>
        <v>8028.3074075523273</v>
      </c>
      <c r="P25" s="100">
        <f>IF(SER_hh_fec!P25=0,0,1000000/0.086*SER_hh_fec!P25/SER_hh_num!P25)</f>
        <v>8035.3283267734078</v>
      </c>
      <c r="Q25" s="100">
        <f>IF(SER_hh_fec!Q25=0,0,1000000/0.086*SER_hh_fec!Q25/SER_hh_num!Q25)</f>
        <v>8045.3833303549663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9288.7327840037124</v>
      </c>
      <c r="C26" s="22">
        <f>IF(SER_hh_fec!C26=0,0,1000000/0.086*SER_hh_fec!C26/SER_hh_num!C26)</f>
        <v>9187.0491291640556</v>
      </c>
      <c r="D26" s="22">
        <f>IF(SER_hh_fec!D26=0,0,1000000/0.086*SER_hh_fec!D26/SER_hh_num!D26)</f>
        <v>9081.2690849737664</v>
      </c>
      <c r="E26" s="22">
        <f>IF(SER_hh_fec!E26=0,0,1000000/0.086*SER_hh_fec!E26/SER_hh_num!E26)</f>
        <v>8992.5372291883068</v>
      </c>
      <c r="F26" s="22">
        <f>IF(SER_hh_fec!F26=0,0,1000000/0.086*SER_hh_fec!F26/SER_hh_num!F26)</f>
        <v>8896.8218928478418</v>
      </c>
      <c r="G26" s="22">
        <f>IF(SER_hh_fec!G26=0,0,1000000/0.086*SER_hh_fec!G26/SER_hh_num!G26)</f>
        <v>8804.5164184961886</v>
      </c>
      <c r="H26" s="22">
        <f>IF(SER_hh_fec!H26=0,0,1000000/0.086*SER_hh_fec!H26/SER_hh_num!H26)</f>
        <v>8764.6881969110163</v>
      </c>
      <c r="I26" s="22">
        <f>IF(SER_hh_fec!I26=0,0,1000000/0.086*SER_hh_fec!I26/SER_hh_num!I26)</f>
        <v>8654.6306841450041</v>
      </c>
      <c r="J26" s="22">
        <f>IF(SER_hh_fec!J26=0,0,1000000/0.086*SER_hh_fec!J26/SER_hh_num!J26)</f>
        <v>8565.1752299568525</v>
      </c>
      <c r="K26" s="22">
        <f>IF(SER_hh_fec!K26=0,0,1000000/0.086*SER_hh_fec!K26/SER_hh_num!K26)</f>
        <v>8470.6014808470554</v>
      </c>
      <c r="L26" s="22">
        <f>IF(SER_hh_fec!L26=0,0,1000000/0.086*SER_hh_fec!L26/SER_hh_num!L26)</f>
        <v>8384.9495926148793</v>
      </c>
      <c r="M26" s="22">
        <f>IF(SER_hh_fec!M26=0,0,1000000/0.086*SER_hh_fec!M26/SER_hh_num!M26)</f>
        <v>8296.2977905626012</v>
      </c>
      <c r="N26" s="22">
        <f>IF(SER_hh_fec!N26=0,0,1000000/0.086*SER_hh_fec!N26/SER_hh_num!N26)</f>
        <v>8228.6476141503372</v>
      </c>
      <c r="O26" s="22">
        <f>IF(SER_hh_fec!O26=0,0,1000000/0.086*SER_hh_fec!O26/SER_hh_num!O26)</f>
        <v>8199.0576605692986</v>
      </c>
      <c r="P26" s="22">
        <f>IF(SER_hh_fec!P26=0,0,1000000/0.086*SER_hh_fec!P26/SER_hh_num!P26)</f>
        <v>8159.6725180239328</v>
      </c>
      <c r="Q26" s="22">
        <f>IF(SER_hh_fec!Q26=0,0,1000000/0.086*SER_hh_fec!Q26/SER_hh_num!Q26)</f>
        <v>8119.431170066071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0</v>
      </c>
      <c r="C27" s="116">
        <f>IF(SER_hh_fec!C27=0,0,1000000/0.086*SER_hh_fec!C27/SER_hh_num!C19)</f>
        <v>0</v>
      </c>
      <c r="D27" s="116">
        <f>IF(SER_hh_fec!D27=0,0,1000000/0.086*SER_hh_fec!D27/SER_hh_num!D19)</f>
        <v>0</v>
      </c>
      <c r="E27" s="116">
        <f>IF(SER_hh_fec!E27=0,0,1000000/0.086*SER_hh_fec!E27/SER_hh_num!E19)</f>
        <v>0</v>
      </c>
      <c r="F27" s="116">
        <f>IF(SER_hh_fec!F27=0,0,1000000/0.086*SER_hh_fec!F27/SER_hh_num!F19)</f>
        <v>0</v>
      </c>
      <c r="G27" s="116">
        <f>IF(SER_hh_fec!G27=0,0,1000000/0.086*SER_hh_fec!G27/SER_hh_num!G19)</f>
        <v>0</v>
      </c>
      <c r="H27" s="116">
        <f>IF(SER_hh_fec!H27=0,0,1000000/0.086*SER_hh_fec!H27/SER_hh_num!H19)</f>
        <v>0</v>
      </c>
      <c r="I27" s="116">
        <f>IF(SER_hh_fec!I27=0,0,1000000/0.086*SER_hh_fec!I27/SER_hh_num!I19)</f>
        <v>0</v>
      </c>
      <c r="J27" s="116">
        <f>IF(SER_hh_fec!J27=0,0,1000000/0.086*SER_hh_fec!J27/SER_hh_num!J19)</f>
        <v>0</v>
      </c>
      <c r="K27" s="116">
        <f>IF(SER_hh_fec!K27=0,0,1000000/0.086*SER_hh_fec!K27/SER_hh_num!K19)</f>
        <v>0</v>
      </c>
      <c r="L27" s="116">
        <f>IF(SER_hh_fec!L27=0,0,1000000/0.086*SER_hh_fec!L27/SER_hh_num!L19)</f>
        <v>0</v>
      </c>
      <c r="M27" s="116">
        <f>IF(SER_hh_fec!M27=0,0,1000000/0.086*SER_hh_fec!M27/SER_hh_num!M19)</f>
        <v>0</v>
      </c>
      <c r="N27" s="116">
        <f>IF(SER_hh_fec!N27=0,0,1000000/0.086*SER_hh_fec!N27/SER_hh_num!N19)</f>
        <v>0</v>
      </c>
      <c r="O27" s="116">
        <f>IF(SER_hh_fec!O27=0,0,1000000/0.086*SER_hh_fec!O27/SER_hh_num!O19)</f>
        <v>0</v>
      </c>
      <c r="P27" s="116">
        <f>IF(SER_hh_fec!P27=0,0,1000000/0.086*SER_hh_fec!P27/SER_hh_num!P19)</f>
        <v>0</v>
      </c>
      <c r="Q27" s="116">
        <f>IF(SER_hh_fec!Q27=0,0,1000000/0.086*SER_hh_fec!Q27/SER_hh_num!Q19)</f>
        <v>0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0</v>
      </c>
      <c r="C28" s="117">
        <f>IF(SER_hh_fec!C27=0,0,1000000/0.086*SER_hh_fec!C27/SER_hh_num!C27)</f>
        <v>0</v>
      </c>
      <c r="D28" s="117">
        <f>IF(SER_hh_fec!D27=0,0,1000000/0.086*SER_hh_fec!D27/SER_hh_num!D27)</f>
        <v>0</v>
      </c>
      <c r="E28" s="117">
        <f>IF(SER_hh_fec!E27=0,0,1000000/0.086*SER_hh_fec!E27/SER_hh_num!E27)</f>
        <v>0</v>
      </c>
      <c r="F28" s="117">
        <f>IF(SER_hh_fec!F27=0,0,1000000/0.086*SER_hh_fec!F27/SER_hh_num!F27)</f>
        <v>0</v>
      </c>
      <c r="G28" s="117">
        <f>IF(SER_hh_fec!G27=0,0,1000000/0.086*SER_hh_fec!G27/SER_hh_num!G27)</f>
        <v>0</v>
      </c>
      <c r="H28" s="117">
        <f>IF(SER_hh_fec!H27=0,0,1000000/0.086*SER_hh_fec!H27/SER_hh_num!H27)</f>
        <v>0</v>
      </c>
      <c r="I28" s="117">
        <f>IF(SER_hh_fec!I27=0,0,1000000/0.086*SER_hh_fec!I27/SER_hh_num!I27)</f>
        <v>0</v>
      </c>
      <c r="J28" s="117">
        <f>IF(SER_hh_fec!J27=0,0,1000000/0.086*SER_hh_fec!J27/SER_hh_num!J27)</f>
        <v>0</v>
      </c>
      <c r="K28" s="117">
        <f>IF(SER_hh_fec!K27=0,0,1000000/0.086*SER_hh_fec!K27/SER_hh_num!K27)</f>
        <v>0</v>
      </c>
      <c r="L28" s="117">
        <f>IF(SER_hh_fec!L27=0,0,1000000/0.086*SER_hh_fec!L27/SER_hh_num!L27)</f>
        <v>0</v>
      </c>
      <c r="M28" s="117">
        <f>IF(SER_hh_fec!M27=0,0,1000000/0.086*SER_hh_fec!M27/SER_hh_num!M27)</f>
        <v>0</v>
      </c>
      <c r="N28" s="117">
        <f>IF(SER_hh_fec!N27=0,0,1000000/0.086*SER_hh_fec!N27/SER_hh_num!N27)</f>
        <v>0</v>
      </c>
      <c r="O28" s="117">
        <f>IF(SER_hh_fec!O27=0,0,1000000/0.086*SER_hh_fec!O27/SER_hh_num!O27)</f>
        <v>0</v>
      </c>
      <c r="P28" s="117">
        <f>IF(SER_hh_fec!P27=0,0,1000000/0.086*SER_hh_fec!P27/SER_hh_num!P27)</f>
        <v>0</v>
      </c>
      <c r="Q28" s="117">
        <f>IF(SER_hh_fec!Q27=0,0,1000000/0.086*SER_hh_fec!Q27/SER_hh_num!Q27)</f>
        <v>0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8828.1130518762875</v>
      </c>
      <c r="C29" s="101">
        <f>IF(SER_hh_fec!C29=0,0,1000000/0.086*SER_hh_fec!C29/SER_hh_num!C29)</f>
        <v>8900.3450902809836</v>
      </c>
      <c r="D29" s="101">
        <f>IF(SER_hh_fec!D29=0,0,1000000/0.086*SER_hh_fec!D29/SER_hh_num!D29)</f>
        <v>8828.432619536854</v>
      </c>
      <c r="E29" s="101">
        <f>IF(SER_hh_fec!E29=0,0,1000000/0.086*SER_hh_fec!E29/SER_hh_num!E29)</f>
        <v>8747.7037949298574</v>
      </c>
      <c r="F29" s="101">
        <f>IF(SER_hh_fec!F29=0,0,1000000/0.086*SER_hh_fec!F29/SER_hh_num!F29)</f>
        <v>8725.2427193084422</v>
      </c>
      <c r="G29" s="101">
        <f>IF(SER_hh_fec!G29=0,0,1000000/0.086*SER_hh_fec!G29/SER_hh_num!G29)</f>
        <v>8759.7917299455385</v>
      </c>
      <c r="H29" s="101">
        <f>IF(SER_hh_fec!H29=0,0,1000000/0.086*SER_hh_fec!H29/SER_hh_num!H29)</f>
        <v>8598.0805767914317</v>
      </c>
      <c r="I29" s="101">
        <f>IF(SER_hh_fec!I29=0,0,1000000/0.086*SER_hh_fec!I29/SER_hh_num!I29)</f>
        <v>8588.7184628227133</v>
      </c>
      <c r="J29" s="101">
        <f>IF(SER_hh_fec!J29=0,0,1000000/0.086*SER_hh_fec!J29/SER_hh_num!J29)</f>
        <v>8594.731055039796</v>
      </c>
      <c r="K29" s="101">
        <f>IF(SER_hh_fec!K29=0,0,1000000/0.086*SER_hh_fec!K29/SER_hh_num!K29)</f>
        <v>8544.4945330276769</v>
      </c>
      <c r="L29" s="101">
        <f>IF(SER_hh_fec!L29=0,0,1000000/0.086*SER_hh_fec!L29/SER_hh_num!L29)</f>
        <v>8530.2039187824903</v>
      </c>
      <c r="M29" s="101">
        <f>IF(SER_hh_fec!M29=0,0,1000000/0.086*SER_hh_fec!M29/SER_hh_num!M29)</f>
        <v>8541.8269658540066</v>
      </c>
      <c r="N29" s="101">
        <f>IF(SER_hh_fec!N29=0,0,1000000/0.086*SER_hh_fec!N29/SER_hh_num!N29)</f>
        <v>8550.8083695143305</v>
      </c>
      <c r="O29" s="101">
        <f>IF(SER_hh_fec!O29=0,0,1000000/0.086*SER_hh_fec!O29/SER_hh_num!O29)</f>
        <v>8540.2719513133143</v>
      </c>
      <c r="P29" s="101">
        <f>IF(SER_hh_fec!P29=0,0,1000000/0.086*SER_hh_fec!P29/SER_hh_num!P29)</f>
        <v>8541.6368958726362</v>
      </c>
      <c r="Q29" s="101">
        <f>IF(SER_hh_fec!Q29=0,0,1000000/0.086*SER_hh_fec!Q29/SER_hh_num!Q29)</f>
        <v>8525.8936215183312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10002.291286799033</v>
      </c>
      <c r="C30" s="100">
        <f>IF(SER_hh_fec!C30=0,0,1000000/0.086*SER_hh_fec!C30/SER_hh_num!C30)</f>
        <v>14881.644300290858</v>
      </c>
      <c r="D30" s="100">
        <f>IF(SER_hh_fec!D30=0,0,1000000/0.086*SER_hh_fec!D30/SER_hh_num!D30)</f>
        <v>12309.864676405654</v>
      </c>
      <c r="E30" s="100">
        <f>IF(SER_hh_fec!E30=0,0,1000000/0.086*SER_hh_fec!E30/SER_hh_num!E30)</f>
        <v>12305.155402478647</v>
      </c>
      <c r="F30" s="100">
        <f>IF(SER_hh_fec!F30=0,0,1000000/0.086*SER_hh_fec!F30/SER_hh_num!F30)</f>
        <v>11174.868032069511</v>
      </c>
      <c r="G30" s="100">
        <f>IF(SER_hh_fec!G30=0,0,1000000/0.086*SER_hh_fec!G30/SER_hh_num!G30)</f>
        <v>13557.801697433666</v>
      </c>
      <c r="H30" s="100">
        <f>IF(SER_hh_fec!H30=0,0,1000000/0.086*SER_hh_fec!H30/SER_hh_num!H30)</f>
        <v>12377.696557407897</v>
      </c>
      <c r="I30" s="100">
        <f>IF(SER_hh_fec!I30=0,0,1000000/0.086*SER_hh_fec!I30/SER_hh_num!I30)</f>
        <v>12403.801009691148</v>
      </c>
      <c r="J30" s="100">
        <f>IF(SER_hh_fec!J30=0,0,1000000/0.086*SER_hh_fec!J30/SER_hh_num!J30)</f>
        <v>10695.77725600064</v>
      </c>
      <c r="K30" s="100">
        <f>IF(SER_hh_fec!K30=0,0,1000000/0.086*SER_hh_fec!K30/SER_hh_num!K30)</f>
        <v>9593.3206913701561</v>
      </c>
      <c r="L30" s="100">
        <f>IF(SER_hh_fec!L30=0,0,1000000/0.086*SER_hh_fec!L30/SER_hh_num!L30)</f>
        <v>13883.283325023905</v>
      </c>
      <c r="M30" s="100">
        <f>IF(SER_hh_fec!M30=0,0,1000000/0.086*SER_hh_fec!M30/SER_hh_num!M30)</f>
        <v>12379.991777022051</v>
      </c>
      <c r="N30" s="100">
        <f>IF(SER_hh_fec!N30=0,0,1000000/0.086*SER_hh_fec!N30/SER_hh_num!N30)</f>
        <v>12464.464519419724</v>
      </c>
      <c r="O30" s="100">
        <f>IF(SER_hh_fec!O30=0,0,1000000/0.086*SER_hh_fec!O30/SER_hh_num!O30)</f>
        <v>0</v>
      </c>
      <c r="P30" s="100">
        <f>IF(SER_hh_fec!P30=0,0,1000000/0.086*SER_hh_fec!P30/SER_hh_num!P30)</f>
        <v>0</v>
      </c>
      <c r="Q30" s="100">
        <f>IF(SER_hh_fec!Q30=0,0,1000000/0.086*SER_hh_fec!Q30/SER_hh_num!Q30)</f>
        <v>12522.785172792577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11472.736825086668</v>
      </c>
      <c r="C31" s="100">
        <f>IF(SER_hh_fec!C31=0,0,1000000/0.086*SER_hh_fec!C31/SER_hh_num!C31)</f>
        <v>10824.037851005114</v>
      </c>
      <c r="D31" s="100">
        <f>IF(SER_hh_fec!D31=0,0,1000000/0.086*SER_hh_fec!D31/SER_hh_num!D31)</f>
        <v>11430.588628090971</v>
      </c>
      <c r="E31" s="100">
        <f>IF(SER_hh_fec!E31=0,0,1000000/0.086*SER_hh_fec!E31/SER_hh_num!E31)</f>
        <v>11426.215730873031</v>
      </c>
      <c r="F31" s="100">
        <f>IF(SER_hh_fec!F31=0,0,1000000/0.086*SER_hh_fec!F31/SER_hh_num!F31)</f>
        <v>11448.369785703515</v>
      </c>
      <c r="G31" s="100">
        <f>IF(SER_hh_fec!G31=0,0,1000000/0.086*SER_hh_fec!G31/SER_hh_num!G31)</f>
        <v>11450.200571203986</v>
      </c>
      <c r="H31" s="100">
        <f>IF(SER_hh_fec!H31=0,0,1000000/0.086*SER_hh_fec!H31/SER_hh_num!H31)</f>
        <v>11493.575374735899</v>
      </c>
      <c r="I31" s="100">
        <f>IF(SER_hh_fec!I31=0,0,1000000/0.086*SER_hh_fec!I31/SER_hh_num!I31)</f>
        <v>11517.815223284639</v>
      </c>
      <c r="J31" s="100">
        <f>IF(SER_hh_fec!J31=0,0,1000000/0.086*SER_hh_fec!J31/SER_hh_num!J31)</f>
        <v>11539.690811189239</v>
      </c>
      <c r="K31" s="100">
        <f>IF(SER_hh_fec!K31=0,0,1000000/0.086*SER_hh_fec!K31/SER_hh_num!K31)</f>
        <v>11494.416892271691</v>
      </c>
      <c r="L31" s="100">
        <f>IF(SER_hh_fec!L31=0,0,1000000/0.086*SER_hh_fec!L31/SER_hh_num!L31)</f>
        <v>11467.422820371014</v>
      </c>
      <c r="M31" s="100">
        <f>IF(SER_hh_fec!M31=0,0,1000000/0.086*SER_hh_fec!M31/SER_hh_num!M31)</f>
        <v>11489.148623732121</v>
      </c>
      <c r="N31" s="100">
        <f>IF(SER_hh_fec!N31=0,0,1000000/0.086*SER_hh_fec!N31/SER_hh_num!N31)</f>
        <v>11558.873141237724</v>
      </c>
      <c r="O31" s="100">
        <f>IF(SER_hh_fec!O31=0,0,1000000/0.086*SER_hh_fec!O31/SER_hh_num!O31)</f>
        <v>11561.661994176622</v>
      </c>
      <c r="P31" s="100">
        <f>IF(SER_hh_fec!P31=0,0,1000000/0.086*SER_hh_fec!P31/SER_hh_num!P31)</f>
        <v>11591.50706412004</v>
      </c>
      <c r="Q31" s="100">
        <f>IF(SER_hh_fec!Q31=0,0,1000000/0.086*SER_hh_fec!Q31/SER_hh_num!Q31)</f>
        <v>11584.634268068197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0</v>
      </c>
      <c r="I32" s="100">
        <f>IF(SER_hh_fec!I32=0,0,1000000/0.086*SER_hh_fec!I32/SER_hh_num!I32)</f>
        <v>0</v>
      </c>
      <c r="J32" s="100">
        <f>IF(SER_hh_fec!J32=0,0,1000000/0.086*SER_hh_fec!J32/SER_hh_num!J32)</f>
        <v>0</v>
      </c>
      <c r="K32" s="100">
        <f>IF(SER_hh_fec!K32=0,0,1000000/0.086*SER_hh_fec!K32/SER_hh_num!K32)</f>
        <v>0</v>
      </c>
      <c r="L32" s="100">
        <f>IF(SER_hh_fec!L32=0,0,1000000/0.086*SER_hh_fec!L32/SER_hh_num!L32)</f>
        <v>0</v>
      </c>
      <c r="M32" s="100">
        <f>IF(SER_hh_fec!M32=0,0,1000000/0.086*SER_hh_fec!M32/SER_hh_num!M32)</f>
        <v>0</v>
      </c>
      <c r="N32" s="100">
        <f>IF(SER_hh_fec!N32=0,0,1000000/0.086*SER_hh_fec!N32/SER_hh_num!N32)</f>
        <v>0</v>
      </c>
      <c r="O32" s="100">
        <f>IF(SER_hh_fec!O32=0,0,1000000/0.086*SER_hh_fec!O32/SER_hh_num!O32)</f>
        <v>0</v>
      </c>
      <c r="P32" s="100">
        <f>IF(SER_hh_fec!P32=0,0,1000000/0.086*SER_hh_fec!P32/SER_hh_num!P32)</f>
        <v>0</v>
      </c>
      <c r="Q32" s="100">
        <f>IF(SER_hh_fec!Q32=0,0,1000000/0.086*SER_hh_fec!Q32/SER_hh_num!Q32)</f>
        <v>0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8619.0696103042137</v>
      </c>
      <c r="C33" s="18">
        <f>IF(SER_hh_fec!C33=0,0,1000000/0.086*SER_hh_fec!C33/SER_hh_num!C33)</f>
        <v>8205.3806502430034</v>
      </c>
      <c r="D33" s="18">
        <f>IF(SER_hh_fec!D33=0,0,1000000/0.086*SER_hh_fec!D33/SER_hh_num!D33)</f>
        <v>8393.3578901958954</v>
      </c>
      <c r="E33" s="18">
        <f>IF(SER_hh_fec!E33=0,0,1000000/0.086*SER_hh_fec!E33/SER_hh_num!E33)</f>
        <v>8389.4162559946053</v>
      </c>
      <c r="F33" s="18">
        <f>IF(SER_hh_fec!F33=0,0,1000000/0.086*SER_hh_fec!F33/SER_hh_num!F33)</f>
        <v>8466.2023859780693</v>
      </c>
      <c r="G33" s="18">
        <f>IF(SER_hh_fec!G33=0,0,1000000/0.086*SER_hh_fec!G33/SER_hh_num!G33)</f>
        <v>8349.7338585713769</v>
      </c>
      <c r="H33" s="18">
        <f>IF(SER_hh_fec!H33=0,0,1000000/0.086*SER_hh_fec!H33/SER_hh_num!H33)</f>
        <v>8440.0574524756612</v>
      </c>
      <c r="I33" s="18">
        <f>IF(SER_hh_fec!I33=0,0,1000000/0.086*SER_hh_fec!I33/SER_hh_num!I33)</f>
        <v>8458.9894229841939</v>
      </c>
      <c r="J33" s="18">
        <f>IF(SER_hh_fec!J33=0,0,1000000/0.086*SER_hh_fec!J33/SER_hh_num!J33)</f>
        <v>8493.165136247002</v>
      </c>
      <c r="K33" s="18">
        <f>IF(SER_hh_fec!K33=0,0,1000000/0.086*SER_hh_fec!K33/SER_hh_num!K33)</f>
        <v>8468.4864277634642</v>
      </c>
      <c r="L33" s="18">
        <f>IF(SER_hh_fec!L33=0,0,1000000/0.086*SER_hh_fec!L33/SER_hh_num!L33)</f>
        <v>8407.6172301155366</v>
      </c>
      <c r="M33" s="18">
        <f>IF(SER_hh_fec!M33=0,0,1000000/0.086*SER_hh_fec!M33/SER_hh_num!M33)</f>
        <v>8443.449001154022</v>
      </c>
      <c r="N33" s="18">
        <f>IF(SER_hh_fec!N33=0,0,1000000/0.086*SER_hh_fec!N33/SER_hh_num!N33)</f>
        <v>8495.9984071207</v>
      </c>
      <c r="O33" s="18">
        <f>IF(SER_hh_fec!O33=0,0,1000000/0.086*SER_hh_fec!O33/SER_hh_num!O33)</f>
        <v>8495.050239424163</v>
      </c>
      <c r="P33" s="18">
        <f>IF(SER_hh_fec!P33=0,0,1000000/0.086*SER_hh_fec!P33/SER_hh_num!P33)</f>
        <v>8497.4428402732556</v>
      </c>
      <c r="Q33" s="18">
        <f>IF(SER_hh_fec!Q33=0,0,1000000/0.086*SER_hh_fec!Q33/SER_hh_num!Q33)</f>
        <v>8443.0809451645437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2018-07-16T15:46:24Z</dcterms:created>
  <dcterms:modified xsi:type="dcterms:W3CDTF">2018-07-16T15:46:24Z</dcterms:modified>
</cp:coreProperties>
</file>