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O14" i="35" l="1"/>
  <c r="K14" i="35"/>
  <c r="G14" i="35"/>
  <c r="O14" i="34"/>
  <c r="K14" i="34"/>
  <c r="G14" i="34"/>
  <c r="O14" i="33"/>
  <c r="K14" i="33"/>
  <c r="G14" i="33"/>
  <c r="O14" i="32"/>
  <c r="K14" i="32"/>
  <c r="G14" i="32"/>
  <c r="O14" i="31"/>
  <c r="K14" i="31"/>
  <c r="G14" i="31"/>
  <c r="O14" i="30"/>
  <c r="K14" i="30"/>
  <c r="G14" i="30"/>
  <c r="C14" i="30"/>
  <c r="B14" i="33"/>
  <c r="C14" i="32" l="1"/>
  <c r="F14" i="30"/>
  <c r="J14" i="30"/>
  <c r="N14" i="30"/>
  <c r="F14" i="31"/>
  <c r="J14" i="31"/>
  <c r="N14" i="31"/>
  <c r="F14" i="32"/>
  <c r="J14" i="32"/>
  <c r="N14" i="32"/>
  <c r="F14" i="33"/>
  <c r="J14" i="33"/>
  <c r="N14" i="33"/>
  <c r="L10" i="33"/>
  <c r="P10" i="33"/>
  <c r="F14" i="34"/>
  <c r="J14" i="34"/>
  <c r="N14" i="34"/>
  <c r="F14" i="35"/>
  <c r="J14" i="35"/>
  <c r="N14" i="35"/>
  <c r="D10" i="33"/>
  <c r="E10" i="35"/>
  <c r="I10" i="35"/>
  <c r="M10" i="35"/>
  <c r="Q10" i="35"/>
  <c r="B14" i="30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Q57" i="29" l="1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 l="1"/>
  <c r="F36" i="29"/>
  <c r="J36" i="29"/>
  <c r="N36" i="29"/>
  <c r="H37" i="29"/>
  <c r="B55" i="29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F9" i="36"/>
  <c r="N9" i="36"/>
  <c r="B19" i="36"/>
  <c r="F19" i="36"/>
  <c r="J19" i="36"/>
  <c r="N19" i="36"/>
  <c r="B17" i="37"/>
  <c r="F17" i="37"/>
  <c r="J17" i="37"/>
  <c r="N17" i="37"/>
  <c r="B9" i="37"/>
  <c r="B5" i="37" s="1"/>
  <c r="F9" i="37"/>
  <c r="F5" i="37" s="1"/>
  <c r="J9" i="37"/>
  <c r="J5" i="37" s="1"/>
  <c r="N9" i="37"/>
  <c r="N5" i="37" s="1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H5" i="37" s="1"/>
  <c r="L9" i="37"/>
  <c r="L5" i="37" s="1"/>
  <c r="P9" i="37"/>
  <c r="D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L5" i="38" l="1"/>
  <c r="G5" i="39"/>
  <c r="G28" i="36" s="1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O15" i="6"/>
  <c r="M15" i="6"/>
  <c r="L15" i="6"/>
  <c r="K15" i="6"/>
  <c r="I15" i="6"/>
  <c r="H15" i="6"/>
  <c r="G15" i="6"/>
  <c r="E15" i="6"/>
  <c r="D15" i="6"/>
  <c r="C15" i="6"/>
  <c r="B15" i="6"/>
  <c r="F15" i="6" l="1"/>
  <c r="J15" i="6"/>
  <c r="N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25" i="4"/>
  <c r="B11" i="4"/>
  <c r="B29" i="4"/>
  <c r="B4" i="4"/>
  <c r="B21" i="4"/>
  <c r="B8" i="4"/>
  <c r="B42" i="4"/>
  <c r="B33" i="4"/>
  <c r="B10" i="4"/>
  <c r="B27" i="4"/>
  <c r="B20" i="4"/>
  <c r="B15" i="4"/>
  <c r="B16" i="4"/>
  <c r="B7" i="4"/>
  <c r="B45" i="4"/>
  <c r="B9" i="4"/>
  <c r="B28" i="4"/>
  <c r="B44" i="4"/>
  <c r="B12" i="4"/>
  <c r="B37" i="4"/>
  <c r="B23" i="4"/>
  <c r="B38" i="4"/>
  <c r="B43" i="4"/>
  <c r="B35" i="4"/>
  <c r="B22" i="4"/>
  <c r="B30" i="4"/>
  <c r="B13" i="4"/>
  <c r="B34" i="4"/>
  <c r="B36" i="4"/>
  <c r="B14" i="4"/>
  <c r="B17" i="4"/>
  <c r="B26" i="4"/>
  <c r="B24" i="4"/>
  <c r="B39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<sst xmlns="http://schemas.openxmlformats.org/spreadsheetml/2006/main" count="1166" uniqueCount="231">
  <si>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</si>
  <si>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</si>
  <si>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</si>
  <si>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</si>
  <si>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</si>
  <si>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</si>
  <si>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</si>
  <si>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</si>
  <si>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</si>
  <si>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</si>
  <si>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</si>
  <si>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</si>
  <si>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</si>
  <si>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</si>
  <si>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</si>
  <si>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</si>
  <si>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</si>
  <si>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</si>
  <si>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</si>
  <si>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</si>
  <si>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</si>
  <si>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</si>
  <si>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</si>
  <si>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</si>
  <si>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</si>
  <si>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</si>
  <si>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</si>
  <si>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</si>
  <si>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</si>
  <si>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</si>
  <si>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</si>
  <si>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</si>
  <si>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</si>
  <si>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</si>
  <si>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</si>
  <si>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</si>
  <si>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</si>
  <si>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</si>
  <si>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</si>
  <si>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</si>
  <si>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</si>
  <si>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</si>
  <si>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</si>
  <si>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</si>
  <si>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</si>
  <si>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</si>
  <si>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</si>
  <si>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</si>
  <si>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</si>
  <si>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</si>
  <si>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</si>
  <si>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</si>
  <si>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</si>
  <si>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</si>
  <si>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</si>
  <si>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</si>
  <si>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</si>
  <si>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</si>
  <si>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</si>
  <si>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</si>
  <si>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</si>
  <si>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</si>
  <si>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</si>
  <si>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</si>
  <si>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</si>
  <si>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</si>
  <si>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</si>
  <si>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</si>
  <si>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</si>
  <si>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</si>
  <si>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</si>
  <si>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</si>
  <si>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</si>
  <si>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</si>
  <si>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</si>
  <si>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</si>
  <si>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</si>
  <si>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</si>
  <si>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</si>
  <si>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</si>
  <si>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</si>
  <si>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</si>
  <si>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</si>
  <si>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</si>
  <si>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</si>
  <si>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</si>
  <si>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</si>
  <si>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</si>
  <si>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</si>
  <si>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</si>
  <si>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</si>
  <si>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</si>
  <si>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</si>
  <si>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</si>
  <si>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</si>
  <si>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</si>
  <si>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</si>
  <si>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</si>
  <si>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</si>
  <si>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</si>
  <si>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</si>
  <si>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</si>
  <si>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</si>
  <si>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</si>
  <si>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</si>
  <si>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</si>
  <si>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</si>
  <si>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</si>
  <si>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</si>
  <si>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</si>
  <si>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</si>
  <si>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</si>
  <si>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</si>
  <si>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</si>
  <si>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</si>
  <si>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</si>
  <si>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</si>
  <si>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</si>
  <si>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</si>
  <si>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</si>
  <si>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</si>
  <si>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</si>
  <si>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</si>
  <si>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</si>
  <si>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</si>
  <si>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</si>
  <si>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</si>
  <si>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</si>
  <si>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</si>
  <si>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</si>
  <si>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</si>
  <si>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</si>
  <si>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</si>
  <si>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</si>
  <si>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</si>
  <si>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</si>
  <si>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</si>
  <si>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</si>
  <si>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</si>
  <si>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</si>
  <si>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</si>
  <si>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</si>
  <si>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</si>
  <si>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</si>
  <si>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</si>
  <si>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</si>
  <si>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</si>
  <si>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</si>
  <si>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</si>
  <si>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</si>
  <si>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</si>
  <si>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</si>
  <si>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</si>
  <si>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</si>
  <si>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</si>
  <si>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</si>
  <si>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</si>
  <si>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</si>
  <si>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</si>
  <si>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</si>
  <si>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</si>
  <si>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</si>
  <si>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</si>
  <si>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</si>
  <si>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</si>
  <si>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</si>
  <si>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</si>
  <si>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</si>
  <si>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</si>
  <si>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</si>
  <si>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</si>
  <si>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</si>
  <si>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</si>
  <si>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</si>
  <si>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</si>
  <si>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</si>
  <si>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</si>
  <si>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</si>
  <si>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</si>
  <si>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</si>
  <si>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</si>
  <si>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</si>
  <si>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</si>
  <si>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</si>
  <si>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</si>
  <si>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</si>
  <si>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</si>
  <si>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</si>
  <si>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</si>
  <si>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</si>
  <si>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</si>
  <si>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</si>
  <si>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</si>
  <si>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</si>
  <si>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</si>
  <si>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SI</t>
  </si>
  <si>
    <t>Slovenia</t>
  </si>
  <si>
    <t>SI - Services sector summary</t>
  </si>
  <si>
    <t>SI - Number of buildings</t>
  </si>
  <si>
    <t>SI - Final energy consumption</t>
  </si>
  <si>
    <t>SI - Thermal energy service</t>
  </si>
  <si>
    <t>SI - System efficiency indicators of total stock</t>
  </si>
  <si>
    <t>SI - CO2 emissions</t>
  </si>
  <si>
    <t>SI - Final energy consumption per building</t>
  </si>
  <si>
    <t>SI - Thermal energy service per building</t>
  </si>
  <si>
    <t>SI - CO2 emissions per building</t>
  </si>
  <si>
    <t>SI - Final energy consumption per useful surface area</t>
  </si>
  <si>
    <t>SI - Thermal energy service per useful surface area</t>
  </si>
  <si>
    <t>SI - CO2 emissions per useful surface area</t>
  </si>
  <si>
    <t>SI - Number of new and renovated buildings</t>
  </si>
  <si>
    <t>SI - Final energy consumption in new and renovated buildings</t>
  </si>
  <si>
    <t>SI - Thermal energy service in new and renovated buildings</t>
  </si>
  <si>
    <t>SI - System efficiency indicators in new and renovated buildings</t>
  </si>
  <si>
    <t>SI - CO2 emissions in new and renovated buildings</t>
  </si>
  <si>
    <t>SI - Final energy consumption in new and renovated buildings (per building)</t>
  </si>
  <si>
    <t>SI - Thermal energy service in new and renovated buildings (per building)</t>
  </si>
  <si>
    <t>SI - CO2 emissions in new and renovated buildings (per building)</t>
  </si>
  <si>
    <t>SI - Final energy consumption in new and renovated buildings (per surface area)</t>
  </si>
  <si>
    <t>SI - Thermal energy service in new and renovated buildings (per surface area)</t>
  </si>
  <si>
    <t>SI - CO2 emissions in new and renovated buildings (per surface area)</t>
  </si>
  <si>
    <t>SI - Specific electric uses in services</t>
  </si>
  <si>
    <t>SI - Ventilation and others</t>
  </si>
  <si>
    <t>SI - Street lighting</t>
  </si>
  <si>
    <t>SI - Building lighting</t>
  </si>
  <si>
    <t>SI - Commercial refrigeration</t>
  </si>
  <si>
    <t>SI - Miscellaneous building technologies</t>
  </si>
  <si>
    <t>SI - ICT and multimedia</t>
  </si>
  <si>
    <t>SI - Agriculture</t>
  </si>
  <si>
    <t>SI - Agriculture - final energy consumption</t>
  </si>
  <si>
    <t>SI - Agriculture - useful energy demand</t>
  </si>
  <si>
    <t>SI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</si>
</sst>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43297.741053240738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77497.768481830586</v>
      </c>
      <c r="C3" s="106">
        <f>IF(SER_hh_tes!C3=0,0,1000000/0.086*SER_hh_tes!C3/SER_hh_num!C3)</f>
        <v>105310.32837210264</v>
      </c>
      <c r="D3" s="106">
        <f>IF(SER_hh_tes!D3=0,0,1000000/0.086*SER_hh_tes!D3/SER_hh_num!D3)</f>
        <v>101493.58888420969</v>
      </c>
      <c r="E3" s="106">
        <f>IF(SER_hh_tes!E3=0,0,1000000/0.086*SER_hh_tes!E3/SER_hh_num!E3)</f>
        <v>64180.277773285663</v>
      </c>
      <c r="F3" s="106">
        <f>IF(SER_hh_tes!F3=0,0,1000000/0.086*SER_hh_tes!F3/SER_hh_num!F3)</f>
        <v>68795.960188696277</v>
      </c>
      <c r="G3" s="106">
        <f>IF(SER_hh_tes!G3=0,0,1000000/0.086*SER_hh_tes!G3/SER_hh_num!G3)</f>
        <v>55909.126214724653</v>
      </c>
      <c r="H3" s="106">
        <f>IF(SER_hh_tes!H3=0,0,1000000/0.086*SER_hh_tes!H3/SER_hh_num!H3)</f>
        <v>47732.462698118572</v>
      </c>
      <c r="I3" s="106">
        <f>IF(SER_hh_tes!I3=0,0,1000000/0.086*SER_hh_tes!I3/SER_hh_num!I3)</f>
        <v>36929.955241762756</v>
      </c>
      <c r="J3" s="106">
        <f>IF(SER_hh_tes!J3=0,0,1000000/0.086*SER_hh_tes!J3/SER_hh_num!J3)</f>
        <v>51899.21696046651</v>
      </c>
      <c r="K3" s="106">
        <f>IF(SER_hh_tes!K3=0,0,1000000/0.086*SER_hh_tes!K3/SER_hh_num!K3)</f>
        <v>51138.47574429652</v>
      </c>
      <c r="L3" s="106">
        <f>IF(SER_hh_tes!L3=0,0,1000000/0.086*SER_hh_tes!L3/SER_hh_num!L3)</f>
        <v>57820.648397154917</v>
      </c>
      <c r="M3" s="106">
        <f>IF(SER_hh_tes!M3=0,0,1000000/0.086*SER_hh_tes!M3/SER_hh_num!M3)</f>
        <v>57835.632851820112</v>
      </c>
      <c r="N3" s="106">
        <f>IF(SER_hh_tes!N3=0,0,1000000/0.086*SER_hh_tes!N3/SER_hh_num!N3)</f>
        <v>49180.16064763075</v>
      </c>
      <c r="O3" s="106">
        <f>IF(SER_hh_tes!O3=0,0,1000000/0.086*SER_hh_tes!O3/SER_hh_num!O3)</f>
        <v>51321.957984827161</v>
      </c>
      <c r="P3" s="106">
        <f>IF(SER_hh_tes!P3=0,0,1000000/0.086*SER_hh_tes!P3/SER_hh_num!P3)</f>
        <v>45964.253346273967</v>
      </c>
      <c r="Q3" s="106">
        <f>IF(SER_hh_tes!Q3=0,0,1000000/0.086*SER_hh_tes!Q3/SER_hh_num!Q3)</f>
        <v>52251.722399257589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64456.18576825234</v>
      </c>
      <c r="C4" s="101">
        <f>IF(SER_hh_tes!C4=0,0,1000000/0.086*SER_hh_tes!C4/SER_hh_num!C4)</f>
        <v>89289.689133978682</v>
      </c>
      <c r="D4" s="101">
        <f>IF(SER_hh_tes!D4=0,0,1000000/0.086*SER_hh_tes!D4/SER_hh_num!D4)</f>
        <v>85727.509060433906</v>
      </c>
      <c r="E4" s="101">
        <f>IF(SER_hh_tes!E4=0,0,1000000/0.086*SER_hh_tes!E4/SER_hh_num!E4)</f>
        <v>48815.687131781058</v>
      </c>
      <c r="F4" s="101">
        <f>IF(SER_hh_tes!F4=0,0,1000000/0.086*SER_hh_tes!F4/SER_hh_num!F4)</f>
        <v>53410.771818933805</v>
      </c>
      <c r="G4" s="101">
        <f>IF(SER_hh_tes!G4=0,0,1000000/0.086*SER_hh_tes!G4/SER_hh_num!G4)</f>
        <v>40430.727477248154</v>
      </c>
      <c r="H4" s="101">
        <f>IF(SER_hh_tes!H4=0,0,1000000/0.086*SER_hh_tes!H4/SER_hh_num!H4)</f>
        <v>32059.657716466496</v>
      </c>
      <c r="I4" s="101">
        <f>IF(SER_hh_tes!I4=0,0,1000000/0.086*SER_hh_tes!I4/SER_hh_num!I4)</f>
        <v>21134.359119768829</v>
      </c>
      <c r="J4" s="101">
        <f>IF(SER_hh_tes!J4=0,0,1000000/0.086*SER_hh_tes!J4/SER_hh_num!J4)</f>
        <v>35680.647194103476</v>
      </c>
      <c r="K4" s="101">
        <f>IF(SER_hh_tes!K4=0,0,1000000/0.086*SER_hh_tes!K4/SER_hh_num!K4)</f>
        <v>34694.803925095723</v>
      </c>
      <c r="L4" s="101">
        <f>IF(SER_hh_tes!L4=0,0,1000000/0.086*SER_hh_tes!L4/SER_hh_num!L4)</f>
        <v>41166.008538171882</v>
      </c>
      <c r="M4" s="101">
        <f>IF(SER_hh_tes!M4=0,0,1000000/0.086*SER_hh_tes!M4/SER_hh_num!M4)</f>
        <v>40799.615238374776</v>
      </c>
      <c r="N4" s="101">
        <f>IF(SER_hh_tes!N4=0,0,1000000/0.086*SER_hh_tes!N4/SER_hh_num!N4)</f>
        <v>31869.311543399061</v>
      </c>
      <c r="O4" s="101">
        <f>IF(SER_hh_tes!O4=0,0,1000000/0.086*SER_hh_tes!O4/SER_hh_num!O4)</f>
        <v>33511.55452445132</v>
      </c>
      <c r="P4" s="101">
        <f>IF(SER_hh_tes!P4=0,0,1000000/0.086*SER_hh_tes!P4/SER_hh_num!P4)</f>
        <v>27429.690827540355</v>
      </c>
      <c r="Q4" s="101">
        <f>IF(SER_hh_tes!Q4=0,0,1000000/0.086*SER_hh_tes!Q4/SER_hh_num!Q4)</f>
        <v>32826.722390966199</v>
      </c>
    </row>
    <row r="5" spans="1:17" ht="12" customHeight="1" x14ac:dyDescent="0.25">
      <c r="A5" s="88" t="s">
        <v>38</v>
      </c>
      <c r="B5" s="100">
        <f>IF(SER_hh_tes!B5=0,0,1000000/0.086*SER_hh_tes!B5/SER_hh_num!B5)</f>
        <v>0</v>
      </c>
      <c r="C5" s="100">
        <f>IF(SER_hh_tes!C5=0,0,1000000/0.086*SER_hh_tes!C5/SER_hh_num!C5)</f>
        <v>0</v>
      </c>
      <c r="D5" s="100">
        <f>IF(SER_hh_tes!D5=0,0,1000000/0.086*SER_hh_tes!D5/SER_hh_num!D5)</f>
        <v>0</v>
      </c>
      <c r="E5" s="100">
        <f>IF(SER_hh_tes!E5=0,0,1000000/0.086*SER_hh_tes!E5/SER_hh_num!E5)</f>
        <v>0</v>
      </c>
      <c r="F5" s="100">
        <f>IF(SER_hh_tes!F5=0,0,1000000/0.086*SER_hh_tes!F5/SER_hh_num!F5)</f>
        <v>0</v>
      </c>
      <c r="G5" s="100">
        <f>IF(SER_hh_tes!G5=0,0,1000000/0.086*SER_hh_tes!G5/SER_hh_num!G5)</f>
        <v>0</v>
      </c>
      <c r="H5" s="100">
        <f>IF(SER_hh_tes!H5=0,0,1000000/0.086*SER_hh_tes!H5/SER_hh_num!H5)</f>
        <v>0</v>
      </c>
      <c r="I5" s="100">
        <f>IF(SER_hh_tes!I5=0,0,1000000/0.086*SER_hh_tes!I5/SER_hh_num!I5)</f>
        <v>0</v>
      </c>
      <c r="J5" s="100">
        <f>IF(SER_hh_tes!J5=0,0,1000000/0.086*SER_hh_tes!J5/SER_hh_num!J5)</f>
        <v>0</v>
      </c>
      <c r="K5" s="100">
        <f>IF(SER_hh_tes!K5=0,0,1000000/0.086*SER_hh_tes!K5/SER_hh_num!K5)</f>
        <v>0</v>
      </c>
      <c r="L5" s="100">
        <f>IF(SER_hh_tes!L5=0,0,1000000/0.086*SER_hh_tes!L5/SER_hh_num!L5)</f>
        <v>0</v>
      </c>
      <c r="M5" s="100">
        <f>IF(SER_hh_tes!M5=0,0,1000000/0.086*SER_hh_tes!M5/SER_hh_num!M5)</f>
        <v>0</v>
      </c>
      <c r="N5" s="100">
        <f>IF(SER_hh_tes!N5=0,0,1000000/0.086*SER_hh_tes!N5/SER_hh_num!N5)</f>
        <v>0</v>
      </c>
      <c r="O5" s="100">
        <f>IF(SER_hh_tes!O5=0,0,1000000/0.086*SER_hh_tes!O5/SER_hh_num!O5)</f>
        <v>0</v>
      </c>
      <c r="P5" s="100">
        <f>IF(SER_hh_tes!P5=0,0,1000000/0.086*SER_hh_tes!P5/SER_hh_num!P5)</f>
        <v>0</v>
      </c>
      <c r="Q5" s="100">
        <f>IF(SER_hh_tes!Q5=0,0,1000000/0.086*SER_hh_tes!Q5/SER_hh_num!Q5)</f>
        <v>0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58696.5142389627</v>
      </c>
      <c r="C7" s="100">
        <f>IF(SER_hh_tes!C7=0,0,1000000/0.086*SER_hh_tes!C7/SER_hh_num!C7)</f>
        <v>91416.994798358341</v>
      </c>
      <c r="D7" s="100">
        <f>IF(SER_hh_tes!D7=0,0,1000000/0.086*SER_hh_tes!D7/SER_hh_num!D7)</f>
        <v>73518.685810599301</v>
      </c>
      <c r="E7" s="100">
        <f>IF(SER_hh_tes!E7=0,0,1000000/0.086*SER_hh_tes!E7/SER_hh_num!E7)</f>
        <v>52386.825149535354</v>
      </c>
      <c r="F7" s="100">
        <f>IF(SER_hh_tes!F7=0,0,1000000/0.086*SER_hh_tes!F7/SER_hh_num!F7)</f>
        <v>48955.320829975863</v>
      </c>
      <c r="G7" s="100">
        <f>IF(SER_hh_tes!G7=0,0,1000000/0.086*SER_hh_tes!G7/SER_hh_num!G7)</f>
        <v>39596.740540503888</v>
      </c>
      <c r="H7" s="100">
        <f>IF(SER_hh_tes!H7=0,0,1000000/0.086*SER_hh_tes!H7/SER_hh_num!H7)</f>
        <v>31504.862833832136</v>
      </c>
      <c r="I7" s="100">
        <f>IF(SER_hh_tes!I7=0,0,1000000/0.086*SER_hh_tes!I7/SER_hh_num!I7)</f>
        <v>20115.726092932036</v>
      </c>
      <c r="J7" s="100">
        <f>IF(SER_hh_tes!J7=0,0,1000000/0.086*SER_hh_tes!J7/SER_hh_num!J7)</f>
        <v>36121.731273500947</v>
      </c>
      <c r="K7" s="100">
        <f>IF(SER_hh_tes!K7=0,0,1000000/0.086*SER_hh_tes!K7/SER_hh_num!K7)</f>
        <v>34466.807555218445</v>
      </c>
      <c r="L7" s="100">
        <f>IF(SER_hh_tes!L7=0,0,1000000/0.086*SER_hh_tes!L7/SER_hh_num!L7)</f>
        <v>42741.877879037616</v>
      </c>
      <c r="M7" s="100">
        <f>IF(SER_hh_tes!M7=0,0,1000000/0.086*SER_hh_tes!M7/SER_hh_num!M7)</f>
        <v>39540.174294079625</v>
      </c>
      <c r="N7" s="100">
        <f>IF(SER_hh_tes!N7=0,0,1000000/0.086*SER_hh_tes!N7/SER_hh_num!N7)</f>
        <v>30806.965021184125</v>
      </c>
      <c r="O7" s="100">
        <f>IF(SER_hh_tes!O7=0,0,1000000/0.086*SER_hh_tes!O7/SER_hh_num!O7)</f>
        <v>29948.522911384851</v>
      </c>
      <c r="P7" s="100">
        <f>IF(SER_hh_tes!P7=0,0,1000000/0.086*SER_hh_tes!P7/SER_hh_num!P7)</f>
        <v>22959.993456732474</v>
      </c>
      <c r="Q7" s="100">
        <f>IF(SER_hh_tes!Q7=0,0,1000000/0.086*SER_hh_tes!Q7/SER_hh_num!Q7)</f>
        <v>30779.761606119773</v>
      </c>
    </row>
    <row r="8" spans="1:17" ht="12" customHeight="1" x14ac:dyDescent="0.25">
      <c r="A8" s="88" t="s">
        <v>101</v>
      </c>
      <c r="B8" s="100">
        <f>IF(SER_hh_tes!B8=0,0,1000000/0.086*SER_hh_tes!B8/SER_hh_num!B8)</f>
        <v>0</v>
      </c>
      <c r="C8" s="100">
        <f>IF(SER_hh_tes!C8=0,0,1000000/0.086*SER_hh_tes!C8/SER_hh_num!C8)</f>
        <v>0</v>
      </c>
      <c r="D8" s="100">
        <f>IF(SER_hh_tes!D8=0,0,1000000/0.086*SER_hh_tes!D8/SER_hh_num!D8)</f>
        <v>0</v>
      </c>
      <c r="E8" s="100">
        <f>IF(SER_hh_tes!E8=0,0,1000000/0.086*SER_hh_tes!E8/SER_hh_num!E8)</f>
        <v>0</v>
      </c>
      <c r="F8" s="100">
        <f>IF(SER_hh_tes!F8=0,0,1000000/0.086*SER_hh_tes!F8/SER_hh_num!F8)</f>
        <v>0</v>
      </c>
      <c r="G8" s="100">
        <f>IF(SER_hh_tes!G8=0,0,1000000/0.086*SER_hh_tes!G8/SER_hh_num!G8)</f>
        <v>0</v>
      </c>
      <c r="H8" s="100">
        <f>IF(SER_hh_tes!H8=0,0,1000000/0.086*SER_hh_tes!H8/SER_hh_num!H8)</f>
        <v>0</v>
      </c>
      <c r="I8" s="100">
        <f>IF(SER_hh_tes!I8=0,0,1000000/0.086*SER_hh_tes!I8/SER_hh_num!I8)</f>
        <v>0</v>
      </c>
      <c r="J8" s="100">
        <f>IF(SER_hh_tes!J8=0,0,1000000/0.086*SER_hh_tes!J8/SER_hh_num!J8)</f>
        <v>0</v>
      </c>
      <c r="K8" s="100">
        <f>IF(SER_hh_tes!K8=0,0,1000000/0.086*SER_hh_tes!K8/SER_hh_num!K8)</f>
        <v>0</v>
      </c>
      <c r="L8" s="100">
        <f>IF(SER_hh_tes!L8=0,0,1000000/0.086*SER_hh_tes!L8/SER_hh_num!L8)</f>
        <v>0</v>
      </c>
      <c r="M8" s="100">
        <f>IF(SER_hh_tes!M8=0,0,1000000/0.086*SER_hh_tes!M8/SER_hh_num!M8)</f>
        <v>0</v>
      </c>
      <c r="N8" s="100">
        <f>IF(SER_hh_tes!N8=0,0,1000000/0.086*SER_hh_tes!N8/SER_hh_num!N8)</f>
        <v>0</v>
      </c>
      <c r="O8" s="100">
        <f>IF(SER_hh_tes!O8=0,0,1000000/0.086*SER_hh_tes!O8/SER_hh_num!O8)</f>
        <v>0</v>
      </c>
      <c r="P8" s="100">
        <f>IF(SER_hh_tes!P8=0,0,1000000/0.086*SER_hh_tes!P8/SER_hh_num!P8)</f>
        <v>0</v>
      </c>
      <c r="Q8" s="100">
        <f>IF(SER_hh_tes!Q8=0,0,1000000/0.086*SER_hh_tes!Q8/SER_hh_num!Q8)</f>
        <v>0</v>
      </c>
    </row>
    <row r="9" spans="1:17" ht="12" customHeight="1" x14ac:dyDescent="0.25">
      <c r="A9" s="88" t="s">
        <v>106</v>
      </c>
      <c r="B9" s="100">
        <f>IF(SER_hh_tes!B9=0,0,1000000/0.086*SER_hh_tes!B9/SER_hh_num!B9)</f>
        <v>63192.181028656654</v>
      </c>
      <c r="C9" s="100">
        <f>IF(SER_hh_tes!C9=0,0,1000000/0.086*SER_hh_tes!C9/SER_hh_num!C9)</f>
        <v>93353.212403131271</v>
      </c>
      <c r="D9" s="100">
        <f>IF(SER_hh_tes!D9=0,0,1000000/0.086*SER_hh_tes!D9/SER_hh_num!D9)</f>
        <v>92102.178044846587</v>
      </c>
      <c r="E9" s="100">
        <f>IF(SER_hh_tes!E9=0,0,1000000/0.086*SER_hh_tes!E9/SER_hh_num!E9)</f>
        <v>51180.902939294334</v>
      </c>
      <c r="F9" s="100">
        <f>IF(SER_hh_tes!F9=0,0,1000000/0.086*SER_hh_tes!F9/SER_hh_num!F9)</f>
        <v>55842.52265980935</v>
      </c>
      <c r="G9" s="100">
        <f>IF(SER_hh_tes!G9=0,0,1000000/0.086*SER_hh_tes!G9/SER_hh_num!G9)</f>
        <v>42471.316819459556</v>
      </c>
      <c r="H9" s="100">
        <f>IF(SER_hh_tes!H9=0,0,1000000/0.086*SER_hh_tes!H9/SER_hh_num!H9)</f>
        <v>33552.651052978828</v>
      </c>
      <c r="I9" s="100">
        <f>IF(SER_hh_tes!I9=0,0,1000000/0.086*SER_hh_tes!I9/SER_hh_num!I9)</f>
        <v>22175.977355532705</v>
      </c>
      <c r="J9" s="100">
        <f>IF(SER_hh_tes!J9=0,0,1000000/0.086*SER_hh_tes!J9/SER_hh_num!J9)</f>
        <v>34731.491360979424</v>
      </c>
      <c r="K9" s="100">
        <f>IF(SER_hh_tes!K9=0,0,1000000/0.086*SER_hh_tes!K9/SER_hh_num!K9)</f>
        <v>36471.542405245484</v>
      </c>
      <c r="L9" s="100">
        <f>IF(SER_hh_tes!L9=0,0,1000000/0.086*SER_hh_tes!L9/SER_hh_num!L9)</f>
        <v>42771.041295972871</v>
      </c>
      <c r="M9" s="100">
        <f>IF(SER_hh_tes!M9=0,0,1000000/0.086*SER_hh_tes!M9/SER_hh_num!M9)</f>
        <v>42262.96753020554</v>
      </c>
      <c r="N9" s="100">
        <f>IF(SER_hh_tes!N9=0,0,1000000/0.086*SER_hh_tes!N9/SER_hh_num!N9)</f>
        <v>40047.043677603477</v>
      </c>
      <c r="O9" s="100">
        <f>IF(SER_hh_tes!O9=0,0,1000000/0.086*SER_hh_tes!O9/SER_hh_num!O9)</f>
        <v>34999.302136576101</v>
      </c>
      <c r="P9" s="100">
        <f>IF(SER_hh_tes!P9=0,0,1000000/0.086*SER_hh_tes!P9/SER_hh_num!P9)</f>
        <v>28423.662174934499</v>
      </c>
      <c r="Q9" s="100">
        <f>IF(SER_hh_tes!Q9=0,0,1000000/0.086*SER_hh_tes!Q9/SER_hh_num!Q9)</f>
        <v>33504.617947270104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63817.846187356212</v>
      </c>
      <c r="C10" s="100">
        <f>IF(SER_hh_tes!C10=0,0,1000000/0.086*SER_hh_tes!C10/SER_hh_num!C10)</f>
        <v>105107.52440153479</v>
      </c>
      <c r="D10" s="100">
        <f>IF(SER_hh_tes!D10=0,0,1000000/0.086*SER_hh_tes!D10/SER_hh_num!D10)</f>
        <v>101083.99816533577</v>
      </c>
      <c r="E10" s="100">
        <f>IF(SER_hh_tes!E10=0,0,1000000/0.086*SER_hh_tes!E10/SER_hh_num!E10)</f>
        <v>47562.881992776493</v>
      </c>
      <c r="F10" s="100">
        <f>IF(SER_hh_tes!F10=0,0,1000000/0.086*SER_hh_tes!F10/SER_hh_num!F10)</f>
        <v>51572.011508781208</v>
      </c>
      <c r="G10" s="100">
        <f>IF(SER_hh_tes!G10=0,0,1000000/0.086*SER_hh_tes!G10/SER_hh_num!G10)</f>
        <v>88265.539401302114</v>
      </c>
      <c r="H10" s="100">
        <f>IF(SER_hh_tes!H10=0,0,1000000/0.086*SER_hh_tes!H10/SER_hh_num!H10)</f>
        <v>0</v>
      </c>
      <c r="I10" s="100">
        <f>IF(SER_hh_tes!I10=0,0,1000000/0.086*SER_hh_tes!I10/SER_hh_num!I10)</f>
        <v>0</v>
      </c>
      <c r="J10" s="100">
        <f>IF(SER_hh_tes!J10=0,0,1000000/0.086*SER_hh_tes!J10/SER_hh_num!J10)</f>
        <v>0</v>
      </c>
      <c r="K10" s="100">
        <f>IF(SER_hh_tes!K10=0,0,1000000/0.086*SER_hh_tes!K10/SER_hh_num!K10)</f>
        <v>0</v>
      </c>
      <c r="L10" s="100">
        <f>IF(SER_hh_tes!L10=0,0,1000000/0.086*SER_hh_tes!L10/SER_hh_num!L10)</f>
        <v>0</v>
      </c>
      <c r="M10" s="100">
        <f>IF(SER_hh_tes!M10=0,0,1000000/0.086*SER_hh_tes!M10/SER_hh_num!M10)</f>
        <v>0</v>
      </c>
      <c r="N10" s="100">
        <f>IF(SER_hh_tes!N10=0,0,1000000/0.086*SER_hh_tes!N10/SER_hh_num!N10)</f>
        <v>0</v>
      </c>
      <c r="O10" s="100">
        <f>IF(SER_hh_tes!O10=0,0,1000000/0.086*SER_hh_tes!O10/SER_hh_num!O10)</f>
        <v>0</v>
      </c>
      <c r="P10" s="100">
        <f>IF(SER_hh_tes!P10=0,0,1000000/0.086*SER_hh_tes!P10/SER_hh_num!P10)</f>
        <v>0</v>
      </c>
      <c r="Q10" s="100">
        <f>IF(SER_hh_tes!Q10=0,0,1000000/0.086*SER_hh_tes!Q10/SER_hh_num!Q10)</f>
        <v>0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0</v>
      </c>
      <c r="C11" s="100">
        <f>IF(SER_hh_tes!C11=0,0,1000000/0.086*SER_hh_tes!C11/SER_hh_num!C11)</f>
        <v>0</v>
      </c>
      <c r="D11" s="100">
        <f>IF(SER_hh_tes!D11=0,0,1000000/0.086*SER_hh_tes!D11/SER_hh_num!D11)</f>
        <v>0</v>
      </c>
      <c r="E11" s="100">
        <f>IF(SER_hh_tes!E11=0,0,1000000/0.086*SER_hh_tes!E11/SER_hh_num!E11)</f>
        <v>0</v>
      </c>
      <c r="F11" s="100">
        <f>IF(SER_hh_tes!F11=0,0,1000000/0.086*SER_hh_tes!F11/SER_hh_num!F11)</f>
        <v>0</v>
      </c>
      <c r="G11" s="100">
        <f>IF(SER_hh_tes!G11=0,0,1000000/0.086*SER_hh_tes!G11/SER_hh_num!G11)</f>
        <v>0</v>
      </c>
      <c r="H11" s="100">
        <f>IF(SER_hh_tes!H11=0,0,1000000/0.086*SER_hh_tes!H11/SER_hh_num!H11)</f>
        <v>0</v>
      </c>
      <c r="I11" s="100">
        <f>IF(SER_hh_tes!I11=0,0,1000000/0.086*SER_hh_tes!I11/SER_hh_num!I11)</f>
        <v>0</v>
      </c>
      <c r="J11" s="100">
        <f>IF(SER_hh_tes!J11=0,0,1000000/0.086*SER_hh_tes!J11/SER_hh_num!J11)</f>
        <v>0</v>
      </c>
      <c r="K11" s="100">
        <f>IF(SER_hh_tes!K11=0,0,1000000/0.086*SER_hh_tes!K11/SER_hh_num!K11)</f>
        <v>0</v>
      </c>
      <c r="L11" s="100">
        <f>IF(SER_hh_tes!L11=0,0,1000000/0.086*SER_hh_tes!L11/SER_hh_num!L11)</f>
        <v>44672.313346351417</v>
      </c>
      <c r="M11" s="100">
        <f>IF(SER_hh_tes!M11=0,0,1000000/0.086*SER_hh_tes!M11/SER_hh_num!M11)</f>
        <v>43382.25810688924</v>
      </c>
      <c r="N11" s="100">
        <f>IF(SER_hh_tes!N11=0,0,1000000/0.086*SER_hh_tes!N11/SER_hh_num!N11)</f>
        <v>31298.029150320348</v>
      </c>
      <c r="O11" s="100">
        <f>IF(SER_hh_tes!O11=0,0,1000000/0.086*SER_hh_tes!O11/SER_hh_num!O11)</f>
        <v>31034.873834675211</v>
      </c>
      <c r="P11" s="100">
        <f>IF(SER_hh_tes!P11=0,0,1000000/0.086*SER_hh_tes!P11/SER_hh_num!P11)</f>
        <v>32287.987621121058</v>
      </c>
      <c r="Q11" s="100">
        <f>IF(SER_hh_tes!Q11=0,0,1000000/0.086*SER_hh_tes!Q11/SER_hh_num!Q11)</f>
        <v>33107.810911876317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81216.781743164101</v>
      </c>
      <c r="C12" s="100">
        <f>IF(SER_hh_tes!C12=0,0,1000000/0.086*SER_hh_tes!C12/SER_hh_num!C12)</f>
        <v>87752.235831789396</v>
      </c>
      <c r="D12" s="100">
        <f>IF(SER_hh_tes!D12=0,0,1000000/0.086*SER_hh_tes!D12/SER_hh_num!D12)</f>
        <v>83871.593061523308</v>
      </c>
      <c r="E12" s="100">
        <f>IF(SER_hh_tes!E12=0,0,1000000/0.086*SER_hh_tes!E12/SER_hh_num!E12)</f>
        <v>47385.299089364446</v>
      </c>
      <c r="F12" s="100">
        <f>IF(SER_hh_tes!F12=0,0,1000000/0.086*SER_hh_tes!F12/SER_hh_num!F12)</f>
        <v>54492.036505709249</v>
      </c>
      <c r="G12" s="100">
        <f>IF(SER_hh_tes!G12=0,0,1000000/0.086*SER_hh_tes!G12/SER_hh_num!G12)</f>
        <v>38812.097010048907</v>
      </c>
      <c r="H12" s="100">
        <f>IF(SER_hh_tes!H12=0,0,1000000/0.086*SER_hh_tes!H12/SER_hh_num!H12)</f>
        <v>40796.748351805873</v>
      </c>
      <c r="I12" s="100">
        <f>IF(SER_hh_tes!I12=0,0,1000000/0.086*SER_hh_tes!I12/SER_hh_num!I12)</f>
        <v>23877.694845906968</v>
      </c>
      <c r="J12" s="100">
        <f>IF(SER_hh_tes!J12=0,0,1000000/0.086*SER_hh_tes!J12/SER_hh_num!J12)</f>
        <v>22717.393041896459</v>
      </c>
      <c r="K12" s="100">
        <f>IF(SER_hh_tes!K12=0,0,1000000/0.086*SER_hh_tes!K12/SER_hh_num!K12)</f>
        <v>33903.476730201161</v>
      </c>
      <c r="L12" s="100">
        <f>IF(SER_hh_tes!L12=0,0,1000000/0.086*SER_hh_tes!L12/SER_hh_num!L12)</f>
        <v>40139.587948614273</v>
      </c>
      <c r="M12" s="100">
        <f>IF(SER_hh_tes!M12=0,0,1000000/0.086*SER_hh_tes!M12/SER_hh_num!M12)</f>
        <v>39580.870582275449</v>
      </c>
      <c r="N12" s="100">
        <f>IF(SER_hh_tes!N12=0,0,1000000/0.086*SER_hh_tes!N12/SER_hh_num!N12)</f>
        <v>30801.309440000863</v>
      </c>
      <c r="O12" s="100">
        <f>IF(SER_hh_tes!O12=0,0,1000000/0.086*SER_hh_tes!O12/SER_hh_num!O12)</f>
        <v>32728.307861611473</v>
      </c>
      <c r="P12" s="100">
        <f>IF(SER_hh_tes!P12=0,0,1000000/0.086*SER_hh_tes!P12/SER_hh_num!P12)</f>
        <v>26764.069071879258</v>
      </c>
      <c r="Q12" s="100">
        <f>IF(SER_hh_tes!Q12=0,0,1000000/0.086*SER_hh_tes!Q12/SER_hh_num!Q12)</f>
        <v>31616.613602899921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64454.499583604069</v>
      </c>
      <c r="C13" s="100">
        <f>IF(SER_hh_tes!C13=0,0,1000000/0.086*SER_hh_tes!C13/SER_hh_num!C13)</f>
        <v>88884.853428209841</v>
      </c>
      <c r="D13" s="100">
        <f>IF(SER_hh_tes!D13=0,0,1000000/0.086*SER_hh_tes!D13/SER_hh_num!D13)</f>
        <v>86904.795550109382</v>
      </c>
      <c r="E13" s="100">
        <f>IF(SER_hh_tes!E13=0,0,1000000/0.086*SER_hh_tes!E13/SER_hh_num!E13)</f>
        <v>49162.232951977552</v>
      </c>
      <c r="F13" s="100">
        <f>IF(SER_hh_tes!F13=0,0,1000000/0.086*SER_hh_tes!F13/SER_hh_num!F13)</f>
        <v>53577.012130369985</v>
      </c>
      <c r="G13" s="100">
        <f>IF(SER_hh_tes!G13=0,0,1000000/0.086*SER_hh_tes!G13/SER_hh_num!G13)</f>
        <v>40148.35496072752</v>
      </c>
      <c r="H13" s="100">
        <f>IF(SER_hh_tes!H13=0,0,1000000/0.086*SER_hh_tes!H13/SER_hh_num!H13)</f>
        <v>31615.933642810596</v>
      </c>
      <c r="I13" s="100">
        <f>IF(SER_hh_tes!I13=0,0,1000000/0.086*SER_hh_tes!I13/SER_hh_num!I13)</f>
        <v>20746.241994794633</v>
      </c>
      <c r="J13" s="100">
        <f>IF(SER_hh_tes!J13=0,0,1000000/0.086*SER_hh_tes!J13/SER_hh_num!J13)</f>
        <v>34750.071247193366</v>
      </c>
      <c r="K13" s="100">
        <f>IF(SER_hh_tes!K13=0,0,1000000/0.086*SER_hh_tes!K13/SER_hh_num!K13)</f>
        <v>33611.06499779896</v>
      </c>
      <c r="L13" s="100">
        <f>IF(SER_hh_tes!L13=0,0,1000000/0.086*SER_hh_tes!L13/SER_hh_num!L13)</f>
        <v>39925.773939913641</v>
      </c>
      <c r="M13" s="100">
        <f>IF(SER_hh_tes!M13=0,0,1000000/0.086*SER_hh_tes!M13/SER_hh_num!M13)</f>
        <v>42878.478541335222</v>
      </c>
      <c r="N13" s="100">
        <f>IF(SER_hh_tes!N13=0,0,1000000/0.086*SER_hh_tes!N13/SER_hh_num!N13)</f>
        <v>35136.023824942633</v>
      </c>
      <c r="O13" s="100">
        <f>IF(SER_hh_tes!O13=0,0,1000000/0.086*SER_hh_tes!O13/SER_hh_num!O13)</f>
        <v>35374.886573643547</v>
      </c>
      <c r="P13" s="100">
        <f>IF(SER_hh_tes!P13=0,0,1000000/0.086*SER_hh_tes!P13/SER_hh_num!P13)</f>
        <v>28916.905965823094</v>
      </c>
      <c r="Q13" s="100">
        <f>IF(SER_hh_tes!Q13=0,0,1000000/0.086*SER_hh_tes!Q13/SER_hh_num!Q13)</f>
        <v>35759.630101582225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64454.499583604069</v>
      </c>
      <c r="C14" s="22">
        <f>IF(SER_hh_tes!C14=0,0,1000000/0.086*SER_hh_tes!C14/SER_hh_num!C14)</f>
        <v>67354.280684870449</v>
      </c>
      <c r="D14" s="22">
        <f>IF(SER_hh_tes!D14=0,0,1000000/0.086*SER_hh_tes!D14/SER_hh_num!D14)</f>
        <v>123733.05529984093</v>
      </c>
      <c r="E14" s="22">
        <f>IF(SER_hh_tes!E14=0,0,1000000/0.086*SER_hh_tes!E14/SER_hh_num!E14)</f>
        <v>30878.262696402486</v>
      </c>
      <c r="F14" s="22">
        <f>IF(SER_hh_tes!F14=0,0,1000000/0.086*SER_hh_tes!F14/SER_hh_num!F14)</f>
        <v>64239.704105710749</v>
      </c>
      <c r="G14" s="22">
        <f>IF(SER_hh_tes!G14=0,0,1000000/0.086*SER_hh_tes!G14/SER_hh_num!G14)</f>
        <v>39477.366710614879</v>
      </c>
      <c r="H14" s="22">
        <f>IF(SER_hh_tes!H14=0,0,1000000/0.086*SER_hh_tes!H14/SER_hh_num!H14)</f>
        <v>22775.422210454271</v>
      </c>
      <c r="I14" s="22">
        <f>IF(SER_hh_tes!I14=0,0,1000000/0.086*SER_hh_tes!I14/SER_hh_num!I14)</f>
        <v>21114.193459960617</v>
      </c>
      <c r="J14" s="22">
        <f>IF(SER_hh_tes!J14=0,0,1000000/0.086*SER_hh_tes!J14/SER_hh_num!J14)</f>
        <v>38520.819105193346</v>
      </c>
      <c r="K14" s="22">
        <f>IF(SER_hh_tes!K14=0,0,1000000/0.086*SER_hh_tes!K14/SER_hh_num!K14)</f>
        <v>33122.410360523849</v>
      </c>
      <c r="L14" s="22">
        <f>IF(SER_hh_tes!L14=0,0,1000000/0.086*SER_hh_tes!L14/SER_hh_num!L14)</f>
        <v>33979.971601892961</v>
      </c>
      <c r="M14" s="22">
        <f>IF(SER_hh_tes!M14=0,0,1000000/0.086*SER_hh_tes!M14/SER_hh_num!M14)</f>
        <v>39669.796495775445</v>
      </c>
      <c r="N14" s="22">
        <f>IF(SER_hh_tes!N14=0,0,1000000/0.086*SER_hh_tes!N14/SER_hh_num!N14)</f>
        <v>30608.894345968569</v>
      </c>
      <c r="O14" s="22">
        <f>IF(SER_hh_tes!O14=0,0,1000000/0.086*SER_hh_tes!O14/SER_hh_num!O14)</f>
        <v>39113.523550204423</v>
      </c>
      <c r="P14" s="22">
        <f>IF(SER_hh_tes!P14=0,0,1000000/0.086*SER_hh_tes!P14/SER_hh_num!P14)</f>
        <v>32095.836856795744</v>
      </c>
      <c r="Q14" s="22">
        <f>IF(SER_hh_tes!Q14=0,0,1000000/0.086*SER_hh_tes!Q14/SER_hh_num!Q14)</f>
        <v>31276.180361941784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1025.5517686382282</v>
      </c>
      <c r="C15" s="104">
        <f>IF(SER_hh_tes!C15=0,0,1000000/0.086*SER_hh_tes!C15/SER_hh_num!C15)</f>
        <v>1602.6414325132546</v>
      </c>
      <c r="D15" s="104">
        <f>IF(SER_hh_tes!D15=0,0,1000000/0.086*SER_hh_tes!D15/SER_hh_num!D15)</f>
        <v>1368.1001016472599</v>
      </c>
      <c r="E15" s="104">
        <f>IF(SER_hh_tes!E15=0,0,1000000/0.086*SER_hh_tes!E15/SER_hh_num!E15)</f>
        <v>937.01389873205028</v>
      </c>
      <c r="F15" s="104">
        <f>IF(SER_hh_tes!F15=0,0,1000000/0.086*SER_hh_tes!F15/SER_hh_num!F15)</f>
        <v>915.22908616791744</v>
      </c>
      <c r="G15" s="104">
        <f>IF(SER_hh_tes!G15=0,0,1000000/0.086*SER_hh_tes!G15/SER_hh_num!G15)</f>
        <v>729.74271931403302</v>
      </c>
      <c r="H15" s="104">
        <f>IF(SER_hh_tes!H15=0,0,1000000/0.086*SER_hh_tes!H15/SER_hh_num!H15)</f>
        <v>579.05783865446074</v>
      </c>
      <c r="I15" s="104">
        <f>IF(SER_hh_tes!I15=0,0,1000000/0.086*SER_hh_tes!I15/SER_hh_num!I15)</f>
        <v>375.3179626311329</v>
      </c>
      <c r="J15" s="104">
        <f>IF(SER_hh_tes!J15=0,0,1000000/0.086*SER_hh_tes!J15/SER_hh_num!J15)</f>
        <v>656.79587543255525</v>
      </c>
      <c r="K15" s="104">
        <f>IF(SER_hh_tes!K15=0,0,1000000/0.086*SER_hh_tes!K15/SER_hh_num!K15)</f>
        <v>630.17908213961732</v>
      </c>
      <c r="L15" s="104">
        <f>IF(SER_hh_tes!L15=0,0,1000000/0.086*SER_hh_tes!L15/SER_hh_num!L15)</f>
        <v>706.87871034937552</v>
      </c>
      <c r="M15" s="104">
        <f>IF(SER_hh_tes!M15=0,0,1000000/0.086*SER_hh_tes!M15/SER_hh_num!M15)</f>
        <v>636.22556265797016</v>
      </c>
      <c r="N15" s="104">
        <f>IF(SER_hh_tes!N15=0,0,1000000/0.086*SER_hh_tes!N15/SER_hh_num!N15)</f>
        <v>441.32909097593671</v>
      </c>
      <c r="O15" s="104">
        <f>IF(SER_hh_tes!O15=0,0,1000000/0.086*SER_hh_tes!O15/SER_hh_num!O15)</f>
        <v>448.89491674485868</v>
      </c>
      <c r="P15" s="104">
        <f>IF(SER_hh_tes!P15=0,0,1000000/0.086*SER_hh_tes!P15/SER_hh_num!P15)</f>
        <v>365.48280527166253</v>
      </c>
      <c r="Q15" s="104">
        <f>IF(SER_hh_tes!Q15=0,0,1000000/0.086*SER_hh_tes!Q15/SER_hh_num!Q15)</f>
        <v>459.9937276685497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13286.55836213866</v>
      </c>
      <c r="C16" s="101">
        <f>IF(SER_hh_tes!C16=0,0,1000000/0.086*SER_hh_tes!C16/SER_hh_num!C16)</f>
        <v>13351.878592304112</v>
      </c>
      <c r="D16" s="101">
        <f>IF(SER_hh_tes!D16=0,0,1000000/0.086*SER_hh_tes!D16/SER_hh_num!D16)</f>
        <v>13411.416663299688</v>
      </c>
      <c r="E16" s="101">
        <f>IF(SER_hh_tes!E16=0,0,1000000/0.086*SER_hh_tes!E16/SER_hh_num!E16)</f>
        <v>13465.574251186086</v>
      </c>
      <c r="F16" s="101">
        <f>IF(SER_hh_tes!F16=0,0,1000000/0.086*SER_hh_tes!F16/SER_hh_num!F16)</f>
        <v>13557.557705871643</v>
      </c>
      <c r="G16" s="101">
        <f>IF(SER_hh_tes!G16=0,0,1000000/0.086*SER_hh_tes!G16/SER_hh_num!G16)</f>
        <v>13644.206020594709</v>
      </c>
      <c r="H16" s="101">
        <f>IF(SER_hh_tes!H16=0,0,1000000/0.086*SER_hh_tes!H16/SER_hh_num!H16)</f>
        <v>13781.998384232922</v>
      </c>
      <c r="I16" s="101">
        <f>IF(SER_hh_tes!I16=0,0,1000000/0.086*SER_hh_tes!I16/SER_hh_num!I16)</f>
        <v>13923.348029827541</v>
      </c>
      <c r="J16" s="101">
        <f>IF(SER_hh_tes!J16=0,0,1000000/0.086*SER_hh_tes!J16/SER_hh_num!J16)</f>
        <v>13968.382054107582</v>
      </c>
      <c r="K16" s="101">
        <f>IF(SER_hh_tes!K16=0,0,1000000/0.086*SER_hh_tes!K16/SER_hh_num!K16)</f>
        <v>13954.442224342185</v>
      </c>
      <c r="L16" s="101">
        <f>IF(SER_hh_tes!L16=0,0,1000000/0.086*SER_hh_tes!L16/SER_hh_num!L16)</f>
        <v>14033.494578745915</v>
      </c>
      <c r="M16" s="101">
        <f>IF(SER_hh_tes!M16=0,0,1000000/0.086*SER_hh_tes!M16/SER_hh_num!M16)</f>
        <v>14029.39978800021</v>
      </c>
      <c r="N16" s="101">
        <f>IF(SER_hh_tes!N16=0,0,1000000/0.086*SER_hh_tes!N16/SER_hh_num!N16)</f>
        <v>14320.835677290452</v>
      </c>
      <c r="O16" s="101">
        <f>IF(SER_hh_tes!O16=0,0,1000000/0.086*SER_hh_tes!O16/SER_hh_num!O16)</f>
        <v>14583.268759007253</v>
      </c>
      <c r="P16" s="101">
        <f>IF(SER_hh_tes!P16=0,0,1000000/0.086*SER_hh_tes!P16/SER_hh_num!P16)</f>
        <v>15130.198800222302</v>
      </c>
      <c r="Q16" s="101">
        <f>IF(SER_hh_tes!Q16=0,0,1000000/0.086*SER_hh_tes!Q16/SER_hh_num!Q16)</f>
        <v>15522.442980950836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0</v>
      </c>
      <c r="C17" s="103">
        <f>IF(SER_hh_tes!C17=0,0,1000000/0.086*SER_hh_tes!C17/SER_hh_num!C17)</f>
        <v>0</v>
      </c>
      <c r="D17" s="103">
        <f>IF(SER_hh_tes!D17=0,0,1000000/0.086*SER_hh_tes!D17/SER_hh_num!D17)</f>
        <v>0</v>
      </c>
      <c r="E17" s="103">
        <f>IF(SER_hh_tes!E17=0,0,1000000/0.086*SER_hh_tes!E17/SER_hh_num!E17)</f>
        <v>0</v>
      </c>
      <c r="F17" s="103">
        <f>IF(SER_hh_tes!F17=0,0,1000000/0.086*SER_hh_tes!F17/SER_hh_num!F17)</f>
        <v>0</v>
      </c>
      <c r="G17" s="103">
        <f>IF(SER_hh_tes!G17=0,0,1000000/0.086*SER_hh_tes!G17/SER_hh_num!G17)</f>
        <v>0</v>
      </c>
      <c r="H17" s="103">
        <f>IF(SER_hh_tes!H17=0,0,1000000/0.086*SER_hh_tes!H17/SER_hh_num!H17)</f>
        <v>0</v>
      </c>
      <c r="I17" s="103">
        <f>IF(SER_hh_tes!I17=0,0,1000000/0.086*SER_hh_tes!I17/SER_hh_num!I17)</f>
        <v>0</v>
      </c>
      <c r="J17" s="103">
        <f>IF(SER_hh_tes!J17=0,0,1000000/0.086*SER_hh_tes!J17/SER_hh_num!J17)</f>
        <v>0</v>
      </c>
      <c r="K17" s="103">
        <f>IF(SER_hh_tes!K17=0,0,1000000/0.086*SER_hh_tes!K17/SER_hh_num!K17)</f>
        <v>0</v>
      </c>
      <c r="L17" s="103">
        <f>IF(SER_hh_tes!L17=0,0,1000000/0.086*SER_hh_tes!L17/SER_hh_num!L17)</f>
        <v>0</v>
      </c>
      <c r="M17" s="103">
        <f>IF(SER_hh_tes!M17=0,0,1000000/0.086*SER_hh_tes!M17/SER_hh_num!M17)</f>
        <v>0</v>
      </c>
      <c r="N17" s="103">
        <f>IF(SER_hh_tes!N17=0,0,1000000/0.086*SER_hh_tes!N17/SER_hh_num!N17)</f>
        <v>0</v>
      </c>
      <c r="O17" s="103">
        <f>IF(SER_hh_tes!O17=0,0,1000000/0.086*SER_hh_tes!O17/SER_hh_num!O17)</f>
        <v>0</v>
      </c>
      <c r="P17" s="103">
        <f>IF(SER_hh_tes!P17=0,0,1000000/0.086*SER_hh_tes!P17/SER_hh_num!P17)</f>
        <v>0</v>
      </c>
      <c r="Q17" s="103">
        <f>IF(SER_hh_tes!Q17=0,0,1000000/0.086*SER_hh_tes!Q17/SER_hh_num!Q17)</f>
        <v>0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13286.55836213866</v>
      </c>
      <c r="C18" s="103">
        <f>IF(SER_hh_tes!C18=0,0,1000000/0.086*SER_hh_tes!C18/SER_hh_num!C18)</f>
        <v>13351.878592304112</v>
      </c>
      <c r="D18" s="103">
        <f>IF(SER_hh_tes!D18=0,0,1000000/0.086*SER_hh_tes!D18/SER_hh_num!D18)</f>
        <v>13411.416663299688</v>
      </c>
      <c r="E18" s="103">
        <f>IF(SER_hh_tes!E18=0,0,1000000/0.086*SER_hh_tes!E18/SER_hh_num!E18)</f>
        <v>13465.574251186086</v>
      </c>
      <c r="F18" s="103">
        <f>IF(SER_hh_tes!F18=0,0,1000000/0.086*SER_hh_tes!F18/SER_hh_num!F18)</f>
        <v>13557.557705871643</v>
      </c>
      <c r="G18" s="103">
        <f>IF(SER_hh_tes!G18=0,0,1000000/0.086*SER_hh_tes!G18/SER_hh_num!G18)</f>
        <v>13644.206020594709</v>
      </c>
      <c r="H18" s="103">
        <f>IF(SER_hh_tes!H18=0,0,1000000/0.086*SER_hh_tes!H18/SER_hh_num!H18)</f>
        <v>13781.998384232922</v>
      </c>
      <c r="I18" s="103">
        <f>IF(SER_hh_tes!I18=0,0,1000000/0.086*SER_hh_tes!I18/SER_hh_num!I18)</f>
        <v>13923.348029827541</v>
      </c>
      <c r="J18" s="103">
        <f>IF(SER_hh_tes!J18=0,0,1000000/0.086*SER_hh_tes!J18/SER_hh_num!J18)</f>
        <v>13968.382054107582</v>
      </c>
      <c r="K18" s="103">
        <f>IF(SER_hh_tes!K18=0,0,1000000/0.086*SER_hh_tes!K18/SER_hh_num!K18)</f>
        <v>13954.442224342185</v>
      </c>
      <c r="L18" s="103">
        <f>IF(SER_hh_tes!L18=0,0,1000000/0.086*SER_hh_tes!L18/SER_hh_num!L18)</f>
        <v>14033.494578745915</v>
      </c>
      <c r="M18" s="103">
        <f>IF(SER_hh_tes!M18=0,0,1000000/0.086*SER_hh_tes!M18/SER_hh_num!M18)</f>
        <v>14029.39978800021</v>
      </c>
      <c r="N18" s="103">
        <f>IF(SER_hh_tes!N18=0,0,1000000/0.086*SER_hh_tes!N18/SER_hh_num!N18)</f>
        <v>14320.835677290452</v>
      </c>
      <c r="O18" s="103">
        <f>IF(SER_hh_tes!O18=0,0,1000000/0.086*SER_hh_tes!O18/SER_hh_num!O18)</f>
        <v>14583.268759007253</v>
      </c>
      <c r="P18" s="103">
        <f>IF(SER_hh_tes!P18=0,0,1000000/0.086*SER_hh_tes!P18/SER_hh_num!P18)</f>
        <v>15130.198800222302</v>
      </c>
      <c r="Q18" s="103">
        <f>IF(SER_hh_tes!Q18=0,0,1000000/0.086*SER_hh_tes!Q18/SER_hh_num!Q18)</f>
        <v>15522.442980950836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5992.0020871070737</v>
      </c>
      <c r="C19" s="101">
        <f>IF(SER_hh_tes!C19=0,0,1000000/0.086*SER_hh_tes!C19/SER_hh_num!C19)</f>
        <v>5906.0096358476203</v>
      </c>
      <c r="D19" s="101">
        <f>IF(SER_hh_tes!D19=0,0,1000000/0.086*SER_hh_tes!D19/SER_hh_num!D19)</f>
        <v>5530.5499400792505</v>
      </c>
      <c r="E19" s="101">
        <f>IF(SER_hh_tes!E19=0,0,1000000/0.086*SER_hh_tes!E19/SER_hh_num!E19)</f>
        <v>5435.060593828086</v>
      </c>
      <c r="F19" s="101">
        <f>IF(SER_hh_tes!F19=0,0,1000000/0.086*SER_hh_tes!F19/SER_hh_num!F19)</f>
        <v>5387.0072182514386</v>
      </c>
      <c r="G19" s="101">
        <f>IF(SER_hh_tes!G19=0,0,1000000/0.086*SER_hh_tes!G19/SER_hh_num!G19)</f>
        <v>5340.2158245002565</v>
      </c>
      <c r="H19" s="101">
        <f>IF(SER_hh_tes!H19=0,0,1000000/0.086*SER_hh_tes!H19/SER_hh_num!H19)</f>
        <v>5243.1124293598623</v>
      </c>
      <c r="I19" s="101">
        <f>IF(SER_hh_tes!I19=0,0,1000000/0.086*SER_hh_tes!I19/SER_hh_num!I19)</f>
        <v>5442.0137986852624</v>
      </c>
      <c r="J19" s="101">
        <f>IF(SER_hh_tes!J19=0,0,1000000/0.086*SER_hh_tes!J19/SER_hh_num!J19)</f>
        <v>5384.5019325828544</v>
      </c>
      <c r="K19" s="101">
        <f>IF(SER_hh_tes!K19=0,0,1000000/0.086*SER_hh_tes!K19/SER_hh_num!K19)</f>
        <v>5365.2735273061453</v>
      </c>
      <c r="L19" s="101">
        <f>IF(SER_hh_tes!L19=0,0,1000000/0.086*SER_hh_tes!L19/SER_hh_num!L19)</f>
        <v>5440.2094558945937</v>
      </c>
      <c r="M19" s="101">
        <f>IF(SER_hh_tes!M19=0,0,1000000/0.086*SER_hh_tes!M19/SER_hh_num!M19)</f>
        <v>5430.1923519442107</v>
      </c>
      <c r="N19" s="101">
        <f>IF(SER_hh_tes!N19=0,0,1000000/0.086*SER_hh_tes!N19/SER_hh_num!N19)</f>
        <v>5503.1266339120211</v>
      </c>
      <c r="O19" s="101">
        <f>IF(SER_hh_tes!O19=0,0,1000000/0.086*SER_hh_tes!O19/SER_hh_num!O19)</f>
        <v>5622.5699742144507</v>
      </c>
      <c r="P19" s="101">
        <f>IF(SER_hh_tes!P19=0,0,1000000/0.086*SER_hh_tes!P19/SER_hh_num!P19)</f>
        <v>5780.4375442824539</v>
      </c>
      <c r="Q19" s="101">
        <f>IF(SER_hh_tes!Q19=0,0,1000000/0.086*SER_hh_tes!Q19/SER_hh_num!Q19)</f>
        <v>5892.1208562324655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5992.0028000735292</v>
      </c>
      <c r="C21" s="100">
        <f>IF(SER_hh_tes!C21=0,0,1000000/0.086*SER_hh_tes!C21/SER_hh_num!C21)</f>
        <v>5874.986261626761</v>
      </c>
      <c r="D21" s="100">
        <f>IF(SER_hh_tes!D21=0,0,1000000/0.086*SER_hh_tes!D21/SER_hh_num!D21)</f>
        <v>5475.1285501306638</v>
      </c>
      <c r="E21" s="100">
        <f>IF(SER_hh_tes!E21=0,0,1000000/0.086*SER_hh_tes!E21/SER_hh_num!E21)</f>
        <v>5369.056981909358</v>
      </c>
      <c r="F21" s="100">
        <f>IF(SER_hh_tes!F21=0,0,1000000/0.086*SER_hh_tes!F21/SER_hh_num!F21)</f>
        <v>5315.5980966435254</v>
      </c>
      <c r="G21" s="100">
        <f>IF(SER_hh_tes!G21=0,0,1000000/0.086*SER_hh_tes!G21/SER_hh_num!G21)</f>
        <v>5263.671032401824</v>
      </c>
      <c r="H21" s="100">
        <f>IF(SER_hh_tes!H21=0,0,1000000/0.086*SER_hh_tes!H21/SER_hh_num!H21)</f>
        <v>5163.1164156828863</v>
      </c>
      <c r="I21" s="100">
        <f>IF(SER_hh_tes!I21=0,0,1000000/0.086*SER_hh_tes!I21/SER_hh_num!I21)</f>
        <v>5349.2120543966057</v>
      </c>
      <c r="J21" s="100">
        <f>IF(SER_hh_tes!J21=0,0,1000000/0.086*SER_hh_tes!J21/SER_hh_num!J21)</f>
        <v>5284.8552861280996</v>
      </c>
      <c r="K21" s="100">
        <f>IF(SER_hh_tes!K21=0,0,1000000/0.086*SER_hh_tes!K21/SER_hh_num!K21)</f>
        <v>5276.5927155756644</v>
      </c>
      <c r="L21" s="100">
        <f>IF(SER_hh_tes!L21=0,0,1000000/0.086*SER_hh_tes!L21/SER_hh_num!L21)</f>
        <v>5372.8367260082014</v>
      </c>
      <c r="M21" s="100">
        <f>IF(SER_hh_tes!M21=0,0,1000000/0.086*SER_hh_tes!M21/SER_hh_num!M21)</f>
        <v>5331.5878263999266</v>
      </c>
      <c r="N21" s="100">
        <f>IF(SER_hh_tes!N21=0,0,1000000/0.086*SER_hh_tes!N21/SER_hh_num!N21)</f>
        <v>5399.8856403611417</v>
      </c>
      <c r="O21" s="100">
        <f>IF(SER_hh_tes!O21=0,0,1000000/0.086*SER_hh_tes!O21/SER_hh_num!O21)</f>
        <v>5480.7634910497982</v>
      </c>
      <c r="P21" s="100">
        <f>IF(SER_hh_tes!P21=0,0,1000000/0.086*SER_hh_tes!P21/SER_hh_num!P21)</f>
        <v>5612.962187562056</v>
      </c>
      <c r="Q21" s="100">
        <f>IF(SER_hh_tes!Q21=0,0,1000000/0.086*SER_hh_tes!Q21/SER_hh_num!Q21)</f>
        <v>5691.5672192303246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5992.0028000735292</v>
      </c>
      <c r="C22" s="100">
        <f>IF(SER_hh_tes!C22=0,0,1000000/0.086*SER_hh_tes!C22/SER_hh_num!C22)</f>
        <v>5923.7882815482462</v>
      </c>
      <c r="D22" s="100">
        <f>IF(SER_hh_tes!D22=0,0,1000000/0.086*SER_hh_tes!D22/SER_hh_num!D22)</f>
        <v>5543.7786814243855</v>
      </c>
      <c r="E22" s="100">
        <f>IF(SER_hh_tes!E22=0,0,1000000/0.086*SER_hh_tes!E22/SER_hh_num!E22)</f>
        <v>5478.1370138617476</v>
      </c>
      <c r="F22" s="100">
        <f>IF(SER_hh_tes!F22=0,0,1000000/0.086*SER_hh_tes!F22/SER_hh_num!F22)</f>
        <v>5428.5918702292211</v>
      </c>
      <c r="G22" s="100">
        <f>IF(SER_hh_tes!G22=0,0,1000000/0.086*SER_hh_tes!G22/SER_hh_num!G22)</f>
        <v>5378.0071490303908</v>
      </c>
      <c r="H22" s="100">
        <f>IF(SER_hh_tes!H22=0,0,1000000/0.086*SER_hh_tes!H22/SER_hh_num!H22)</f>
        <v>5279.9356217853301</v>
      </c>
      <c r="I22" s="100">
        <f>IF(SER_hh_tes!I22=0,0,1000000/0.086*SER_hh_tes!I22/SER_hh_num!I22)</f>
        <v>5471.0861512751035</v>
      </c>
      <c r="J22" s="100">
        <f>IF(SER_hh_tes!J22=0,0,1000000/0.086*SER_hh_tes!J22/SER_hh_num!J22)</f>
        <v>5391.2319967611202</v>
      </c>
      <c r="K22" s="100">
        <f>IF(SER_hh_tes!K22=0,0,1000000/0.086*SER_hh_tes!K22/SER_hh_num!K22)</f>
        <v>5359.4703709002988</v>
      </c>
      <c r="L22" s="100">
        <f>IF(SER_hh_tes!L22=0,0,1000000/0.086*SER_hh_tes!L22/SER_hh_num!L22)</f>
        <v>5415.8986190023152</v>
      </c>
      <c r="M22" s="100">
        <f>IF(SER_hh_tes!M22=0,0,1000000/0.086*SER_hh_tes!M22/SER_hh_num!M22)</f>
        <v>5414.0907241965679</v>
      </c>
      <c r="N22" s="100">
        <f>IF(SER_hh_tes!N22=0,0,1000000/0.086*SER_hh_tes!N22/SER_hh_num!N22)</f>
        <v>5444.6991412813522</v>
      </c>
      <c r="O22" s="100">
        <f>IF(SER_hh_tes!O22=0,0,1000000/0.086*SER_hh_tes!O22/SER_hh_num!O22)</f>
        <v>5508.6340235281787</v>
      </c>
      <c r="P22" s="100">
        <f>IF(SER_hh_tes!P22=0,0,1000000/0.086*SER_hh_tes!P22/SER_hh_num!P22)</f>
        <v>5599.102944310438</v>
      </c>
      <c r="Q22" s="100">
        <f>IF(SER_hh_tes!Q22=0,0,1000000/0.086*SER_hh_tes!Q22/SER_hh_num!Q22)</f>
        <v>5605.3067964675856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5992.0028000735301</v>
      </c>
      <c r="C23" s="100">
        <f>IF(SER_hh_tes!C23=0,0,1000000/0.086*SER_hh_tes!C23/SER_hh_num!C23)</f>
        <v>5886.7256747659658</v>
      </c>
      <c r="D23" s="100">
        <f>IF(SER_hh_tes!D23=0,0,1000000/0.086*SER_hh_tes!D23/SER_hh_num!D23)</f>
        <v>5512.6776577885676</v>
      </c>
      <c r="E23" s="100">
        <f>IF(SER_hh_tes!E23=0,0,1000000/0.086*SER_hh_tes!E23/SER_hh_num!E23)</f>
        <v>5406.4482456404394</v>
      </c>
      <c r="F23" s="100">
        <f>IF(SER_hh_tes!F23=0,0,1000000/0.086*SER_hh_tes!F23/SER_hh_num!F23)</f>
        <v>5355.5785004078298</v>
      </c>
      <c r="G23" s="100">
        <f>IF(SER_hh_tes!G23=0,0,1000000/0.086*SER_hh_tes!G23/SER_hh_num!G23)</f>
        <v>5304.3197709793258</v>
      </c>
      <c r="H23" s="100">
        <f>IF(SER_hh_tes!H23=0,0,1000000/0.086*SER_hh_tes!H23/SER_hh_num!H23)</f>
        <v>5193.1582210961797</v>
      </c>
      <c r="I23" s="100">
        <f>IF(SER_hh_tes!I23=0,0,1000000/0.086*SER_hh_tes!I23/SER_hh_num!I23)</f>
        <v>5375.3490337156463</v>
      </c>
      <c r="J23" s="100">
        <f>IF(SER_hh_tes!J23=0,0,1000000/0.086*SER_hh_tes!J23/SER_hh_num!J23)</f>
        <v>5330.5215134657292</v>
      </c>
      <c r="K23" s="100">
        <f>IF(SER_hh_tes!K23=0,0,1000000/0.086*SER_hh_tes!K23/SER_hh_num!K23)</f>
        <v>5397.6783028915024</v>
      </c>
      <c r="L23" s="100">
        <f>IF(SER_hh_tes!L23=0,0,1000000/0.086*SER_hh_tes!L23/SER_hh_num!L23)</f>
        <v>5469.1652998262225</v>
      </c>
      <c r="M23" s="100">
        <f>IF(SER_hh_tes!M23=0,0,1000000/0.086*SER_hh_tes!M23/SER_hh_num!M23)</f>
        <v>5410.0639452576761</v>
      </c>
      <c r="N23" s="100">
        <f>IF(SER_hh_tes!N23=0,0,1000000/0.086*SER_hh_tes!N23/SER_hh_num!N23)</f>
        <v>5425.1715305850339</v>
      </c>
      <c r="O23" s="100">
        <f>IF(SER_hh_tes!O23=0,0,1000000/0.086*SER_hh_tes!O23/SER_hh_num!O23)</f>
        <v>5477.7781349235256</v>
      </c>
      <c r="P23" s="100">
        <f>IF(SER_hh_tes!P23=0,0,1000000/0.086*SER_hh_tes!P23/SER_hh_num!P23)</f>
        <v>5570.1298638947756</v>
      </c>
      <c r="Q23" s="100">
        <f>IF(SER_hh_tes!Q23=0,0,1000000/0.086*SER_hh_tes!Q23/SER_hh_num!Q23)</f>
        <v>5590.0749973562142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0</v>
      </c>
      <c r="C24" s="100">
        <f>IF(SER_hh_tes!C24=0,0,1000000/0.086*SER_hh_tes!C24/SER_hh_num!C24)</f>
        <v>0</v>
      </c>
      <c r="D24" s="100">
        <f>IF(SER_hh_tes!D24=0,0,1000000/0.086*SER_hh_tes!D24/SER_hh_num!D24)</f>
        <v>0</v>
      </c>
      <c r="E24" s="100">
        <f>IF(SER_hh_tes!E24=0,0,1000000/0.086*SER_hh_tes!E24/SER_hh_num!E24)</f>
        <v>0</v>
      </c>
      <c r="F24" s="100">
        <f>IF(SER_hh_tes!F24=0,0,1000000/0.086*SER_hh_tes!F24/SER_hh_num!F24)</f>
        <v>0</v>
      </c>
      <c r="G24" s="100">
        <f>IF(SER_hh_tes!G24=0,0,1000000/0.086*SER_hh_tes!G24/SER_hh_num!G24)</f>
        <v>0</v>
      </c>
      <c r="H24" s="100">
        <f>IF(SER_hh_tes!H24=0,0,1000000/0.086*SER_hh_tes!H24/SER_hh_num!H24)</f>
        <v>0</v>
      </c>
      <c r="I24" s="100">
        <f>IF(SER_hh_tes!I24=0,0,1000000/0.086*SER_hh_tes!I24/SER_hh_num!I24)</f>
        <v>0</v>
      </c>
      <c r="J24" s="100">
        <f>IF(SER_hh_tes!J24=0,0,1000000/0.086*SER_hh_tes!J24/SER_hh_num!J24)</f>
        <v>0</v>
      </c>
      <c r="K24" s="100">
        <f>IF(SER_hh_tes!K24=0,0,1000000/0.086*SER_hh_tes!K24/SER_hh_num!K24)</f>
        <v>0</v>
      </c>
      <c r="L24" s="100">
        <f>IF(SER_hh_tes!L24=0,0,1000000/0.086*SER_hh_tes!L24/SER_hh_num!L24)</f>
        <v>0</v>
      </c>
      <c r="M24" s="100">
        <f>IF(SER_hh_tes!M24=0,0,1000000/0.086*SER_hh_tes!M24/SER_hh_num!M24)</f>
        <v>0</v>
      </c>
      <c r="N24" s="100">
        <f>IF(SER_hh_tes!N24=0,0,1000000/0.086*SER_hh_tes!N24/SER_hh_num!N24)</f>
        <v>0</v>
      </c>
      <c r="O24" s="100">
        <f>IF(SER_hh_tes!O24=0,0,1000000/0.086*SER_hh_tes!O24/SER_hh_num!O24)</f>
        <v>0</v>
      </c>
      <c r="P24" s="100">
        <f>IF(SER_hh_tes!P24=0,0,1000000/0.086*SER_hh_tes!P24/SER_hh_num!P24)</f>
        <v>0</v>
      </c>
      <c r="Q24" s="100">
        <f>IF(SER_hh_tes!Q24=0,0,1000000/0.086*SER_hh_tes!Q24/SER_hh_num!Q24)</f>
        <v>0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5992.0028000735301</v>
      </c>
      <c r="C25" s="100">
        <f>IF(SER_hh_tes!C25=0,0,1000000/0.086*SER_hh_tes!C25/SER_hh_num!C25)</f>
        <v>5863.029407526491</v>
      </c>
      <c r="D25" s="100">
        <f>IF(SER_hh_tes!D25=0,0,1000000/0.086*SER_hh_tes!D25/SER_hh_num!D25)</f>
        <v>5463.2046876835002</v>
      </c>
      <c r="E25" s="100">
        <f>IF(SER_hh_tes!E25=0,0,1000000/0.086*SER_hh_tes!E25/SER_hh_num!E25)</f>
        <v>5338.5934211946806</v>
      </c>
      <c r="F25" s="100">
        <f>IF(SER_hh_tes!F25=0,0,1000000/0.086*SER_hh_tes!F25/SER_hh_num!F25)</f>
        <v>5295.4428876794746</v>
      </c>
      <c r="G25" s="100">
        <f>IF(SER_hh_tes!G25=0,0,1000000/0.086*SER_hh_tes!G25/SER_hh_num!G25)</f>
        <v>5236.0333402694714</v>
      </c>
      <c r="H25" s="100">
        <f>IF(SER_hh_tes!H25=0,0,1000000/0.086*SER_hh_tes!H25/SER_hh_num!H25)</f>
        <v>5109.8381214818864</v>
      </c>
      <c r="I25" s="100">
        <f>IF(SER_hh_tes!I25=0,0,1000000/0.086*SER_hh_tes!I25/SER_hh_num!I25)</f>
        <v>5319.8444146557376</v>
      </c>
      <c r="J25" s="100">
        <f>IF(SER_hh_tes!J25=0,0,1000000/0.086*SER_hh_tes!J25/SER_hh_num!J25)</f>
        <v>5289.0253973608133</v>
      </c>
      <c r="K25" s="100">
        <f>IF(SER_hh_tes!K25=0,0,1000000/0.086*SER_hh_tes!K25/SER_hh_num!K25)</f>
        <v>5382.3291232874262</v>
      </c>
      <c r="L25" s="100">
        <f>IF(SER_hh_tes!L25=0,0,1000000/0.086*SER_hh_tes!L25/SER_hh_num!L25)</f>
        <v>5544.1791965713583</v>
      </c>
      <c r="M25" s="100">
        <f>IF(SER_hh_tes!M25=0,0,1000000/0.086*SER_hh_tes!M25/SER_hh_num!M25)</f>
        <v>5551.7749337534833</v>
      </c>
      <c r="N25" s="100">
        <f>IF(SER_hh_tes!N25=0,0,1000000/0.086*SER_hh_tes!N25/SER_hh_num!N25)</f>
        <v>5589.4705264412405</v>
      </c>
      <c r="O25" s="100">
        <f>IF(SER_hh_tes!O25=0,0,1000000/0.086*SER_hh_tes!O25/SER_hh_num!O25)</f>
        <v>5648.9749911144936</v>
      </c>
      <c r="P25" s="100">
        <f>IF(SER_hh_tes!P25=0,0,1000000/0.086*SER_hh_tes!P25/SER_hh_num!P25)</f>
        <v>5735.4550606341118</v>
      </c>
      <c r="Q25" s="100">
        <f>IF(SER_hh_tes!Q25=0,0,1000000/0.086*SER_hh_tes!Q25/SER_hh_num!Q25)</f>
        <v>5740.7674689994101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5991.8610259331654</v>
      </c>
      <c r="C26" s="22">
        <f>IF(SER_hh_tes!C26=0,0,1000000/0.086*SER_hh_tes!C26/SER_hh_num!C26)</f>
        <v>6093.4930239296555</v>
      </c>
      <c r="D26" s="22">
        <f>IF(SER_hh_tes!D26=0,0,1000000/0.086*SER_hh_tes!D26/SER_hh_num!D26)</f>
        <v>5711.993815761396</v>
      </c>
      <c r="E26" s="22">
        <f>IF(SER_hh_tes!E26=0,0,1000000/0.086*SER_hh_tes!E26/SER_hh_num!E26)</f>
        <v>5587.122413710119</v>
      </c>
      <c r="F26" s="22">
        <f>IF(SER_hh_tes!F26=0,0,1000000/0.086*SER_hh_tes!F26/SER_hh_num!F26)</f>
        <v>5518.9370434682714</v>
      </c>
      <c r="G26" s="22">
        <f>IF(SER_hh_tes!G26=0,0,1000000/0.086*SER_hh_tes!G26/SER_hh_num!G26)</f>
        <v>5462.4880529281372</v>
      </c>
      <c r="H26" s="22">
        <f>IF(SER_hh_tes!H26=0,0,1000000/0.086*SER_hh_tes!H26/SER_hh_num!H26)</f>
        <v>5347.0742560963408</v>
      </c>
      <c r="I26" s="22">
        <f>IF(SER_hh_tes!I26=0,0,1000000/0.086*SER_hh_tes!I26/SER_hh_num!I26)</f>
        <v>5545.2070823771737</v>
      </c>
      <c r="J26" s="22">
        <f>IF(SER_hh_tes!J26=0,0,1000000/0.086*SER_hh_tes!J26/SER_hh_num!J26)</f>
        <v>5492.4353895230606</v>
      </c>
      <c r="K26" s="22">
        <f>IF(SER_hh_tes!K26=0,0,1000000/0.086*SER_hh_tes!K26/SER_hh_num!K26)</f>
        <v>5442.9277269532859</v>
      </c>
      <c r="L26" s="22">
        <f>IF(SER_hh_tes!L26=0,0,1000000/0.086*SER_hh_tes!L26/SER_hh_num!L26)</f>
        <v>5490.8738923522105</v>
      </c>
      <c r="M26" s="22">
        <f>IF(SER_hh_tes!M26=0,0,1000000/0.086*SER_hh_tes!M26/SER_hh_num!M26)</f>
        <v>5465.0107698542442</v>
      </c>
      <c r="N26" s="22">
        <f>IF(SER_hh_tes!N26=0,0,1000000/0.086*SER_hh_tes!N26/SER_hh_num!N26)</f>
        <v>5586.4714710111029</v>
      </c>
      <c r="O26" s="22">
        <f>IF(SER_hh_tes!O26=0,0,1000000/0.086*SER_hh_tes!O26/SER_hh_num!O26)</f>
        <v>5756.7768809264389</v>
      </c>
      <c r="P26" s="22">
        <f>IF(SER_hh_tes!P26=0,0,1000000/0.086*SER_hh_tes!P26/SER_hh_num!P26)</f>
        <v>5952.6533729074763</v>
      </c>
      <c r="Q26" s="22">
        <f>IF(SER_hh_tes!Q26=0,0,1000000/0.086*SER_hh_tes!Q26/SER_hh_num!Q26)</f>
        <v>6133.5575356688005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0</v>
      </c>
      <c r="C27" s="116">
        <f>IF(SER_hh_tes!C27=0,0,1000000/0.086*SER_hh_tes!C27/SER_hh_num!C19)</f>
        <v>0</v>
      </c>
      <c r="D27" s="116">
        <f>IF(SER_hh_tes!D27=0,0,1000000/0.086*SER_hh_tes!D27/SER_hh_num!D19)</f>
        <v>0</v>
      </c>
      <c r="E27" s="116">
        <f>IF(SER_hh_tes!E27=0,0,1000000/0.086*SER_hh_tes!E27/SER_hh_num!E19)</f>
        <v>0</v>
      </c>
      <c r="F27" s="116">
        <f>IF(SER_hh_tes!F27=0,0,1000000/0.086*SER_hh_tes!F27/SER_hh_num!F19)</f>
        <v>0</v>
      </c>
      <c r="G27" s="116">
        <f>IF(SER_hh_tes!G27=0,0,1000000/0.086*SER_hh_tes!G27/SER_hh_num!G19)</f>
        <v>0</v>
      </c>
      <c r="H27" s="116">
        <f>IF(SER_hh_tes!H27=0,0,1000000/0.086*SER_hh_tes!H27/SER_hh_num!H19)</f>
        <v>0</v>
      </c>
      <c r="I27" s="116">
        <f>IF(SER_hh_tes!I27=0,0,1000000/0.086*SER_hh_tes!I27/SER_hh_num!I19)</f>
        <v>0</v>
      </c>
      <c r="J27" s="116">
        <f>IF(SER_hh_tes!J27=0,0,1000000/0.086*SER_hh_tes!J27/SER_hh_num!J19)</f>
        <v>0</v>
      </c>
      <c r="K27" s="116">
        <f>IF(SER_hh_tes!K27=0,0,1000000/0.086*SER_hh_tes!K27/SER_hh_num!K19)</f>
        <v>0</v>
      </c>
      <c r="L27" s="116">
        <f>IF(SER_hh_tes!L27=0,0,1000000/0.086*SER_hh_tes!L27/SER_hh_num!L19)</f>
        <v>0</v>
      </c>
      <c r="M27" s="116">
        <f>IF(SER_hh_tes!M27=0,0,1000000/0.086*SER_hh_tes!M27/SER_hh_num!M19)</f>
        <v>0</v>
      </c>
      <c r="N27" s="116">
        <f>IF(SER_hh_tes!N27=0,0,1000000/0.086*SER_hh_tes!N27/SER_hh_num!N19)</f>
        <v>0</v>
      </c>
      <c r="O27" s="116">
        <f>IF(SER_hh_tes!O27=0,0,1000000/0.086*SER_hh_tes!O27/SER_hh_num!O19)</f>
        <v>0</v>
      </c>
      <c r="P27" s="116">
        <f>IF(SER_hh_tes!P27=0,0,1000000/0.086*SER_hh_tes!P27/SER_hh_num!P19)</f>
        <v>0</v>
      </c>
      <c r="Q27" s="116">
        <f>IF(SER_hh_tes!Q27=0,0,1000000/0.086*SER_hh_tes!Q27/SER_hh_num!Q19)</f>
        <v>0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0</v>
      </c>
      <c r="C28" s="117">
        <f>IF(SER_hh_tes!C27=0,0,1000000/0.086*SER_hh_tes!C27/SER_hh_num!C27)</f>
        <v>0</v>
      </c>
      <c r="D28" s="117">
        <f>IF(SER_hh_tes!D27=0,0,1000000/0.086*SER_hh_tes!D27/SER_hh_num!D27)</f>
        <v>0</v>
      </c>
      <c r="E28" s="117">
        <f>IF(SER_hh_tes!E27=0,0,1000000/0.086*SER_hh_tes!E27/SER_hh_num!E27)</f>
        <v>0</v>
      </c>
      <c r="F28" s="117">
        <f>IF(SER_hh_tes!F27=0,0,1000000/0.086*SER_hh_tes!F27/SER_hh_num!F27)</f>
        <v>0</v>
      </c>
      <c r="G28" s="117">
        <f>IF(SER_hh_tes!G27=0,0,1000000/0.086*SER_hh_tes!G27/SER_hh_num!G27)</f>
        <v>0</v>
      </c>
      <c r="H28" s="117">
        <f>IF(SER_hh_tes!H27=0,0,1000000/0.086*SER_hh_tes!H27/SER_hh_num!H27)</f>
        <v>0</v>
      </c>
      <c r="I28" s="117">
        <f>IF(SER_hh_tes!I27=0,0,1000000/0.086*SER_hh_tes!I27/SER_hh_num!I27)</f>
        <v>0</v>
      </c>
      <c r="J28" s="117">
        <f>IF(SER_hh_tes!J27=0,0,1000000/0.086*SER_hh_tes!J27/SER_hh_num!J27)</f>
        <v>0</v>
      </c>
      <c r="K28" s="117">
        <f>IF(SER_hh_tes!K27=0,0,1000000/0.086*SER_hh_tes!K27/SER_hh_num!K27)</f>
        <v>0</v>
      </c>
      <c r="L28" s="117">
        <f>IF(SER_hh_tes!L27=0,0,1000000/0.086*SER_hh_tes!L27/SER_hh_num!L27)</f>
        <v>0</v>
      </c>
      <c r="M28" s="117">
        <f>IF(SER_hh_tes!M27=0,0,1000000/0.086*SER_hh_tes!M27/SER_hh_num!M27)</f>
        <v>0</v>
      </c>
      <c r="N28" s="117">
        <f>IF(SER_hh_tes!N27=0,0,1000000/0.086*SER_hh_tes!N27/SER_hh_num!N27)</f>
        <v>0</v>
      </c>
      <c r="O28" s="117">
        <f>IF(SER_hh_tes!O27=0,0,1000000/0.086*SER_hh_tes!O27/SER_hh_num!O27)</f>
        <v>0</v>
      </c>
      <c r="P28" s="117">
        <f>IF(SER_hh_tes!P27=0,0,1000000/0.086*SER_hh_tes!P27/SER_hh_num!P27)</f>
        <v>0</v>
      </c>
      <c r="Q28" s="117">
        <f>IF(SER_hh_tes!Q27=0,0,1000000/0.086*SER_hh_tes!Q27/SER_hh_num!Q27)</f>
        <v>0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4727.1399328311991</v>
      </c>
      <c r="C29" s="101">
        <f>IF(SER_hh_tes!C29=0,0,1000000/0.086*SER_hh_tes!C29/SER_hh_num!C29)</f>
        <v>7632.5439117453961</v>
      </c>
      <c r="D29" s="101">
        <f>IF(SER_hh_tes!D29=0,0,1000000/0.086*SER_hh_tes!D29/SER_hh_num!D29)</f>
        <v>7489.5629417991759</v>
      </c>
      <c r="E29" s="101">
        <f>IF(SER_hh_tes!E29=0,0,1000000/0.086*SER_hh_tes!E29/SER_hh_num!E29)</f>
        <v>6976.00918940268</v>
      </c>
      <c r="F29" s="101">
        <f>IF(SER_hh_tes!F29=0,0,1000000/0.086*SER_hh_tes!F29/SER_hh_num!F29)</f>
        <v>6820.2812108469079</v>
      </c>
      <c r="G29" s="101">
        <f>IF(SER_hh_tes!G29=0,0,1000000/0.086*SER_hh_tes!G29/SER_hh_num!G29)</f>
        <v>6732.9432290398227</v>
      </c>
      <c r="H29" s="101">
        <f>IF(SER_hh_tes!H29=0,0,1000000/0.086*SER_hh_tes!H29/SER_hh_num!H29)</f>
        <v>6691.6702324244798</v>
      </c>
      <c r="I29" s="101">
        <f>IF(SER_hh_tes!I29=0,0,1000000/0.086*SER_hh_tes!I29/SER_hh_num!I29)</f>
        <v>6169.8766809262952</v>
      </c>
      <c r="J29" s="101">
        <f>IF(SER_hh_tes!J29=0,0,1000000/0.086*SER_hh_tes!J29/SER_hh_num!J29)</f>
        <v>6434.9424462594934</v>
      </c>
      <c r="K29" s="101">
        <f>IF(SER_hh_tes!K29=0,0,1000000/0.086*SER_hh_tes!K29/SER_hh_num!K29)</f>
        <v>6345.4332562607106</v>
      </c>
      <c r="L29" s="101">
        <f>IF(SER_hh_tes!L29=0,0,1000000/0.086*SER_hh_tes!L29/SER_hh_num!L29)</f>
        <v>6195.3502510580784</v>
      </c>
      <c r="M29" s="101">
        <f>IF(SER_hh_tes!M29=0,0,1000000/0.086*SER_hh_tes!M29/SER_hh_num!M29)</f>
        <v>6478.3057169705971</v>
      </c>
      <c r="N29" s="101">
        <f>IF(SER_hh_tes!N29=0,0,1000000/0.086*SER_hh_tes!N29/SER_hh_num!N29)</f>
        <v>6506.6650496871016</v>
      </c>
      <c r="O29" s="101">
        <f>IF(SER_hh_tes!O29=0,0,1000000/0.086*SER_hh_tes!O29/SER_hh_num!O29)</f>
        <v>6710.2652208888194</v>
      </c>
      <c r="P29" s="101">
        <f>IF(SER_hh_tes!P29=0,0,1000000/0.086*SER_hh_tes!P29/SER_hh_num!P29)</f>
        <v>6929.4562723068093</v>
      </c>
      <c r="Q29" s="101">
        <f>IF(SER_hh_tes!Q29=0,0,1000000/0.086*SER_hh_tes!Q29/SER_hh_num!Q29)</f>
        <v>7350.4558661394176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4727.184542064686</v>
      </c>
      <c r="C30" s="100">
        <f>IF(SER_hh_tes!C30=0,0,1000000/0.086*SER_hh_tes!C30/SER_hh_num!C30)</f>
        <v>7501.3624546168448</v>
      </c>
      <c r="D30" s="100">
        <f>IF(SER_hh_tes!D30=0,0,1000000/0.086*SER_hh_tes!D30/SER_hh_num!D30)</f>
        <v>7287.7924039811451</v>
      </c>
      <c r="E30" s="100">
        <f>IF(SER_hh_tes!E30=0,0,1000000/0.086*SER_hh_tes!E30/SER_hh_num!E30)</f>
        <v>6745.2290926430196</v>
      </c>
      <c r="F30" s="100">
        <f>IF(SER_hh_tes!F30=0,0,1000000/0.086*SER_hh_tes!F30/SER_hh_num!F30)</f>
        <v>6873.0323037048456</v>
      </c>
      <c r="G30" s="100">
        <f>IF(SER_hh_tes!G30=0,0,1000000/0.086*SER_hh_tes!G30/SER_hh_num!G30)</f>
        <v>6947.3637367320925</v>
      </c>
      <c r="H30" s="100">
        <f>IF(SER_hh_tes!H30=0,0,1000000/0.086*SER_hh_tes!H30/SER_hh_num!H30)</f>
        <v>6953.4020732611953</v>
      </c>
      <c r="I30" s="100">
        <f>IF(SER_hh_tes!I30=0,0,1000000/0.086*SER_hh_tes!I30/SER_hh_num!I30)</f>
        <v>6411.7014858024695</v>
      </c>
      <c r="J30" s="100">
        <f>IF(SER_hh_tes!J30=0,0,1000000/0.086*SER_hh_tes!J30/SER_hh_num!J30)</f>
        <v>6684.8544883486038</v>
      </c>
      <c r="K30" s="100">
        <f>IF(SER_hh_tes!K30=0,0,1000000/0.086*SER_hh_tes!K30/SER_hh_num!K30)</f>
        <v>6588.5773797589518</v>
      </c>
      <c r="L30" s="100">
        <f>IF(SER_hh_tes!L30=0,0,1000000/0.086*SER_hh_tes!L30/SER_hh_num!L30)</f>
        <v>6429.4498213051402</v>
      </c>
      <c r="M30" s="100">
        <f>IF(SER_hh_tes!M30=0,0,1000000/0.086*SER_hh_tes!M30/SER_hh_num!M30)</f>
        <v>6763.6572280547971</v>
      </c>
      <c r="N30" s="100">
        <f>IF(SER_hh_tes!N30=0,0,1000000/0.086*SER_hh_tes!N30/SER_hh_num!N30)</f>
        <v>6641.2258235077807</v>
      </c>
      <c r="O30" s="100">
        <f>IF(SER_hh_tes!O30=0,0,1000000/0.086*SER_hh_tes!O30/SER_hh_num!O30)</f>
        <v>6710.4894162537776</v>
      </c>
      <c r="P30" s="100">
        <f>IF(SER_hh_tes!P30=0,0,1000000/0.086*SER_hh_tes!P30/SER_hh_num!P30)</f>
        <v>6748.1983419396192</v>
      </c>
      <c r="Q30" s="100">
        <f>IF(SER_hh_tes!Q30=0,0,1000000/0.086*SER_hh_tes!Q30/SER_hh_num!Q30)</f>
        <v>6977.8260482191035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4727.1845420646878</v>
      </c>
      <c r="C31" s="100">
        <f>IF(SER_hh_tes!C31=0,0,1000000/0.086*SER_hh_tes!C31/SER_hh_num!C31)</f>
        <v>8025.0567123528599</v>
      </c>
      <c r="D31" s="100">
        <f>IF(SER_hh_tes!D31=0,0,1000000/0.086*SER_hh_tes!D31/SER_hh_num!D31)</f>
        <v>7810.6519018916433</v>
      </c>
      <c r="E31" s="100">
        <f>IF(SER_hh_tes!E31=0,0,1000000/0.086*SER_hh_tes!E31/SER_hh_num!E31)</f>
        <v>7258.8797026794846</v>
      </c>
      <c r="F31" s="100">
        <f>IF(SER_hh_tes!F31=0,0,1000000/0.086*SER_hh_tes!F31/SER_hh_num!F31)</f>
        <v>7044.5246706531179</v>
      </c>
      <c r="G31" s="100">
        <f>IF(SER_hh_tes!G31=0,0,1000000/0.086*SER_hh_tes!G31/SER_hh_num!G31)</f>
        <v>6909.0174050191981</v>
      </c>
      <c r="H31" s="100">
        <f>IF(SER_hh_tes!H31=0,0,1000000/0.086*SER_hh_tes!H31/SER_hh_num!H31)</f>
        <v>6838.8461560112764</v>
      </c>
      <c r="I31" s="100">
        <f>IF(SER_hh_tes!I31=0,0,1000000/0.086*SER_hh_tes!I31/SER_hh_num!I31)</f>
        <v>6185.9335528897609</v>
      </c>
      <c r="J31" s="100">
        <f>IF(SER_hh_tes!J31=0,0,1000000/0.086*SER_hh_tes!J31/SER_hh_num!J31)</f>
        <v>6456.5609424977456</v>
      </c>
      <c r="K31" s="100">
        <f>IF(SER_hh_tes!K31=0,0,1000000/0.086*SER_hh_tes!K31/SER_hh_num!K31)</f>
        <v>6600.5105773786136</v>
      </c>
      <c r="L31" s="100">
        <f>IF(SER_hh_tes!L31=0,0,1000000/0.086*SER_hh_tes!L31/SER_hh_num!L31)</f>
        <v>6414.0277464846149</v>
      </c>
      <c r="M31" s="100">
        <f>IF(SER_hh_tes!M31=0,0,1000000/0.086*SER_hh_tes!M31/SER_hh_num!M31)</f>
        <v>6707.4417112347865</v>
      </c>
      <c r="N31" s="100">
        <f>IF(SER_hh_tes!N31=0,0,1000000/0.086*SER_hh_tes!N31/SER_hh_num!N31)</f>
        <v>6572.7946503777493</v>
      </c>
      <c r="O31" s="100">
        <f>IF(SER_hh_tes!O31=0,0,1000000/0.086*SER_hh_tes!O31/SER_hh_num!O31)</f>
        <v>6778.8034789475205</v>
      </c>
      <c r="P31" s="100">
        <f>IF(SER_hh_tes!P31=0,0,1000000/0.086*SER_hh_tes!P31/SER_hh_num!P31)</f>
        <v>6813.3860928773729</v>
      </c>
      <c r="Q31" s="100">
        <f>IF(SER_hh_tes!Q31=0,0,1000000/0.086*SER_hh_tes!Q31/SER_hh_num!Q31)</f>
        <v>7039.2805294035561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0</v>
      </c>
      <c r="K32" s="100">
        <f>IF(SER_hh_tes!K32=0,0,1000000/0.086*SER_hh_tes!K32/SER_hh_num!K32)</f>
        <v>0</v>
      </c>
      <c r="L32" s="100">
        <f>IF(SER_hh_tes!L32=0,0,1000000/0.086*SER_hh_tes!L32/SER_hh_num!L32)</f>
        <v>0</v>
      </c>
      <c r="M32" s="100">
        <f>IF(SER_hh_tes!M32=0,0,1000000/0.086*SER_hh_tes!M32/SER_hh_num!M32)</f>
        <v>0</v>
      </c>
      <c r="N32" s="100">
        <f>IF(SER_hh_tes!N32=0,0,1000000/0.086*SER_hh_tes!N32/SER_hh_num!N32)</f>
        <v>0</v>
      </c>
      <c r="O32" s="100">
        <f>IF(SER_hh_tes!O32=0,0,1000000/0.086*SER_hh_tes!O32/SER_hh_num!O32)</f>
        <v>0</v>
      </c>
      <c r="P32" s="100">
        <f>IF(SER_hh_tes!P32=0,0,1000000/0.086*SER_hh_tes!P32/SER_hh_num!P32)</f>
        <v>0</v>
      </c>
      <c r="Q32" s="100">
        <f>IF(SER_hh_tes!Q32=0,0,1000000/0.086*SER_hh_tes!Q32/SER_hh_num!Q32)</f>
        <v>0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4727.0726942321398</v>
      </c>
      <c r="C33" s="18">
        <f>IF(SER_hh_tes!C33=0,0,1000000/0.086*SER_hh_tes!C33/SER_hh_num!C33)</f>
        <v>7615.5573765816498</v>
      </c>
      <c r="D33" s="18">
        <f>IF(SER_hh_tes!D33=0,0,1000000/0.086*SER_hh_tes!D33/SER_hh_num!D33)</f>
        <v>7474.5323315277392</v>
      </c>
      <c r="E33" s="18">
        <f>IF(SER_hh_tes!E33=0,0,1000000/0.086*SER_hh_tes!E33/SER_hh_num!E33)</f>
        <v>6961.2937643796367</v>
      </c>
      <c r="F33" s="18">
        <f>IF(SER_hh_tes!F33=0,0,1000000/0.086*SER_hh_tes!F33/SER_hh_num!F33)</f>
        <v>6776.5335582089392</v>
      </c>
      <c r="G33" s="18">
        <f>IF(SER_hh_tes!G33=0,0,1000000/0.086*SER_hh_tes!G33/SER_hh_num!G33)</f>
        <v>6684.4725920898927</v>
      </c>
      <c r="H33" s="18">
        <f>IF(SER_hh_tes!H33=0,0,1000000/0.086*SER_hh_tes!H33/SER_hh_num!H33)</f>
        <v>6659.2616019291327</v>
      </c>
      <c r="I33" s="18">
        <f>IF(SER_hh_tes!I33=0,0,1000000/0.086*SER_hh_tes!I33/SER_hh_num!I33)</f>
        <v>6073.8604916128079</v>
      </c>
      <c r="J33" s="18">
        <f>IF(SER_hh_tes!J33=0,0,1000000/0.086*SER_hh_tes!J33/SER_hh_num!J33)</f>
        <v>6385.8035684005772</v>
      </c>
      <c r="K33" s="18">
        <f>IF(SER_hh_tes!K33=0,0,1000000/0.086*SER_hh_tes!K33/SER_hh_num!K33)</f>
        <v>6274.8990055847989</v>
      </c>
      <c r="L33" s="18">
        <f>IF(SER_hh_tes!L33=0,0,1000000/0.086*SER_hh_tes!L33/SER_hh_num!L33)</f>
        <v>6098.1132919312013</v>
      </c>
      <c r="M33" s="18">
        <f>IF(SER_hh_tes!M33=0,0,1000000/0.086*SER_hh_tes!M33/SER_hh_num!M33)</f>
        <v>6435.5593768061972</v>
      </c>
      <c r="N33" s="18">
        <f>IF(SER_hh_tes!N33=0,0,1000000/0.086*SER_hh_tes!N33/SER_hh_num!N33)</f>
        <v>6469.6293778343825</v>
      </c>
      <c r="O33" s="18">
        <f>IF(SER_hh_tes!O33=0,0,1000000/0.086*SER_hh_tes!O33/SER_hh_num!O33)</f>
        <v>6704.5821777723131</v>
      </c>
      <c r="P33" s="18">
        <f>IF(SER_hh_tes!P33=0,0,1000000/0.086*SER_hh_tes!P33/SER_hh_num!P33)</f>
        <v>6979.8957837828739</v>
      </c>
      <c r="Q33" s="18">
        <f>IF(SER_hh_tes!Q33=0,0,1000000/0.086*SER_hh_tes!Q33/SER_hh_num!Q33)</f>
        <v>7479.5822947695369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20501.05884235636</v>
      </c>
      <c r="C3" s="106">
        <f>IF(SER_hh_emi!C3=0,0,1000000*SER_hh_emi!C3/SER_hh_num!C3)</f>
        <v>30876.738287413722</v>
      </c>
      <c r="D3" s="106">
        <f>IF(SER_hh_emi!D3=0,0,1000000*SER_hh_emi!D3/SER_hh_num!D3)</f>
        <v>25282.361504880249</v>
      </c>
      <c r="E3" s="106">
        <f>IF(SER_hh_emi!E3=0,0,1000000*SER_hh_emi!E3/SER_hh_num!E3)</f>
        <v>17685.588210943301</v>
      </c>
      <c r="F3" s="106">
        <f>IF(SER_hh_emi!F3=0,0,1000000*SER_hh_emi!F3/SER_hh_num!F3)</f>
        <v>17367.0486871174</v>
      </c>
      <c r="G3" s="106">
        <f>IF(SER_hh_emi!G3=0,0,1000000*SER_hh_emi!G3/SER_hh_num!G3)</f>
        <v>14702.826977309114</v>
      </c>
      <c r="H3" s="106">
        <f>IF(SER_hh_emi!H3=0,0,1000000*SER_hh_emi!H3/SER_hh_num!H3)</f>
        <v>11494.753326562699</v>
      </c>
      <c r="I3" s="106">
        <f>IF(SER_hh_emi!I3=0,0,1000000*SER_hh_emi!I3/SER_hh_num!I3)</f>
        <v>7973.6677040733111</v>
      </c>
      <c r="J3" s="106">
        <f>IF(SER_hh_emi!J3=0,0,1000000*SER_hh_emi!J3/SER_hh_num!J3)</f>
        <v>11533.733722588759</v>
      </c>
      <c r="K3" s="106">
        <f>IF(SER_hh_emi!K3=0,0,1000000*SER_hh_emi!K3/SER_hh_num!K3)</f>
        <v>10942.676005811087</v>
      </c>
      <c r="L3" s="106">
        <f>IF(SER_hh_emi!L3=0,0,1000000*SER_hh_emi!L3/SER_hh_num!L3)</f>
        <v>11631.566624173818</v>
      </c>
      <c r="M3" s="106">
        <f>IF(SER_hh_emi!M3=0,0,1000000*SER_hh_emi!M3/SER_hh_num!M3)</f>
        <v>9681.3113293430251</v>
      </c>
      <c r="N3" s="106">
        <f>IF(SER_hh_emi!N3=0,0,1000000*SER_hh_emi!N3/SER_hh_num!N3)</f>
        <v>6844.213486433594</v>
      </c>
      <c r="O3" s="106">
        <f>IF(SER_hh_emi!O3=0,0,1000000*SER_hh_emi!O3/SER_hh_num!O3)</f>
        <v>6728.0663158128873</v>
      </c>
      <c r="P3" s="106">
        <f>IF(SER_hh_emi!P3=0,0,1000000*SER_hh_emi!P3/SER_hh_num!P3)</f>
        <v>5487.0970708983323</v>
      </c>
      <c r="Q3" s="106">
        <f>IF(SER_hh_emi!Q3=0,0,1000000*SER_hh_emi!Q3/SER_hh_num!Q3)</f>
        <v>6170.0843496492735</v>
      </c>
    </row>
    <row r="4" spans="1:17" ht="12.95" customHeight="1" x14ac:dyDescent="0.25">
      <c r="A4" s="90" t="s">
        <v>44</v>
      </c>
      <c r="B4" s="101">
        <f>IF(SER_hh_emi!B4=0,0,1000000*SER_hh_emi!B4/SER_hh_num!B4)</f>
        <v>16927.682960038219</v>
      </c>
      <c r="C4" s="101">
        <f>IF(SER_hh_emi!C4=0,0,1000000*SER_hh_emi!C4/SER_hh_num!C4)</f>
        <v>27141.672949066986</v>
      </c>
      <c r="D4" s="101">
        <f>IF(SER_hh_emi!D4=0,0,1000000*SER_hh_emi!D4/SER_hh_num!D4)</f>
        <v>22369.962019885839</v>
      </c>
      <c r="E4" s="101">
        <f>IF(SER_hh_emi!E4=0,0,1000000*SER_hh_emi!E4/SER_hh_num!E4)</f>
        <v>15061.634429728136</v>
      </c>
      <c r="F4" s="101">
        <f>IF(SER_hh_emi!F4=0,0,1000000*SER_hh_emi!F4/SER_hh_num!F4)</f>
        <v>14759.814362047644</v>
      </c>
      <c r="G4" s="101">
        <f>IF(SER_hh_emi!G4=0,0,1000000*SER_hh_emi!G4/SER_hh_num!G4)</f>
        <v>12318.863638020464</v>
      </c>
      <c r="H4" s="101">
        <f>IF(SER_hh_emi!H4=0,0,1000000*SER_hh_emi!H4/SER_hh_num!H4)</f>
        <v>9387.0564276730565</v>
      </c>
      <c r="I4" s="101">
        <f>IF(SER_hh_emi!I4=0,0,1000000*SER_hh_emi!I4/SER_hh_num!I4)</f>
        <v>5384.8734048506867</v>
      </c>
      <c r="J4" s="101">
        <f>IF(SER_hh_emi!J4=0,0,1000000*SER_hh_emi!J4/SER_hh_num!J4)</f>
        <v>9435.1293025931918</v>
      </c>
      <c r="K4" s="101">
        <f>IF(SER_hh_emi!K4=0,0,1000000*SER_hh_emi!K4/SER_hh_num!K4)</f>
        <v>8749.4243203735405</v>
      </c>
      <c r="L4" s="101">
        <f>IF(SER_hh_emi!L4=0,0,1000000*SER_hh_emi!L4/SER_hh_num!L4)</f>
        <v>9291.3211097165477</v>
      </c>
      <c r="M4" s="101">
        <f>IF(SER_hh_emi!M4=0,0,1000000*SER_hh_emi!M4/SER_hh_num!M4)</f>
        <v>8030.6800484238956</v>
      </c>
      <c r="N4" s="101">
        <f>IF(SER_hh_emi!N4=0,0,1000000*SER_hh_emi!N4/SER_hh_num!N4)</f>
        <v>5012.2014633268036</v>
      </c>
      <c r="O4" s="101">
        <f>IF(SER_hh_emi!O4=0,0,1000000*SER_hh_emi!O4/SER_hh_num!O4)</f>
        <v>5142.4927556301718</v>
      </c>
      <c r="P4" s="101">
        <f>IF(SER_hh_emi!P4=0,0,1000000*SER_hh_emi!P4/SER_hh_num!P4)</f>
        <v>3907.4556498485895</v>
      </c>
      <c r="Q4" s="101">
        <f>IF(SER_hh_emi!Q4=0,0,1000000*SER_hh_emi!Q4/SER_hh_num!Q4)</f>
        <v>4562.2654921619996</v>
      </c>
    </row>
    <row r="5" spans="1:17" ht="12" customHeight="1" x14ac:dyDescent="0.25">
      <c r="A5" s="88" t="s">
        <v>38</v>
      </c>
      <c r="B5" s="100">
        <f>IF(SER_hh_emi!B5=0,0,1000000*SER_hh_emi!B5/SER_hh_num!B5)</f>
        <v>0</v>
      </c>
      <c r="C5" s="100">
        <f>IF(SER_hh_emi!C5=0,0,1000000*SER_hh_emi!C5/SER_hh_num!C5)</f>
        <v>0</v>
      </c>
      <c r="D5" s="100">
        <f>IF(SER_hh_emi!D5=0,0,1000000*SER_hh_emi!D5/SER_hh_num!D5)</f>
        <v>0</v>
      </c>
      <c r="E5" s="100">
        <f>IF(SER_hh_emi!E5=0,0,1000000*SER_hh_emi!E5/SER_hh_num!E5)</f>
        <v>0</v>
      </c>
      <c r="F5" s="100">
        <f>IF(SER_hh_emi!F5=0,0,1000000*SER_hh_emi!F5/SER_hh_num!F5)</f>
        <v>0</v>
      </c>
      <c r="G5" s="100">
        <f>IF(SER_hh_emi!G5=0,0,1000000*SER_hh_emi!G5/SER_hh_num!G5)</f>
        <v>0</v>
      </c>
      <c r="H5" s="100">
        <f>IF(SER_hh_emi!H5=0,0,1000000*SER_hh_emi!H5/SER_hh_num!H5)</f>
        <v>0</v>
      </c>
      <c r="I5" s="100">
        <f>IF(SER_hh_emi!I5=0,0,1000000*SER_hh_emi!I5/SER_hh_num!I5)</f>
        <v>0</v>
      </c>
      <c r="J5" s="100">
        <f>IF(SER_hh_emi!J5=0,0,1000000*SER_hh_emi!J5/SER_hh_num!J5)</f>
        <v>0</v>
      </c>
      <c r="K5" s="100">
        <f>IF(SER_hh_emi!K5=0,0,1000000*SER_hh_emi!K5/SER_hh_num!K5)</f>
        <v>0</v>
      </c>
      <c r="L5" s="100">
        <f>IF(SER_hh_emi!L5=0,0,1000000*SER_hh_emi!L5/SER_hh_num!L5)</f>
        <v>0</v>
      </c>
      <c r="M5" s="100">
        <f>IF(SER_hh_emi!M5=0,0,1000000*SER_hh_emi!M5/SER_hh_num!M5)</f>
        <v>0</v>
      </c>
      <c r="N5" s="100">
        <f>IF(SER_hh_emi!N5=0,0,1000000*SER_hh_emi!N5/SER_hh_num!N5)</f>
        <v>0</v>
      </c>
      <c r="O5" s="100">
        <f>IF(SER_hh_emi!O5=0,0,1000000*SER_hh_emi!O5/SER_hh_num!O5)</f>
        <v>0</v>
      </c>
      <c r="P5" s="100">
        <f>IF(SER_hh_emi!P5=0,0,1000000*SER_hh_emi!P5/SER_hh_num!P5)</f>
        <v>0</v>
      </c>
      <c r="Q5" s="100">
        <f>IF(SER_hh_emi!Q5=0,0,1000000*SER_hh_emi!Q5/SER_hh_num!Q5)</f>
        <v>0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25869.630935678008</v>
      </c>
      <c r="C7" s="100">
        <f>IF(SER_hh_emi!C7=0,0,1000000*SER_hh_emi!C7/SER_hh_num!C7)</f>
        <v>40223.412744447902</v>
      </c>
      <c r="D7" s="100">
        <f>IF(SER_hh_emi!D7=0,0,1000000*SER_hh_emi!D7/SER_hh_num!D7)</f>
        <v>32138.517980504541</v>
      </c>
      <c r="E7" s="100">
        <f>IF(SER_hh_emi!E7=0,0,1000000*SER_hh_emi!E7/SER_hh_num!E7)</f>
        <v>22646.887247255432</v>
      </c>
      <c r="F7" s="100">
        <f>IF(SER_hh_emi!F7=0,0,1000000*SER_hh_emi!F7/SER_hh_num!F7)</f>
        <v>20867.830323371065</v>
      </c>
      <c r="G7" s="100">
        <f>IF(SER_hh_emi!G7=0,0,1000000*SER_hh_emi!G7/SER_hh_num!G7)</f>
        <v>16556.403402049753</v>
      </c>
      <c r="H7" s="100">
        <f>IF(SER_hh_emi!H7=0,0,1000000*SER_hh_emi!H7/SER_hh_num!H7)</f>
        <v>13057.248998851781</v>
      </c>
      <c r="I7" s="100">
        <f>IF(SER_hh_emi!I7=0,0,1000000*SER_hh_emi!I7/SER_hh_num!I7)</f>
        <v>8305.8472526665028</v>
      </c>
      <c r="J7" s="100">
        <f>IF(SER_hh_emi!J7=0,0,1000000*SER_hh_emi!J7/SER_hh_num!J7)</f>
        <v>14761.033093554488</v>
      </c>
      <c r="K7" s="100">
        <f>IF(SER_hh_emi!K7=0,0,1000000*SER_hh_emi!K7/SER_hh_num!K7)</f>
        <v>14022.957549643475</v>
      </c>
      <c r="L7" s="100">
        <f>IF(SER_hh_emi!L7=0,0,1000000*SER_hh_emi!L7/SER_hh_num!L7)</f>
        <v>17176.81226945838</v>
      </c>
      <c r="M7" s="100">
        <f>IF(SER_hh_emi!M7=0,0,1000000*SER_hh_emi!M7/SER_hh_num!M7)</f>
        <v>15678.531738605785</v>
      </c>
      <c r="N7" s="100">
        <f>IF(SER_hh_emi!N7=0,0,1000000*SER_hh_emi!N7/SER_hh_num!N7)</f>
        <v>12090.380257860834</v>
      </c>
      <c r="O7" s="100">
        <f>IF(SER_hh_emi!O7=0,0,1000000*SER_hh_emi!O7/SER_hh_num!O7)</f>
        <v>11728.097558713544</v>
      </c>
      <c r="P7" s="100">
        <f>IF(SER_hh_emi!P7=0,0,1000000*SER_hh_emi!P7/SER_hh_num!P7)</f>
        <v>8972.4141035786324</v>
      </c>
      <c r="Q7" s="100">
        <f>IF(SER_hh_emi!Q7=0,0,1000000*SER_hh_emi!Q7/SER_hh_num!Q7)</f>
        <v>11981.9446807724</v>
      </c>
    </row>
    <row r="8" spans="1:17" ht="12" customHeight="1" x14ac:dyDescent="0.25">
      <c r="A8" s="88" t="s">
        <v>101</v>
      </c>
      <c r="B8" s="100">
        <f>IF(SER_hh_emi!B8=0,0,1000000*SER_hh_emi!B8/SER_hh_num!B8)</f>
        <v>0</v>
      </c>
      <c r="C8" s="100">
        <f>IF(SER_hh_emi!C8=0,0,1000000*SER_hh_emi!C8/SER_hh_num!C8)</f>
        <v>0</v>
      </c>
      <c r="D8" s="100">
        <f>IF(SER_hh_emi!D8=0,0,1000000*SER_hh_emi!D8/SER_hh_num!D8)</f>
        <v>0</v>
      </c>
      <c r="E8" s="100">
        <f>IF(SER_hh_emi!E8=0,0,1000000*SER_hh_emi!E8/SER_hh_num!E8)</f>
        <v>0</v>
      </c>
      <c r="F8" s="100">
        <f>IF(SER_hh_emi!F8=0,0,1000000*SER_hh_emi!F8/SER_hh_num!F8)</f>
        <v>0</v>
      </c>
      <c r="G8" s="100">
        <f>IF(SER_hh_emi!G8=0,0,1000000*SER_hh_emi!G8/SER_hh_num!G8)</f>
        <v>0</v>
      </c>
      <c r="H8" s="100">
        <f>IF(SER_hh_emi!H8=0,0,1000000*SER_hh_emi!H8/SER_hh_num!H8)</f>
        <v>0</v>
      </c>
      <c r="I8" s="100">
        <f>IF(SER_hh_emi!I8=0,0,1000000*SER_hh_emi!I8/SER_hh_num!I8)</f>
        <v>0</v>
      </c>
      <c r="J8" s="100">
        <f>IF(SER_hh_emi!J8=0,0,1000000*SER_hh_emi!J8/SER_hh_num!J8)</f>
        <v>0</v>
      </c>
      <c r="K8" s="100">
        <f>IF(SER_hh_emi!K8=0,0,1000000*SER_hh_emi!K8/SER_hh_num!K8)</f>
        <v>0</v>
      </c>
      <c r="L8" s="100">
        <f>IF(SER_hh_emi!L8=0,0,1000000*SER_hh_emi!L8/SER_hh_num!L8)</f>
        <v>0</v>
      </c>
      <c r="M8" s="100">
        <f>IF(SER_hh_emi!M8=0,0,1000000*SER_hh_emi!M8/SER_hh_num!M8)</f>
        <v>0</v>
      </c>
      <c r="N8" s="100">
        <f>IF(SER_hh_emi!N8=0,0,1000000*SER_hh_emi!N8/SER_hh_num!N8)</f>
        <v>0</v>
      </c>
      <c r="O8" s="100">
        <f>IF(SER_hh_emi!O8=0,0,1000000*SER_hh_emi!O8/SER_hh_num!O8)</f>
        <v>0</v>
      </c>
      <c r="P8" s="100">
        <f>IF(SER_hh_emi!P8=0,0,1000000*SER_hh_emi!P8/SER_hh_num!P8)</f>
        <v>0</v>
      </c>
      <c r="Q8" s="100">
        <f>IF(SER_hh_emi!Q8=0,0,1000000*SER_hh_emi!Q8/SER_hh_num!Q8)</f>
        <v>0</v>
      </c>
    </row>
    <row r="9" spans="1:17" ht="12" customHeight="1" x14ac:dyDescent="0.25">
      <c r="A9" s="88" t="s">
        <v>106</v>
      </c>
      <c r="B9" s="100">
        <f>IF(SER_hh_emi!B9=0,0,1000000*SER_hh_emi!B9/SER_hh_num!B9)</f>
        <v>19036.341176288242</v>
      </c>
      <c r="C9" s="100">
        <f>IF(SER_hh_emi!C9=0,0,1000000*SER_hh_emi!C9/SER_hh_num!C9)</f>
        <v>26579.435418892084</v>
      </c>
      <c r="D9" s="100">
        <f>IF(SER_hh_emi!D9=0,0,1000000*SER_hh_emi!D9/SER_hh_num!D9)</f>
        <v>26056.961436228561</v>
      </c>
      <c r="E9" s="100">
        <f>IF(SER_hh_emi!E9=0,0,1000000*SER_hh_emi!E9/SER_hh_num!E9)</f>
        <v>14179.83124943463</v>
      </c>
      <c r="F9" s="100">
        <f>IF(SER_hh_emi!F9=0,0,1000000*SER_hh_emi!F9/SER_hh_num!F9)</f>
        <v>15277.545215655768</v>
      </c>
      <c r="G9" s="100">
        <f>IF(SER_hh_emi!G9=0,0,1000000*SER_hh_emi!G9/SER_hh_num!G9)</f>
        <v>11122.945908437137</v>
      </c>
      <c r="H9" s="100">
        <f>IF(SER_hh_emi!H9=0,0,1000000*SER_hh_emi!H9/SER_hh_num!H9)</f>
        <v>8401.4683263525185</v>
      </c>
      <c r="I9" s="100">
        <f>IF(SER_hh_emi!I9=0,0,1000000*SER_hh_emi!I9/SER_hh_num!I9)</f>
        <v>5280.7689463355955</v>
      </c>
      <c r="J9" s="100">
        <f>IF(SER_hh_emi!J9=0,0,1000000*SER_hh_emi!J9/SER_hh_num!J9)</f>
        <v>8106.5961269169402</v>
      </c>
      <c r="K9" s="100">
        <f>IF(SER_hh_emi!K9=0,0,1000000*SER_hh_emi!K9/SER_hh_num!K9)</f>
        <v>8870.6773634479287</v>
      </c>
      <c r="L9" s="100">
        <f>IF(SER_hh_emi!L9=0,0,1000000*SER_hh_emi!L9/SER_hh_num!L9)</f>
        <v>10424.524145465595</v>
      </c>
      <c r="M9" s="100">
        <f>IF(SER_hh_emi!M9=0,0,1000000*SER_hh_emi!M9/SER_hh_num!M9)</f>
        <v>10563.324300286042</v>
      </c>
      <c r="N9" s="100">
        <f>IF(SER_hh_emi!N9=0,0,1000000*SER_hh_emi!N9/SER_hh_num!N9)</f>
        <v>7375.9568149908528</v>
      </c>
      <c r="O9" s="100">
        <f>IF(SER_hh_emi!O9=0,0,1000000*SER_hh_emi!O9/SER_hh_num!O9)</f>
        <v>8458.3354536954103</v>
      </c>
      <c r="P9" s="100">
        <f>IF(SER_hh_emi!P9=0,0,1000000*SER_hh_emi!P9/SER_hh_num!P9)</f>
        <v>6952.9251770590499</v>
      </c>
      <c r="Q9" s="100">
        <f>IF(SER_hh_emi!Q9=0,0,1000000*SER_hh_emi!Q9/SER_hh_num!Q9)</f>
        <v>8305.5367670877313</v>
      </c>
    </row>
    <row r="10" spans="1:17" ht="12" customHeight="1" x14ac:dyDescent="0.25">
      <c r="A10" s="88" t="s">
        <v>34</v>
      </c>
      <c r="B10" s="100">
        <f>IF(SER_hh_emi!B10=0,0,1000000*SER_hh_emi!B10/SER_hh_num!B10)</f>
        <v>0</v>
      </c>
      <c r="C10" s="100">
        <f>IF(SER_hh_emi!C10=0,0,1000000*SER_hh_emi!C10/SER_hh_num!C10)</f>
        <v>0</v>
      </c>
      <c r="D10" s="100">
        <f>IF(SER_hh_emi!D10=0,0,1000000*SER_hh_emi!D10/SER_hh_num!D10)</f>
        <v>0</v>
      </c>
      <c r="E10" s="100">
        <f>IF(SER_hh_emi!E10=0,0,1000000*SER_hh_emi!E10/SER_hh_num!E10)</f>
        <v>0</v>
      </c>
      <c r="F10" s="100">
        <f>IF(SER_hh_emi!F10=0,0,1000000*SER_hh_emi!F10/SER_hh_num!F10)</f>
        <v>0</v>
      </c>
      <c r="G10" s="100">
        <f>IF(SER_hh_emi!G10=0,0,1000000*SER_hh_emi!G10/SER_hh_num!G10)</f>
        <v>0</v>
      </c>
      <c r="H10" s="100">
        <f>IF(SER_hh_emi!H10=0,0,1000000*SER_hh_emi!H10/SER_hh_num!H10)</f>
        <v>0</v>
      </c>
      <c r="I10" s="100">
        <f>IF(SER_hh_emi!I10=0,0,1000000*SER_hh_emi!I10/SER_hh_num!I10)</f>
        <v>0</v>
      </c>
      <c r="J10" s="100">
        <f>IF(SER_hh_emi!J10=0,0,1000000*SER_hh_emi!J10/SER_hh_num!J10)</f>
        <v>0</v>
      </c>
      <c r="K10" s="100">
        <f>IF(SER_hh_emi!K10=0,0,1000000*SER_hh_emi!K10/SER_hh_num!K10)</f>
        <v>0</v>
      </c>
      <c r="L10" s="100">
        <f>IF(SER_hh_emi!L10=0,0,1000000*SER_hh_emi!L10/SER_hh_num!L10)</f>
        <v>0</v>
      </c>
      <c r="M10" s="100">
        <f>IF(SER_hh_emi!M10=0,0,1000000*SER_hh_emi!M10/SER_hh_num!M10)</f>
        <v>0</v>
      </c>
      <c r="N10" s="100">
        <f>IF(SER_hh_emi!N10=0,0,1000000*SER_hh_emi!N10/SER_hh_num!N10)</f>
        <v>0</v>
      </c>
      <c r="O10" s="100">
        <f>IF(SER_hh_emi!O10=0,0,1000000*SER_hh_emi!O10/SER_hh_num!O10)</f>
        <v>0</v>
      </c>
      <c r="P10" s="100">
        <f>IF(SER_hh_emi!P10=0,0,1000000*SER_hh_emi!P10/SER_hh_num!P10)</f>
        <v>0</v>
      </c>
      <c r="Q10" s="100">
        <f>IF(SER_hh_emi!Q10=0,0,1000000*SER_hh_emi!Q10/SER_hh_num!Q10)</f>
        <v>0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0</v>
      </c>
      <c r="C16" s="101">
        <f>IF(SER_hh_emi!C16=0,0,1000000*SER_hh_emi!C16/SER_hh_num!C16)</f>
        <v>0</v>
      </c>
      <c r="D16" s="101">
        <f>IF(SER_hh_emi!D16=0,0,1000000*SER_hh_emi!D16/SER_hh_num!D16)</f>
        <v>0</v>
      </c>
      <c r="E16" s="101">
        <f>IF(SER_hh_emi!E16=0,0,1000000*SER_hh_emi!E16/SER_hh_num!E16)</f>
        <v>0</v>
      </c>
      <c r="F16" s="101">
        <f>IF(SER_hh_emi!F16=0,0,1000000*SER_hh_emi!F16/SER_hh_num!F16)</f>
        <v>0</v>
      </c>
      <c r="G16" s="101">
        <f>IF(SER_hh_emi!G16=0,0,1000000*SER_hh_emi!G16/SER_hh_num!G16)</f>
        <v>0</v>
      </c>
      <c r="H16" s="101">
        <f>IF(SER_hh_emi!H16=0,0,1000000*SER_hh_emi!H16/SER_hh_num!H16)</f>
        <v>0</v>
      </c>
      <c r="I16" s="101">
        <f>IF(SER_hh_emi!I16=0,0,1000000*SER_hh_emi!I16/SER_hh_num!I16)</f>
        <v>0</v>
      </c>
      <c r="J16" s="101">
        <f>IF(SER_hh_emi!J16=0,0,1000000*SER_hh_emi!J16/SER_hh_num!J16)</f>
        <v>0</v>
      </c>
      <c r="K16" s="101">
        <f>IF(SER_hh_emi!K16=0,0,1000000*SER_hh_emi!K16/SER_hh_num!K16)</f>
        <v>0</v>
      </c>
      <c r="L16" s="101">
        <f>IF(SER_hh_emi!L16=0,0,1000000*SER_hh_emi!L16/SER_hh_num!L16)</f>
        <v>0</v>
      </c>
      <c r="M16" s="101">
        <f>IF(SER_hh_emi!M16=0,0,1000000*SER_hh_emi!M16/SER_hh_num!M16)</f>
        <v>0</v>
      </c>
      <c r="N16" s="101">
        <f>IF(SER_hh_emi!N16=0,0,1000000*SER_hh_emi!N16/SER_hh_num!N16)</f>
        <v>0</v>
      </c>
      <c r="O16" s="101">
        <f>IF(SER_hh_emi!O16=0,0,1000000*SER_hh_emi!O16/SER_hh_num!O16)</f>
        <v>0</v>
      </c>
      <c r="P16" s="101">
        <f>IF(SER_hh_emi!P16=0,0,1000000*SER_hh_emi!P16/SER_hh_num!P16)</f>
        <v>0</v>
      </c>
      <c r="Q16" s="101">
        <f>IF(SER_hh_emi!Q16=0,0,1000000*SER_hh_emi!Q16/SER_hh_num!Q16)</f>
        <v>0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0</v>
      </c>
      <c r="C17" s="103">
        <f>IF(SER_hh_emi!C17=0,0,1000000*SER_hh_emi!C17/SER_hh_num!C17)</f>
        <v>0</v>
      </c>
      <c r="D17" s="103">
        <f>IF(SER_hh_emi!D17=0,0,1000000*SER_hh_emi!D17/SER_hh_num!D17)</f>
        <v>0</v>
      </c>
      <c r="E17" s="103">
        <f>IF(SER_hh_emi!E17=0,0,1000000*SER_hh_emi!E17/SER_hh_num!E17)</f>
        <v>0</v>
      </c>
      <c r="F17" s="103">
        <f>IF(SER_hh_emi!F17=0,0,1000000*SER_hh_emi!F17/SER_hh_num!F17)</f>
        <v>0</v>
      </c>
      <c r="G17" s="103">
        <f>IF(SER_hh_emi!G17=0,0,1000000*SER_hh_emi!G17/SER_hh_num!G17)</f>
        <v>0</v>
      </c>
      <c r="H17" s="103">
        <f>IF(SER_hh_emi!H17=0,0,1000000*SER_hh_emi!H17/SER_hh_num!H17)</f>
        <v>0</v>
      </c>
      <c r="I17" s="103">
        <f>IF(SER_hh_emi!I17=0,0,1000000*SER_hh_emi!I17/SER_hh_num!I17)</f>
        <v>0</v>
      </c>
      <c r="J17" s="103">
        <f>IF(SER_hh_emi!J17=0,0,1000000*SER_hh_emi!J17/SER_hh_num!J17)</f>
        <v>0</v>
      </c>
      <c r="K17" s="103">
        <f>IF(SER_hh_emi!K17=0,0,1000000*SER_hh_emi!K17/SER_hh_num!K17)</f>
        <v>0</v>
      </c>
      <c r="L17" s="103">
        <f>IF(SER_hh_emi!L17=0,0,1000000*SER_hh_emi!L17/SER_hh_num!L17)</f>
        <v>0</v>
      </c>
      <c r="M17" s="103">
        <f>IF(SER_hh_emi!M17=0,0,1000000*SER_hh_emi!M17/SER_hh_num!M17)</f>
        <v>0</v>
      </c>
      <c r="N17" s="103">
        <f>IF(SER_hh_emi!N17=0,0,1000000*SER_hh_emi!N17/SER_hh_num!N17)</f>
        <v>0</v>
      </c>
      <c r="O17" s="103">
        <f>IF(SER_hh_emi!O17=0,0,1000000*SER_hh_emi!O17/SER_hh_num!O17)</f>
        <v>0</v>
      </c>
      <c r="P17" s="103">
        <f>IF(SER_hh_emi!P17=0,0,1000000*SER_hh_emi!P17/SER_hh_num!P17)</f>
        <v>0</v>
      </c>
      <c r="Q17" s="103">
        <f>IF(SER_hh_emi!Q17=0,0,1000000*SER_hh_emi!Q17/SER_hh_num!Q17)</f>
        <v>0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2097.5136121279174</v>
      </c>
      <c r="C19" s="101">
        <f>IF(SER_hh_emi!C19=0,0,1000000*SER_hh_emi!C19/SER_hh_num!C19)</f>
        <v>2097.8141197848827</v>
      </c>
      <c r="D19" s="101">
        <f>IF(SER_hh_emi!D19=0,0,1000000*SER_hh_emi!D19/SER_hh_num!D19)</f>
        <v>1844.7928191747926</v>
      </c>
      <c r="E19" s="101">
        <f>IF(SER_hh_emi!E19=0,0,1000000*SER_hh_emi!E19/SER_hh_num!E19)</f>
        <v>1906.083436963648</v>
      </c>
      <c r="F19" s="101">
        <f>IF(SER_hh_emi!F19=0,0,1000000*SER_hh_emi!F19/SER_hh_num!F19)</f>
        <v>1850.235923426794</v>
      </c>
      <c r="G19" s="101">
        <f>IF(SER_hh_emi!G19=0,0,1000000*SER_hh_emi!G19/SER_hh_num!G19)</f>
        <v>1786.4069751551617</v>
      </c>
      <c r="H19" s="101">
        <f>IF(SER_hh_emi!H19=0,0,1000000*SER_hh_emi!H19/SER_hh_num!H19)</f>
        <v>1727.9182861757376</v>
      </c>
      <c r="I19" s="101">
        <f>IF(SER_hh_emi!I19=0,0,1000000*SER_hh_emi!I19/SER_hh_num!I19)</f>
        <v>1707.1217209694055</v>
      </c>
      <c r="J19" s="101">
        <f>IF(SER_hh_emi!J19=0,0,1000000*SER_hh_emi!J19/SER_hh_num!J19)</f>
        <v>1569.5071478083646</v>
      </c>
      <c r="K19" s="101">
        <f>IF(SER_hh_emi!K19=0,0,1000000*SER_hh_emi!K19/SER_hh_num!K19)</f>
        <v>1541.8134314688596</v>
      </c>
      <c r="L19" s="101">
        <f>IF(SER_hh_emi!L19=0,0,1000000*SER_hh_emi!L19/SER_hh_num!L19)</f>
        <v>1497.2291648297394</v>
      </c>
      <c r="M19" s="101">
        <f>IF(SER_hh_emi!M19=0,0,1000000*SER_hh_emi!M19/SER_hh_num!M19)</f>
        <v>1254.8182137400129</v>
      </c>
      <c r="N19" s="101">
        <f>IF(SER_hh_emi!N19=0,0,1000000*SER_hh_emi!N19/SER_hh_num!N19)</f>
        <v>1165.8599963853517</v>
      </c>
      <c r="O19" s="101">
        <f>IF(SER_hh_emi!O19=0,0,1000000*SER_hh_emi!O19/SER_hh_num!O19)</f>
        <v>1014.0958396193211</v>
      </c>
      <c r="P19" s="101">
        <f>IF(SER_hh_emi!P19=0,0,1000000*SER_hh_emi!P19/SER_hh_num!P19)</f>
        <v>890.33462649856119</v>
      </c>
      <c r="Q19" s="101">
        <f>IF(SER_hh_emi!Q19=0,0,1000000*SER_hh_emi!Q19/SER_hh_num!Q19)</f>
        <v>822.56440138407606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2461.2199674199892</v>
      </c>
      <c r="C21" s="100">
        <f>IF(SER_hh_emi!C21=0,0,1000000*SER_hh_emi!C21/SER_hh_num!C21)</f>
        <v>2408.2440427427232</v>
      </c>
      <c r="D21" s="100">
        <f>IF(SER_hh_emi!D21=0,0,1000000*SER_hh_emi!D21/SER_hh_num!D21)</f>
        <v>2244.0157176268531</v>
      </c>
      <c r="E21" s="100">
        <f>IF(SER_hh_emi!E21=0,0,1000000*SER_hh_emi!E21/SER_hh_num!E21)</f>
        <v>2190.1455674224703</v>
      </c>
      <c r="F21" s="100">
        <f>IF(SER_hh_emi!F21=0,0,1000000*SER_hh_emi!F21/SER_hh_num!F21)</f>
        <v>2156.3810943088351</v>
      </c>
      <c r="G21" s="100">
        <f>IF(SER_hh_emi!G21=0,0,1000000*SER_hh_emi!G21/SER_hh_num!G21)</f>
        <v>2123.7255199610454</v>
      </c>
      <c r="H21" s="100">
        <f>IF(SER_hh_emi!H21=0,0,1000000*SER_hh_emi!H21/SER_hh_num!H21)</f>
        <v>2067.1433398441195</v>
      </c>
      <c r="I21" s="100">
        <f>IF(SER_hh_emi!I21=0,0,1000000*SER_hh_emi!I21/SER_hh_num!I21)</f>
        <v>2126.8215642238929</v>
      </c>
      <c r="J21" s="100">
        <f>IF(SER_hh_emi!J21=0,0,1000000*SER_hh_emi!J21/SER_hh_num!J21)</f>
        <v>2090.2787799253638</v>
      </c>
      <c r="K21" s="100">
        <f>IF(SER_hh_emi!K21=0,0,1000000*SER_hh_emi!K21/SER_hh_num!K21)</f>
        <v>2069.1151070553583</v>
      </c>
      <c r="L21" s="100">
        <f>IF(SER_hh_emi!L21=0,0,1000000*SER_hh_emi!L21/SER_hh_num!L21)</f>
        <v>2085.1253875870207</v>
      </c>
      <c r="M21" s="100">
        <f>IF(SER_hh_emi!M21=0,0,1000000*SER_hh_emi!M21/SER_hh_num!M21)</f>
        <v>2055.5094876576532</v>
      </c>
      <c r="N21" s="100">
        <f>IF(SER_hh_emi!N21=0,0,1000000*SER_hh_emi!N21/SER_hh_num!N21)</f>
        <v>2051.8859116532562</v>
      </c>
      <c r="O21" s="100">
        <f>IF(SER_hh_emi!O21=0,0,1000000*SER_hh_emi!O21/SER_hh_num!O21)</f>
        <v>2062.4586204513257</v>
      </c>
      <c r="P21" s="100">
        <f>IF(SER_hh_emi!P21=0,0,1000000*SER_hh_emi!P21/SER_hh_num!P21)</f>
        <v>2086.3766161192466</v>
      </c>
      <c r="Q21" s="100">
        <f>IF(SER_hh_emi!Q21=0,0,1000000*SER_hh_emi!Q21/SER_hh_num!Q21)</f>
        <v>2082.1189537264395</v>
      </c>
    </row>
    <row r="22" spans="1:17" ht="12" customHeight="1" x14ac:dyDescent="0.25">
      <c r="A22" s="88" t="s">
        <v>99</v>
      </c>
      <c r="B22" s="100">
        <f>IF(SER_hh_emi!B22=0,0,1000000*SER_hh_emi!B22/SER_hh_num!B22)</f>
        <v>2975.9082803262895</v>
      </c>
      <c r="C22" s="100">
        <f>IF(SER_hh_emi!C22=0,0,1000000*SER_hh_emi!C22/SER_hh_num!C22)</f>
        <v>2915.2627945864215</v>
      </c>
      <c r="D22" s="100">
        <f>IF(SER_hh_emi!D22=0,0,1000000*SER_hh_emi!D22/SER_hh_num!D22)</f>
        <v>2718.9304741608421</v>
      </c>
      <c r="E22" s="100">
        <f>IF(SER_hh_emi!E22=0,0,1000000*SER_hh_emi!E22/SER_hh_num!E22)</f>
        <v>2650.8618673168035</v>
      </c>
      <c r="F22" s="100">
        <f>IF(SER_hh_emi!F22=0,0,1000000*SER_hh_emi!F22/SER_hh_num!F22)</f>
        <v>2604.6466865194707</v>
      </c>
      <c r="G22" s="100">
        <f>IF(SER_hh_emi!G22=0,0,1000000*SER_hh_emi!G22/SER_hh_num!G22)</f>
        <v>2565.2027154394759</v>
      </c>
      <c r="H22" s="100">
        <f>IF(SER_hh_emi!H22=0,0,1000000*SER_hh_emi!H22/SER_hh_num!H22)</f>
        <v>2496.8583080679978</v>
      </c>
      <c r="I22" s="100">
        <f>IF(SER_hh_emi!I22=0,0,1000000*SER_hh_emi!I22/SER_hh_num!I22)</f>
        <v>2568.9423612060914</v>
      </c>
      <c r="J22" s="100">
        <f>IF(SER_hh_emi!J22=0,0,1000000*SER_hh_emi!J22/SER_hh_num!J22)</f>
        <v>2524.8031122159382</v>
      </c>
      <c r="K22" s="100">
        <f>IF(SER_hh_emi!K22=0,0,1000000*SER_hh_emi!K22/SER_hh_num!K22)</f>
        <v>2499.2399635865372</v>
      </c>
      <c r="L22" s="100">
        <f>IF(SER_hh_emi!L22=0,0,1000000*SER_hh_emi!L22/SER_hh_num!L22)</f>
        <v>2518.5784396319345</v>
      </c>
      <c r="M22" s="100">
        <f>IF(SER_hh_emi!M22=0,0,1000000*SER_hh_emi!M22/SER_hh_num!M22)</f>
        <v>2484.0691570396152</v>
      </c>
      <c r="N22" s="100">
        <f>IF(SER_hh_emi!N22=0,0,1000000*SER_hh_emi!N22/SER_hh_num!N22)</f>
        <v>2481.5366074572639</v>
      </c>
      <c r="O22" s="100">
        <f>IF(SER_hh_emi!O22=0,0,1000000*SER_hh_emi!O22/SER_hh_num!O22)</f>
        <v>2496.1443103748716</v>
      </c>
      <c r="P22" s="100">
        <f>IF(SER_hh_emi!P22=0,0,1000000*SER_hh_emi!P22/SER_hh_num!P22)</f>
        <v>2526.9296195766415</v>
      </c>
      <c r="Q22" s="100">
        <f>IF(SER_hh_emi!Q22=0,0,1000000*SER_hh_emi!Q22/SER_hh_num!Q22)</f>
        <v>2523.399820250394</v>
      </c>
    </row>
    <row r="23" spans="1:17" ht="12" customHeight="1" x14ac:dyDescent="0.25">
      <c r="A23" s="88" t="s">
        <v>98</v>
      </c>
      <c r="B23" s="100">
        <f>IF(SER_hh_emi!B23=0,0,1000000*SER_hh_emi!B23/SER_hh_num!B23)</f>
        <v>2028.2234123033095</v>
      </c>
      <c r="C23" s="100">
        <f>IF(SER_hh_emi!C23=0,0,1000000*SER_hh_emi!C23/SER_hh_num!C23)</f>
        <v>2025.1975472531867</v>
      </c>
      <c r="D23" s="100">
        <f>IF(SER_hh_emi!D23=0,0,1000000*SER_hh_emi!D23/SER_hh_num!D23)</f>
        <v>1890.3586239162767</v>
      </c>
      <c r="E23" s="100">
        <f>IF(SER_hh_emi!E23=0,0,1000000*SER_hh_emi!E23/SER_hh_num!E23)</f>
        <v>1826.984113158326</v>
      </c>
      <c r="F23" s="100">
        <f>IF(SER_hh_emi!F23=0,0,1000000*SER_hh_emi!F23/SER_hh_num!F23)</f>
        <v>1790.3955319338331</v>
      </c>
      <c r="G23" s="100">
        <f>IF(SER_hh_emi!G23=0,0,1000000*SER_hh_emi!G23/SER_hh_num!G23)</f>
        <v>1714.6722144295964</v>
      </c>
      <c r="H23" s="100">
        <f>IF(SER_hh_emi!H23=0,0,1000000*SER_hh_emi!H23/SER_hh_num!H23)</f>
        <v>1601.9591708107666</v>
      </c>
      <c r="I23" s="100">
        <f>IF(SER_hh_emi!I23=0,0,1000000*SER_hh_emi!I23/SER_hh_num!I23)</f>
        <v>1583.2454817336622</v>
      </c>
      <c r="J23" s="100">
        <f>IF(SER_hh_emi!J23=0,0,1000000*SER_hh_emi!J23/SER_hh_num!J23)</f>
        <v>1536.4765950842052</v>
      </c>
      <c r="K23" s="100">
        <f>IF(SER_hh_emi!K23=0,0,1000000*SER_hh_emi!K23/SER_hh_num!K23)</f>
        <v>1598.2449251027585</v>
      </c>
      <c r="L23" s="100">
        <f>IF(SER_hh_emi!L23=0,0,1000000*SER_hh_emi!L23/SER_hh_num!L23)</f>
        <v>1622.1966730360393</v>
      </c>
      <c r="M23" s="100">
        <f>IF(SER_hh_emi!M23=0,0,1000000*SER_hh_emi!M23/SER_hh_num!M23)</f>
        <v>1665.8372942794128</v>
      </c>
      <c r="N23" s="100">
        <f>IF(SER_hh_emi!N23=0,0,1000000*SER_hh_emi!N23/SER_hh_num!N23)</f>
        <v>1518.5188440189299</v>
      </c>
      <c r="O23" s="100">
        <f>IF(SER_hh_emi!O23=0,0,1000000*SER_hh_emi!O23/SER_hh_num!O23)</f>
        <v>1662.7584619209765</v>
      </c>
      <c r="P23" s="100">
        <f>IF(SER_hh_emi!P23=0,0,1000000*SER_hh_emi!P23/SER_hh_num!P23)</f>
        <v>1709.5845292808901</v>
      </c>
      <c r="Q23" s="100">
        <f>IF(SER_hh_emi!Q23=0,0,1000000*SER_hh_emi!Q23/SER_hh_num!Q23)</f>
        <v>1736.2995059999264</v>
      </c>
    </row>
    <row r="24" spans="1:17" ht="12" customHeight="1" x14ac:dyDescent="0.25">
      <c r="A24" s="88" t="s">
        <v>34</v>
      </c>
      <c r="B24" s="100">
        <f>IF(SER_hh_emi!B24=0,0,1000000*SER_hh_emi!B24/SER_hh_num!B24)</f>
        <v>0</v>
      </c>
      <c r="C24" s="100">
        <f>IF(SER_hh_emi!C24=0,0,1000000*SER_hh_emi!C24/SER_hh_num!C24)</f>
        <v>0</v>
      </c>
      <c r="D24" s="100">
        <f>IF(SER_hh_emi!D24=0,0,1000000*SER_hh_emi!D24/SER_hh_num!D24)</f>
        <v>0</v>
      </c>
      <c r="E24" s="100">
        <f>IF(SER_hh_emi!E24=0,0,1000000*SER_hh_emi!E24/SER_hh_num!E24)</f>
        <v>0</v>
      </c>
      <c r="F24" s="100">
        <f>IF(SER_hh_emi!F24=0,0,1000000*SER_hh_emi!F24/SER_hh_num!F24)</f>
        <v>0</v>
      </c>
      <c r="G24" s="100">
        <f>IF(SER_hh_emi!G24=0,0,1000000*SER_hh_emi!G24/SER_hh_num!G24)</f>
        <v>0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0</v>
      </c>
      <c r="K24" s="100">
        <f>IF(SER_hh_emi!K24=0,0,1000000*SER_hh_emi!K24/SER_hh_num!K24)</f>
        <v>0</v>
      </c>
      <c r="L24" s="100">
        <f>IF(SER_hh_emi!L24=0,0,1000000*SER_hh_emi!L24/SER_hh_num!L24)</f>
        <v>0</v>
      </c>
      <c r="M24" s="100">
        <f>IF(SER_hh_emi!M24=0,0,1000000*SER_hh_emi!M24/SER_hh_num!M24)</f>
        <v>0</v>
      </c>
      <c r="N24" s="100">
        <f>IF(SER_hh_emi!N24=0,0,1000000*SER_hh_emi!N24/SER_hh_num!N24)</f>
        <v>0</v>
      </c>
      <c r="O24" s="100">
        <f>IF(SER_hh_emi!O24=0,0,1000000*SER_hh_emi!O24/SER_hh_num!O24)</f>
        <v>0</v>
      </c>
      <c r="P24" s="100">
        <f>IF(SER_hh_emi!P24=0,0,1000000*SER_hh_emi!P24/SER_hh_num!P24)</f>
        <v>0</v>
      </c>
      <c r="Q24" s="100">
        <f>IF(SER_hh_emi!Q24=0,0,1000000*SER_hh_emi!Q24/SER_hh_num!Q24)</f>
        <v>0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1475.8622701902202</v>
      </c>
      <c r="C29" s="101">
        <f>IF(SER_hh_emi!C29=0,0,1000000*SER_hh_emi!C29/SER_hh_num!C29)</f>
        <v>1637.2512185618543</v>
      </c>
      <c r="D29" s="101">
        <f>IF(SER_hh_emi!D29=0,0,1000000*SER_hh_emi!D29/SER_hh_num!D29)</f>
        <v>1067.6066658196216</v>
      </c>
      <c r="E29" s="101">
        <f>IF(SER_hh_emi!E29=0,0,1000000*SER_hh_emi!E29/SER_hh_num!E29)</f>
        <v>717.87034425151921</v>
      </c>
      <c r="F29" s="101">
        <f>IF(SER_hh_emi!F29=0,0,1000000*SER_hh_emi!F29/SER_hh_num!F29)</f>
        <v>756.99840164296211</v>
      </c>
      <c r="G29" s="101">
        <f>IF(SER_hh_emi!G29=0,0,1000000*SER_hh_emi!G29/SER_hh_num!G29)</f>
        <v>597.55636413348429</v>
      </c>
      <c r="H29" s="101">
        <f>IF(SER_hh_emi!H29=0,0,1000000*SER_hh_emi!H29/SER_hh_num!H29)</f>
        <v>379.77861271390657</v>
      </c>
      <c r="I29" s="101">
        <f>IF(SER_hh_emi!I29=0,0,1000000*SER_hh_emi!I29/SER_hh_num!I29)</f>
        <v>881.67257825322008</v>
      </c>
      <c r="J29" s="101">
        <f>IF(SER_hh_emi!J29=0,0,1000000*SER_hh_emi!J29/SER_hh_num!J29)</f>
        <v>529.09727218720059</v>
      </c>
      <c r="K29" s="101">
        <f>IF(SER_hh_emi!K29=0,0,1000000*SER_hh_emi!K29/SER_hh_num!K29)</f>
        <v>651.43825396868647</v>
      </c>
      <c r="L29" s="101">
        <f>IF(SER_hh_emi!L29=0,0,1000000*SER_hh_emi!L29/SER_hh_num!L29)</f>
        <v>843.01634962752985</v>
      </c>
      <c r="M29" s="101">
        <f>IF(SER_hh_emi!M29=0,0,1000000*SER_hh_emi!M29/SER_hh_num!M29)</f>
        <v>395.81306717911747</v>
      </c>
      <c r="N29" s="101">
        <f>IF(SER_hh_emi!N29=0,0,1000000*SER_hh_emi!N29/SER_hh_num!N29)</f>
        <v>666.15202672143903</v>
      </c>
      <c r="O29" s="101">
        <f>IF(SER_hh_emi!O29=0,0,1000000*SER_hh_emi!O29/SER_hh_num!O29)</f>
        <v>571.4777205633934</v>
      </c>
      <c r="P29" s="101">
        <f>IF(SER_hh_emi!P29=0,0,1000000*SER_hh_emi!P29/SER_hh_num!P29)</f>
        <v>689.30679455118093</v>
      </c>
      <c r="Q29" s="101">
        <f>IF(SER_hh_emi!Q29=0,0,1000000*SER_hh_emi!Q29/SER_hh_num!Q29)</f>
        <v>785.25445610319798</v>
      </c>
    </row>
    <row r="30" spans="1:17" ht="12" customHeight="1" x14ac:dyDescent="0.25">
      <c r="A30" s="88" t="s">
        <v>66</v>
      </c>
      <c r="B30" s="100">
        <f>IF(SER_hh_emi!B30=0,0,1000000*SER_hh_emi!B30/SER_hh_num!B30)</f>
        <v>2463.4772726759279</v>
      </c>
      <c r="C30" s="100">
        <f>IF(SER_hh_emi!C30=0,0,1000000*SER_hh_emi!C30/SER_hh_num!C30)</f>
        <v>3909.1843689651823</v>
      </c>
      <c r="D30" s="100">
        <f>IF(SER_hh_emi!D30=0,0,1000000*SER_hh_emi!D30/SER_hh_num!D30)</f>
        <v>3797.8866268982961</v>
      </c>
      <c r="E30" s="100">
        <f>IF(SER_hh_emi!E30=0,0,1000000*SER_hh_emi!E30/SER_hh_num!E30)</f>
        <v>3515.1406552579583</v>
      </c>
      <c r="F30" s="100">
        <f>IF(SER_hh_emi!F30=0,0,1000000*SER_hh_emi!F30/SER_hh_num!F30)</f>
        <v>3411.2579401508738</v>
      </c>
      <c r="G30" s="100">
        <f>IF(SER_hh_emi!G30=0,0,1000000*SER_hh_emi!G30/SER_hh_num!G30)</f>
        <v>3344.1011158058518</v>
      </c>
      <c r="H30" s="100">
        <f>IF(SER_hh_emi!H30=0,0,1000000*SER_hh_emi!H30/SER_hh_num!H30)</f>
        <v>3304.528437564883</v>
      </c>
      <c r="I30" s="100">
        <f>IF(SER_hh_emi!I30=0,0,1000000*SER_hh_emi!I30/SER_hh_num!I30)</f>
        <v>2987.6728255271037</v>
      </c>
      <c r="J30" s="100">
        <f>IF(SER_hh_emi!J30=0,0,1000000*SER_hh_emi!J30/SER_hh_num!J30)</f>
        <v>3105.6950355668082</v>
      </c>
      <c r="K30" s="100">
        <f>IF(SER_hh_emi!K30=0,0,1000000*SER_hh_emi!K30/SER_hh_num!K30)</f>
        <v>3047.3088847410577</v>
      </c>
      <c r="L30" s="100">
        <f>IF(SER_hh_emi!L30=0,0,1000000*SER_hh_emi!L30/SER_hh_num!L30)</f>
        <v>2953.7652496589913</v>
      </c>
      <c r="M30" s="100">
        <f>IF(SER_hh_emi!M30=0,0,1000000*SER_hh_emi!M30/SER_hh_num!M30)</f>
        <v>3083.4992893827284</v>
      </c>
      <c r="N30" s="100">
        <f>IF(SER_hh_emi!N30=0,0,1000000*SER_hh_emi!N30/SER_hh_num!N30)</f>
        <v>3019.0800524407964</v>
      </c>
      <c r="O30" s="100">
        <f>IF(SER_hh_emi!O30=0,0,1000000*SER_hh_emi!O30/SER_hh_num!O30)</f>
        <v>3047.2191626744707</v>
      </c>
      <c r="P30" s="100">
        <f>IF(SER_hh_emi!P30=0,0,1000000*SER_hh_emi!P30/SER_hh_num!P30)</f>
        <v>3064.1808380071034</v>
      </c>
      <c r="Q30" s="100">
        <f>IF(SER_hh_emi!Q30=0,0,1000000*SER_hh_emi!Q30/SER_hh_num!Q30)</f>
        <v>3168.0955629580048</v>
      </c>
    </row>
    <row r="31" spans="1:17" ht="12" customHeight="1" x14ac:dyDescent="0.25">
      <c r="A31" s="88" t="s">
        <v>98</v>
      </c>
      <c r="B31" s="100">
        <f>IF(SER_hh_emi!B31=0,0,1000000*SER_hh_emi!B31/SER_hh_num!B31)</f>
        <v>1963.6225251506546</v>
      </c>
      <c r="C31" s="100">
        <f>IF(SER_hh_emi!C31=0,0,1000000*SER_hh_emi!C31/SER_hh_num!C31)</f>
        <v>3179.7804526134801</v>
      </c>
      <c r="D31" s="100">
        <f>IF(SER_hh_emi!D31=0,0,1000000*SER_hh_emi!D31/SER_hh_num!D31)</f>
        <v>3094.5990522773996</v>
      </c>
      <c r="E31" s="100">
        <f>IF(SER_hh_emi!E31=0,0,1000000*SER_hh_emi!E31/SER_hh_num!E31)</f>
        <v>2836.2765940636609</v>
      </c>
      <c r="F31" s="100">
        <f>IF(SER_hh_emi!F31=0,0,1000000*SER_hh_emi!F31/SER_hh_num!F31)</f>
        <v>2739.5681780679811</v>
      </c>
      <c r="G31" s="100">
        <f>IF(SER_hh_emi!G31=0,0,1000000*SER_hh_emi!G31/SER_hh_num!G31)</f>
        <v>2611.5972875439265</v>
      </c>
      <c r="H31" s="100">
        <f>IF(SER_hh_emi!H31=0,0,1000000*SER_hh_emi!H31/SER_hh_num!H31)</f>
        <v>2477.0480302293945</v>
      </c>
      <c r="I31" s="100">
        <f>IF(SER_hh_emi!I31=0,0,1000000*SER_hh_emi!I31/SER_hh_num!I31)</f>
        <v>2151.2670373140054</v>
      </c>
      <c r="J31" s="100">
        <f>IF(SER_hh_emi!J31=0,0,1000000*SER_hh_emi!J31/SER_hh_num!J31)</f>
        <v>2208.1299523977641</v>
      </c>
      <c r="K31" s="100">
        <f>IF(SER_hh_emi!K31=0,0,1000000*SER_hh_emi!K31/SER_hh_num!K31)</f>
        <v>2276.7704388726938</v>
      </c>
      <c r="L31" s="100">
        <f>IF(SER_hh_emi!L31=0,0,1000000*SER_hh_emi!L31/SER_hh_num!L31)</f>
        <v>2222.7539499366089</v>
      </c>
      <c r="M31" s="100">
        <f>IF(SER_hh_emi!M31=0,0,1000000*SER_hh_emi!M31/SER_hh_num!M31)</f>
        <v>2414.3193174732774</v>
      </c>
      <c r="N31" s="100">
        <f>IF(SER_hh_emi!N31=0,0,1000000*SER_hh_emi!N31/SER_hh_num!N31)</f>
        <v>2154.6450974797649</v>
      </c>
      <c r="O31" s="100">
        <f>IF(SER_hh_emi!O31=0,0,1000000*SER_hh_emi!O31/SER_hh_num!O31)</f>
        <v>2363.8877509224017</v>
      </c>
      <c r="P31" s="100">
        <f>IF(SER_hh_emi!P31=0,0,1000000*SER_hh_emi!P31/SER_hh_num!P31)</f>
        <v>2410.1165973427983</v>
      </c>
      <c r="Q31" s="100">
        <f>IF(SER_hh_emi!Q31=0,0,1000000*SER_hh_emi!Q31/SER_hh_num!Q31)</f>
        <v>2529.4787479294914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264.21038399205582</v>
      </c>
      <c r="C3" s="106">
        <f>IF(SER_hh_fech!C3=0,0,SER_hh_fech!C3/SER_summary!C$26)</f>
        <v>360.12298315301041</v>
      </c>
      <c r="D3" s="106">
        <f>IF(SER_hh_fech!D3=0,0,SER_hh_fech!D3/SER_summary!D$26)</f>
        <v>336.31380920301581</v>
      </c>
      <c r="E3" s="106">
        <f>IF(SER_hh_fech!E3=0,0,SER_hh_fech!E3/SER_summary!E$26)</f>
        <v>213.44425445847605</v>
      </c>
      <c r="F3" s="106">
        <f>IF(SER_hh_fech!F3=0,0,SER_hh_fech!F3/SER_summary!F$26)</f>
        <v>223.59345107270346</v>
      </c>
      <c r="G3" s="106">
        <f>IF(SER_hh_fech!G3=0,0,SER_hh_fech!G3/SER_summary!G$26)</f>
        <v>180.67887865050761</v>
      </c>
      <c r="H3" s="106">
        <f>IF(SER_hh_fech!H3=0,0,SER_hh_fech!H3/SER_summary!H$26)</f>
        <v>150.50531881396466</v>
      </c>
      <c r="I3" s="106">
        <f>IF(SER_hh_fech!I3=0,0,SER_hh_fech!I3/SER_summary!I$26)</f>
        <v>113.52500490575572</v>
      </c>
      <c r="J3" s="106">
        <f>IF(SER_hh_fech!J3=0,0,SER_hh_fech!J3/SER_summary!J$26)</f>
        <v>158.13315417110815</v>
      </c>
      <c r="K3" s="106">
        <f>IF(SER_hh_fech!K3=0,0,SER_hh_fech!K3/SER_summary!K$26)</f>
        <v>153.64645971505485</v>
      </c>
      <c r="L3" s="106">
        <f>IF(SER_hh_fech!L3=0,0,SER_hh_fech!L3/SER_summary!L$26)</f>
        <v>170.27853695771248</v>
      </c>
      <c r="M3" s="106">
        <f>IF(SER_hh_fech!M3=0,0,SER_hh_fech!M3/SER_summary!M$26)</f>
        <v>163.48818698265032</v>
      </c>
      <c r="N3" s="106">
        <f>IF(SER_hh_fech!N3=0,0,SER_hh_fech!N3/SER_summary!N$26)</f>
        <v>133.38253367803719</v>
      </c>
      <c r="O3" s="106">
        <f>IF(SER_hh_fech!O3=0,0,SER_hh_fech!O3/SER_summary!O$26)</f>
        <v>136.79992706520656</v>
      </c>
      <c r="P3" s="106">
        <f>IF(SER_hh_fech!P3=0,0,SER_hh_fech!P3/SER_summary!P$26)</f>
        <v>118.15174523904179</v>
      </c>
      <c r="Q3" s="106">
        <f>IF(SER_hh_fech!Q3=0,0,SER_hh_fech!Q3/SER_summary!Q$26)</f>
        <v>129.47786497545925</v>
      </c>
    </row>
    <row r="4" spans="1:17" ht="12.95" customHeight="1" x14ac:dyDescent="0.25">
      <c r="A4" s="90" t="s">
        <v>44</v>
      </c>
      <c r="B4" s="101">
        <f>IF(SER_hh_fech!B4=0,0,SER_hh_fech!B4/SER_summary!B$26)</f>
        <v>217.12253788592514</v>
      </c>
      <c r="C4" s="101">
        <f>IF(SER_hh_fech!C4=0,0,SER_hh_fech!C4/SER_summary!C$26)</f>
        <v>303.19564366861835</v>
      </c>
      <c r="D4" s="101">
        <f>IF(SER_hh_fech!D4=0,0,SER_hh_fech!D4/SER_summary!D$26)</f>
        <v>283.43665001282358</v>
      </c>
      <c r="E4" s="101">
        <f>IF(SER_hh_fech!E4=0,0,SER_hh_fech!E4/SER_summary!E$26)</f>
        <v>163.62898108721052</v>
      </c>
      <c r="F4" s="101">
        <f>IF(SER_hh_fech!F4=0,0,SER_hh_fech!F4/SER_summary!F$26)</f>
        <v>174.52031402651832</v>
      </c>
      <c r="G4" s="101">
        <f>IF(SER_hh_fech!G4=0,0,SER_hh_fech!G4/SER_summary!G$26)</f>
        <v>132.70169776883023</v>
      </c>
      <c r="H4" s="101">
        <f>IF(SER_hh_fech!H4=0,0,SER_hh_fech!H4/SER_summary!H$26)</f>
        <v>103.70170550232928</v>
      </c>
      <c r="I4" s="101">
        <f>IF(SER_hh_fech!I4=0,0,SER_hh_fech!I4/SER_summary!I$26)</f>
        <v>66.453658661128244</v>
      </c>
      <c r="J4" s="101">
        <f>IF(SER_hh_fech!J4=0,0,SER_hh_fech!J4/SER_summary!J$26)</f>
        <v>111.76946389411785</v>
      </c>
      <c r="K4" s="101">
        <f>IF(SER_hh_fech!K4=0,0,SER_hh_fech!K4/SER_summary!K$26)</f>
        <v>107.24178703442782</v>
      </c>
      <c r="L4" s="101">
        <f>IF(SER_hh_fech!L4=0,0,SER_hh_fech!L4/SER_summary!L$26)</f>
        <v>123.66705769851114</v>
      </c>
      <c r="M4" s="101">
        <f>IF(SER_hh_fech!M4=0,0,SER_hh_fech!M4/SER_summary!M$26)</f>
        <v>118.13654912658971</v>
      </c>
      <c r="N4" s="101">
        <f>IF(SER_hh_fech!N4=0,0,SER_hh_fech!N4/SER_summary!N$26)</f>
        <v>87.329270290396423</v>
      </c>
      <c r="O4" s="101">
        <f>IF(SER_hh_fech!O4=0,0,SER_hh_fech!O4/SER_summary!O$26)</f>
        <v>90.616819357680157</v>
      </c>
      <c r="P4" s="101">
        <f>IF(SER_hh_fech!P4=0,0,SER_hh_fech!P4/SER_summary!P$26)</f>
        <v>71.112956166451525</v>
      </c>
      <c r="Q4" s="101">
        <f>IF(SER_hh_fech!Q4=0,0,SER_hh_fech!Q4/SER_summary!Q$26)</f>
        <v>80.915082321494765</v>
      </c>
    </row>
    <row r="5" spans="1:17" ht="12" customHeight="1" x14ac:dyDescent="0.25">
      <c r="A5" s="88" t="s">
        <v>38</v>
      </c>
      <c r="B5" s="100">
        <f>IF(SER_hh_fech!B5=0,0,SER_hh_fech!B5/SER_summary!B$26)</f>
        <v>0</v>
      </c>
      <c r="C5" s="100">
        <f>IF(SER_hh_fech!C5=0,0,SER_hh_fech!C5/SER_summary!C$26)</f>
        <v>0</v>
      </c>
      <c r="D5" s="100">
        <f>IF(SER_hh_fech!D5=0,0,SER_hh_fech!D5/SER_summary!D$26)</f>
        <v>0</v>
      </c>
      <c r="E5" s="100">
        <f>IF(SER_hh_fech!E5=0,0,SER_hh_fech!E5/SER_summary!E$26)</f>
        <v>0</v>
      </c>
      <c r="F5" s="100">
        <f>IF(SER_hh_fech!F5=0,0,SER_hh_fech!F5/SER_summary!F$26)</f>
        <v>0</v>
      </c>
      <c r="G5" s="100">
        <f>IF(SER_hh_fech!G5=0,0,SER_hh_fech!G5/SER_summary!G$26)</f>
        <v>0</v>
      </c>
      <c r="H5" s="100">
        <f>IF(SER_hh_fech!H5=0,0,SER_hh_fech!H5/SER_summary!H$26)</f>
        <v>0</v>
      </c>
      <c r="I5" s="100">
        <f>IF(SER_hh_fech!I5=0,0,SER_hh_fech!I5/SER_summary!I$26)</f>
        <v>0</v>
      </c>
      <c r="J5" s="100">
        <f>IF(SER_hh_fech!J5=0,0,SER_hh_fech!J5/SER_summary!J$26)</f>
        <v>0</v>
      </c>
      <c r="K5" s="100">
        <f>IF(SER_hh_fech!K5=0,0,SER_hh_fech!K5/SER_summary!K$26)</f>
        <v>0</v>
      </c>
      <c r="L5" s="100">
        <f>IF(SER_hh_fech!L5=0,0,SER_hh_fech!L5/SER_summary!L$26)</f>
        <v>0</v>
      </c>
      <c r="M5" s="100">
        <f>IF(SER_hh_fech!M5=0,0,SER_hh_fech!M5/SER_summary!M$26)</f>
        <v>0</v>
      </c>
      <c r="N5" s="100">
        <f>IF(SER_hh_fech!N5=0,0,SER_hh_fech!N5/SER_summary!N$26)</f>
        <v>0</v>
      </c>
      <c r="O5" s="100">
        <f>IF(SER_hh_fech!O5=0,0,SER_hh_fech!O5/SER_summary!O$26)</f>
        <v>0</v>
      </c>
      <c r="P5" s="100">
        <f>IF(SER_hh_fech!P5=0,0,SER_hh_fech!P5/SER_summary!P$26)</f>
        <v>0</v>
      </c>
      <c r="Q5" s="100">
        <f>IF(SER_hh_fech!Q5=0,0,SER_hh_fech!Q5/SER_summary!Q$26)</f>
        <v>0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215.24498302216506</v>
      </c>
      <c r="C7" s="100">
        <f>IF(SER_hh_fech!C7=0,0,SER_hh_fech!C7/SER_summary!C$26)</f>
        <v>334.28248090237116</v>
      </c>
      <c r="D7" s="100">
        <f>IF(SER_hh_fech!D7=0,0,SER_hh_fech!D7/SER_summary!D$26)</f>
        <v>266.84898475066706</v>
      </c>
      <c r="E7" s="100">
        <f>IF(SER_hh_fech!E7=0,0,SER_hh_fech!E7/SER_summary!E$26)</f>
        <v>188.23757430510443</v>
      </c>
      <c r="F7" s="100">
        <f>IF(SER_hh_fech!F7=0,0,SER_hh_fech!F7/SER_summary!F$26)</f>
        <v>173.80645765572785</v>
      </c>
      <c r="G7" s="100">
        <f>IF(SER_hh_fech!G7=0,0,SER_hh_fech!G7/SER_summary!G$26)</f>
        <v>137.89693428773526</v>
      </c>
      <c r="H7" s="100">
        <f>IF(SER_hh_fech!H7=0,0,SER_hh_fech!H7/SER_summary!H$26)</f>
        <v>108.75276250821145</v>
      </c>
      <c r="I7" s="100">
        <f>IF(SER_hh_fech!I7=0,0,SER_hh_fech!I7/SER_summary!I$26)</f>
        <v>69.17872468987558</v>
      </c>
      <c r="J7" s="100">
        <f>IF(SER_hh_fech!J7=0,0,SER_hh_fech!J7/SER_summary!J$26)</f>
        <v>122.94344134360514</v>
      </c>
      <c r="K7" s="100">
        <f>IF(SER_hh_fech!K7=0,0,SER_hh_fech!K7/SER_summary!K$26)</f>
        <v>116.79607030494824</v>
      </c>
      <c r="L7" s="100">
        <f>IF(SER_hh_fech!L7=0,0,SER_hh_fech!L7/SER_summary!L$26)</f>
        <v>143.06426916977753</v>
      </c>
      <c r="M7" s="100">
        <f>IF(SER_hh_fech!M7=0,0,SER_hh_fech!M7/SER_summary!M$26)</f>
        <v>130.58521276541416</v>
      </c>
      <c r="N7" s="100">
        <f>IF(SER_hh_fech!N7=0,0,SER_hh_fech!N7/SER_summary!N$26)</f>
        <v>100.69979158188168</v>
      </c>
      <c r="O7" s="100">
        <f>IF(SER_hh_fech!O7=0,0,SER_hh_fech!O7/SER_summary!O$26)</f>
        <v>97.682368513311587</v>
      </c>
      <c r="P7" s="100">
        <f>IF(SER_hh_fech!P7=0,0,SER_hh_fech!P7/SER_summary!P$26)</f>
        <v>74.730505653803561</v>
      </c>
      <c r="Q7" s="100">
        <f>IF(SER_hh_fech!Q7=0,0,SER_hh_fech!Q7/SER_summary!Q$26)</f>
        <v>99.796640499783422</v>
      </c>
    </row>
    <row r="8" spans="1:17" ht="12" customHeight="1" x14ac:dyDescent="0.25">
      <c r="A8" s="88" t="s">
        <v>101</v>
      </c>
      <c r="B8" s="100">
        <f>IF(SER_hh_fech!B8=0,0,SER_hh_fech!B8/SER_summary!B$26)</f>
        <v>0</v>
      </c>
      <c r="C8" s="100">
        <f>IF(SER_hh_fech!C8=0,0,SER_hh_fech!C8/SER_summary!C$26)</f>
        <v>0</v>
      </c>
      <c r="D8" s="100">
        <f>IF(SER_hh_fech!D8=0,0,SER_hh_fech!D8/SER_summary!D$26)</f>
        <v>0</v>
      </c>
      <c r="E8" s="100">
        <f>IF(SER_hh_fech!E8=0,0,SER_hh_fech!E8/SER_summary!E$26)</f>
        <v>0</v>
      </c>
      <c r="F8" s="100">
        <f>IF(SER_hh_fech!F8=0,0,SER_hh_fech!F8/SER_summary!F$26)</f>
        <v>0</v>
      </c>
      <c r="G8" s="100">
        <f>IF(SER_hh_fech!G8=0,0,SER_hh_fech!G8/SER_summary!G$26)</f>
        <v>0</v>
      </c>
      <c r="H8" s="100">
        <f>IF(SER_hh_fech!H8=0,0,SER_hh_fech!H8/SER_summary!H$26)</f>
        <v>0</v>
      </c>
      <c r="I8" s="100">
        <f>IF(SER_hh_fech!I8=0,0,SER_hh_fech!I8/SER_summary!I$26)</f>
        <v>0</v>
      </c>
      <c r="J8" s="100">
        <f>IF(SER_hh_fech!J8=0,0,SER_hh_fech!J8/SER_summary!J$26)</f>
        <v>0</v>
      </c>
      <c r="K8" s="100">
        <f>IF(SER_hh_fech!K8=0,0,SER_hh_fech!K8/SER_summary!K$26)</f>
        <v>0</v>
      </c>
      <c r="L8" s="100">
        <f>IF(SER_hh_fech!L8=0,0,SER_hh_fech!L8/SER_summary!L$26)</f>
        <v>0</v>
      </c>
      <c r="M8" s="100">
        <f>IF(SER_hh_fech!M8=0,0,SER_hh_fech!M8/SER_summary!M$26)</f>
        <v>0</v>
      </c>
      <c r="N8" s="100">
        <f>IF(SER_hh_fech!N8=0,0,SER_hh_fech!N8/SER_summary!N$26)</f>
        <v>0</v>
      </c>
      <c r="O8" s="100">
        <f>IF(SER_hh_fech!O8=0,0,SER_hh_fech!O8/SER_summary!O$26)</f>
        <v>0</v>
      </c>
      <c r="P8" s="100">
        <f>IF(SER_hh_fech!P8=0,0,SER_hh_fech!P8/SER_summary!P$26)</f>
        <v>0</v>
      </c>
      <c r="Q8" s="100">
        <f>IF(SER_hh_fech!Q8=0,0,SER_hh_fech!Q8/SER_summary!Q$26)</f>
        <v>0</v>
      </c>
    </row>
    <row r="9" spans="1:17" ht="12" customHeight="1" x14ac:dyDescent="0.25">
      <c r="A9" s="88" t="s">
        <v>106</v>
      </c>
      <c r="B9" s="100">
        <f>IF(SER_hh_fech!B9=0,0,SER_hh_fech!B9/SER_summary!B$26)</f>
        <v>216.90362552118876</v>
      </c>
      <c r="C9" s="100">
        <f>IF(SER_hh_fech!C9=0,0,SER_hh_fech!C9/SER_summary!C$26)</f>
        <v>296.77515940678768</v>
      </c>
      <c r="D9" s="100">
        <f>IF(SER_hh_fech!D9=0,0,SER_hh_fech!D9/SER_summary!D$26)</f>
        <v>290.43847991134146</v>
      </c>
      <c r="E9" s="100">
        <f>IF(SER_hh_fech!E9=0,0,SER_hh_fech!E9/SER_summary!E$26)</f>
        <v>159.60921657163968</v>
      </c>
      <c r="F9" s="100">
        <f>IF(SER_hh_fech!F9=0,0,SER_hh_fech!F9/SER_summary!F$26)</f>
        <v>172.77416439368767</v>
      </c>
      <c r="G9" s="100">
        <f>IF(SER_hh_fech!G9=0,0,SER_hh_fech!G9/SER_summary!G$26)</f>
        <v>129.35576657715387</v>
      </c>
      <c r="H9" s="100">
        <f>IF(SER_hh_fech!H9=0,0,SER_hh_fech!H9/SER_summary!H$26)</f>
        <v>101.79420084772315</v>
      </c>
      <c r="I9" s="100">
        <f>IF(SER_hh_fech!I9=0,0,SER_hh_fech!I9/SER_summary!I$26)</f>
        <v>66.608347132896</v>
      </c>
      <c r="J9" s="100">
        <f>IF(SER_hh_fech!J9=0,0,SER_hh_fech!J9/SER_summary!J$26)</f>
        <v>103.55366943376355</v>
      </c>
      <c r="K9" s="100">
        <f>IF(SER_hh_fech!K9=0,0,SER_hh_fech!K9/SER_summary!K$26)</f>
        <v>107.83178503633583</v>
      </c>
      <c r="L9" s="100">
        <f>IF(SER_hh_fech!L9=0,0,SER_hh_fech!L9/SER_summary!L$26)</f>
        <v>125.81534203719812</v>
      </c>
      <c r="M9" s="100">
        <f>IF(SER_hh_fech!M9=0,0,SER_hh_fech!M9/SER_summary!M$26)</f>
        <v>122.47527782288088</v>
      </c>
      <c r="N9" s="100">
        <f>IF(SER_hh_fech!N9=0,0,SER_hh_fech!N9/SER_summary!N$26)</f>
        <v>93.766968442294456</v>
      </c>
      <c r="O9" s="100">
        <f>IF(SER_hh_fech!O9=0,0,SER_hh_fech!O9/SER_summary!O$26)</f>
        <v>98.84673095675241</v>
      </c>
      <c r="P9" s="100">
        <f>IF(SER_hh_fech!P9=0,0,SER_hh_fech!P9/SER_summary!P$26)</f>
        <v>80.0743978143649</v>
      </c>
      <c r="Q9" s="100">
        <f>IF(SER_hh_fech!Q9=0,0,SER_hh_fech!Q9/SER_summary!Q$26)</f>
        <v>94.158044323271312</v>
      </c>
    </row>
    <row r="10" spans="1:17" ht="12" customHeight="1" x14ac:dyDescent="0.25">
      <c r="A10" s="88" t="s">
        <v>34</v>
      </c>
      <c r="B10" s="100">
        <f>IF(SER_hh_fech!B10=0,0,SER_hh_fech!B10/SER_summary!B$26)</f>
        <v>283.09515941141166</v>
      </c>
      <c r="C10" s="100">
        <f>IF(SER_hh_fech!C10=0,0,SER_hh_fech!C10/SER_summary!C$26)</f>
        <v>461.79069865688149</v>
      </c>
      <c r="D10" s="100">
        <f>IF(SER_hh_fech!D10=0,0,SER_hh_fech!D10/SER_summary!D$26)</f>
        <v>443.42342987951946</v>
      </c>
      <c r="E10" s="100">
        <f>IF(SER_hh_fech!E10=0,0,SER_hh_fech!E10/SER_summary!E$26)</f>
        <v>208.31646543623563</v>
      </c>
      <c r="F10" s="100">
        <f>IF(SER_hh_fech!F10=0,0,SER_hh_fech!F10/SER_summary!F$26)</f>
        <v>225.49890299748125</v>
      </c>
      <c r="G10" s="100">
        <f>IF(SER_hh_fech!G10=0,0,SER_hh_fech!G10/SER_summary!G$26)</f>
        <v>384.69740894839447</v>
      </c>
      <c r="H10" s="100">
        <f>IF(SER_hh_fech!H10=0,0,SER_hh_fech!H10/SER_summary!H$26)</f>
        <v>0</v>
      </c>
      <c r="I10" s="100">
        <f>IF(SER_hh_fech!I10=0,0,SER_hh_fech!I10/SER_summary!I$26)</f>
        <v>0</v>
      </c>
      <c r="J10" s="100">
        <f>IF(SER_hh_fech!J10=0,0,SER_hh_fech!J10/SER_summary!J$26)</f>
        <v>0</v>
      </c>
      <c r="K10" s="100">
        <f>IF(SER_hh_fech!K10=0,0,SER_hh_fech!K10/SER_summary!K$26)</f>
        <v>0</v>
      </c>
      <c r="L10" s="100">
        <f>IF(SER_hh_fech!L10=0,0,SER_hh_fech!L10/SER_summary!L$26)</f>
        <v>0</v>
      </c>
      <c r="M10" s="100">
        <f>IF(SER_hh_fech!M10=0,0,SER_hh_fech!M10/SER_summary!M$26)</f>
        <v>0</v>
      </c>
      <c r="N10" s="100">
        <f>IF(SER_hh_fech!N10=0,0,SER_hh_fech!N10/SER_summary!N$26)</f>
        <v>0</v>
      </c>
      <c r="O10" s="100">
        <f>IF(SER_hh_fech!O10=0,0,SER_hh_fech!O10/SER_summary!O$26)</f>
        <v>0</v>
      </c>
      <c r="P10" s="100">
        <f>IF(SER_hh_fech!P10=0,0,SER_hh_fech!P10/SER_summary!P$26)</f>
        <v>0</v>
      </c>
      <c r="Q10" s="100">
        <f>IF(SER_hh_fech!Q10=0,0,SER_hh_fech!Q10/SER_summary!Q$26)</f>
        <v>0</v>
      </c>
    </row>
    <row r="11" spans="1:17" ht="12" customHeight="1" x14ac:dyDescent="0.25">
      <c r="A11" s="88" t="s">
        <v>61</v>
      </c>
      <c r="B11" s="100">
        <f>IF(SER_hh_fech!B11=0,0,SER_hh_fech!B11/SER_summary!B$26)</f>
        <v>0</v>
      </c>
      <c r="C11" s="100">
        <f>IF(SER_hh_fech!C11=0,0,SER_hh_fech!C11/SER_summary!C$26)</f>
        <v>0</v>
      </c>
      <c r="D11" s="100">
        <f>IF(SER_hh_fech!D11=0,0,SER_hh_fech!D11/SER_summary!D$26)</f>
        <v>0</v>
      </c>
      <c r="E11" s="100">
        <f>IF(SER_hh_fech!E11=0,0,SER_hh_fech!E11/SER_summary!E$26)</f>
        <v>0</v>
      </c>
      <c r="F11" s="100">
        <f>IF(SER_hh_fech!F11=0,0,SER_hh_fech!F11/SER_summary!F$26)</f>
        <v>0</v>
      </c>
      <c r="G11" s="100">
        <f>IF(SER_hh_fech!G11=0,0,SER_hh_fech!G11/SER_summary!G$26)</f>
        <v>0</v>
      </c>
      <c r="H11" s="100">
        <f>IF(SER_hh_fech!H11=0,0,SER_hh_fech!H11/SER_summary!H$26)</f>
        <v>0</v>
      </c>
      <c r="I11" s="100">
        <f>IF(SER_hh_fech!I11=0,0,SER_hh_fech!I11/SER_summary!I$26)</f>
        <v>0</v>
      </c>
      <c r="J11" s="100">
        <f>IF(SER_hh_fech!J11=0,0,SER_hh_fech!J11/SER_summary!J$26)</f>
        <v>0</v>
      </c>
      <c r="K11" s="100">
        <f>IF(SER_hh_fech!K11=0,0,SER_hh_fech!K11/SER_summary!K$26)</f>
        <v>0</v>
      </c>
      <c r="L11" s="100">
        <f>IF(SER_hh_fech!L11=0,0,SER_hh_fech!L11/SER_summary!L$26)</f>
        <v>113.08680392692591</v>
      </c>
      <c r="M11" s="100">
        <f>IF(SER_hh_fech!M11=0,0,SER_hh_fech!M11/SER_summary!M$26)</f>
        <v>109.79009889848675</v>
      </c>
      <c r="N11" s="100">
        <f>IF(SER_hh_fech!N11=0,0,SER_hh_fech!N11/SER_summary!N$26)</f>
        <v>79.207728926648755</v>
      </c>
      <c r="O11" s="100">
        <f>IF(SER_hh_fech!O11=0,0,SER_hh_fech!O11/SER_summary!O$26)</f>
        <v>78.516672261982208</v>
      </c>
      <c r="P11" s="100">
        <f>IF(SER_hh_fech!P11=0,0,SER_hh_fech!P11/SER_summary!P$26)</f>
        <v>81.685114449473588</v>
      </c>
      <c r="Q11" s="100">
        <f>IF(SER_hh_fech!Q11=0,0,SER_hh_fech!Q11/SER_summary!Q$26)</f>
        <v>83.757967565120609</v>
      </c>
    </row>
    <row r="12" spans="1:17" ht="12" customHeight="1" x14ac:dyDescent="0.25">
      <c r="A12" s="88" t="s">
        <v>42</v>
      </c>
      <c r="B12" s="100">
        <f>IF(SER_hh_fech!B12=0,0,SER_hh_fech!B12/SER_summary!B$26)</f>
        <v>234.54007813477114</v>
      </c>
      <c r="C12" s="100">
        <f>IF(SER_hh_fech!C12=0,0,SER_hh_fech!C12/SER_summary!C$26)</f>
        <v>253.41334397581031</v>
      </c>
      <c r="D12" s="100">
        <f>IF(SER_hh_fech!D12=0,0,SER_hh_fech!D12/SER_summary!D$26)</f>
        <v>241.38281917525447</v>
      </c>
      <c r="E12" s="100">
        <f>IF(SER_hh_fech!E12=0,0,SER_hh_fech!E12/SER_summary!E$26)</f>
        <v>136.28871561092467</v>
      </c>
      <c r="F12" s="100">
        <f>IF(SER_hh_fech!F12=0,0,SER_hh_fech!F12/SER_summary!F$26)</f>
        <v>155.82171556982348</v>
      </c>
      <c r="G12" s="100">
        <f>IF(SER_hh_fech!G12=0,0,SER_hh_fech!G12/SER_summary!G$26)</f>
        <v>110.45559687810298</v>
      </c>
      <c r="H12" s="100">
        <f>IF(SER_hh_fech!H12=0,0,SER_hh_fech!H12/SER_summary!H$26)</f>
        <v>113.75673364180456</v>
      </c>
      <c r="I12" s="100">
        <f>IF(SER_hh_fech!I12=0,0,SER_hh_fech!I12/SER_summary!I$26)</f>
        <v>66.389136124143732</v>
      </c>
      <c r="J12" s="100">
        <f>IF(SER_hh_fech!J12=0,0,SER_hh_fech!J12/SER_summary!J$26)</f>
        <v>62.723802699602395</v>
      </c>
      <c r="K12" s="100">
        <f>IF(SER_hh_fech!K12=0,0,SER_hh_fech!K12/SER_summary!K$26)</f>
        <v>92.076484054661151</v>
      </c>
      <c r="L12" s="100">
        <f>IF(SER_hh_fech!L12=0,0,SER_hh_fech!L12/SER_summary!L$26)</f>
        <v>107.43246373057964</v>
      </c>
      <c r="M12" s="100">
        <f>IF(SER_hh_fech!M12=0,0,SER_hh_fech!M12/SER_summary!M$26)</f>
        <v>104.61125372459955</v>
      </c>
      <c r="N12" s="100">
        <f>IF(SER_hh_fech!N12=0,0,SER_hh_fech!N12/SER_summary!N$26)</f>
        <v>80.314081924630543</v>
      </c>
      <c r="O12" s="100">
        <f>IF(SER_hh_fech!O12=0,0,SER_hh_fech!O12/SER_summary!O$26)</f>
        <v>84.947112704115952</v>
      </c>
      <c r="P12" s="100">
        <f>IF(SER_hh_fech!P12=0,0,SER_hh_fech!P12/SER_summary!P$26)</f>
        <v>69.083614663046745</v>
      </c>
      <c r="Q12" s="100">
        <f>IF(SER_hh_fech!Q12=0,0,SER_hh_fech!Q12/SER_summary!Q$26)</f>
        <v>81.530085894592162</v>
      </c>
    </row>
    <row r="13" spans="1:17" ht="12" customHeight="1" x14ac:dyDescent="0.25">
      <c r="A13" s="88" t="s">
        <v>105</v>
      </c>
      <c r="B13" s="100">
        <f>IF(SER_hh_fech!B13=0,0,SER_hh_fech!B13/SER_summary!B$26)</f>
        <v>118.1799962779202</v>
      </c>
      <c r="C13" s="100">
        <f>IF(SER_hh_fech!C13=0,0,SER_hh_fech!C13/SER_summary!C$26)</f>
        <v>161.69643784479877</v>
      </c>
      <c r="D13" s="100">
        <f>IF(SER_hh_fech!D13=0,0,SER_hh_fech!D13/SER_summary!D$26)</f>
        <v>154.02249279327711</v>
      </c>
      <c r="E13" s="100">
        <f>IF(SER_hh_fech!E13=0,0,SER_hh_fech!E13/SER_summary!E$26)</f>
        <v>86.963182641380413</v>
      </c>
      <c r="F13" s="100">
        <f>IF(SER_hh_fech!F13=0,0,SER_hh_fech!F13/SER_summary!F$26)</f>
        <v>94.136556648502449</v>
      </c>
      <c r="G13" s="100">
        <f>IF(SER_hh_fech!G13=0,0,SER_hh_fech!G13/SER_summary!G$26)</f>
        <v>70.479818209256734</v>
      </c>
      <c r="H13" s="100">
        <f>IF(SER_hh_fech!H13=0,0,SER_hh_fech!H13/SER_summary!H$26)</f>
        <v>55.462977361053333</v>
      </c>
      <c r="I13" s="100">
        <f>IF(SER_hh_fech!I13=0,0,SER_hh_fech!I13/SER_summary!I$26)</f>
        <v>36.292058225027539</v>
      </c>
      <c r="J13" s="100">
        <f>IF(SER_hh_fech!J13=0,0,SER_hh_fech!J13/SER_summary!J$26)</f>
        <v>60.755900864465488</v>
      </c>
      <c r="K13" s="100">
        <f>IF(SER_hh_fech!K13=0,0,SER_hh_fech!K13/SER_summary!K$26)</f>
        <v>58.752831776434554</v>
      </c>
      <c r="L13" s="100">
        <f>IF(SER_hh_fech!L13=0,0,SER_hh_fech!L13/SER_summary!L$26)</f>
        <v>68.551173208082176</v>
      </c>
      <c r="M13" s="100">
        <f>IF(SER_hh_fech!M13=0,0,SER_hh_fech!M13/SER_summary!M$26)</f>
        <v>65.578583411943242</v>
      </c>
      <c r="N13" s="100">
        <f>IF(SER_hh_fech!N13=0,0,SER_hh_fech!N13/SER_summary!N$26)</f>
        <v>43.526807285594124</v>
      </c>
      <c r="O13" s="100">
        <f>IF(SER_hh_fech!O13=0,0,SER_hh_fech!O13/SER_summary!O$26)</f>
        <v>40.380544804817468</v>
      </c>
      <c r="P13" s="100">
        <f>IF(SER_hh_fech!P13=0,0,SER_hh_fech!P13/SER_summary!P$26)</f>
        <v>28.940009569516</v>
      </c>
      <c r="Q13" s="100">
        <f>IF(SER_hh_fech!Q13=0,0,SER_hh_fech!Q13/SER_summary!Q$26)</f>
        <v>32.798212207281615</v>
      </c>
    </row>
    <row r="14" spans="1:17" ht="12" customHeight="1" x14ac:dyDescent="0.25">
      <c r="A14" s="51" t="s">
        <v>104</v>
      </c>
      <c r="B14" s="22">
        <f>IF(SER_hh_fech!B14=0,0,SER_hh_fech!B14/SER_summary!B$26)</f>
        <v>195.92999382918356</v>
      </c>
      <c r="C14" s="22">
        <f>IF(SER_hh_fech!C14=0,0,SER_hh_fech!C14/SER_summary!C$26)</f>
        <v>204.74480267802349</v>
      </c>
      <c r="D14" s="22">
        <f>IF(SER_hh_fech!D14=0,0,SER_hh_fech!D14/SER_summary!D$26)</f>
        <v>374.51900111163906</v>
      </c>
      <c r="E14" s="22">
        <f>IF(SER_hh_fech!E14=0,0,SER_hh_fech!E14/SER_summary!E$26)</f>
        <v>92.041373757798823</v>
      </c>
      <c r="F14" s="22">
        <f>IF(SER_hh_fech!F14=0,0,SER_hh_fech!F14/SER_summary!F$26)</f>
        <v>190.64954527107196</v>
      </c>
      <c r="G14" s="22">
        <f>IF(SER_hh_fech!G14=0,0,SER_hh_fech!G14/SER_summary!G$26)</f>
        <v>116.84811966271521</v>
      </c>
      <c r="H14" s="22">
        <f>IF(SER_hh_fech!H14=0,0,SER_hh_fech!H14/SER_summary!H$26)</f>
        <v>66.442616215598932</v>
      </c>
      <c r="I14" s="22">
        <f>IF(SER_hh_fech!I14=0,0,SER_hh_fech!I14/SER_summary!I$26)</f>
        <v>60.168412320440403</v>
      </c>
      <c r="J14" s="22">
        <f>IF(SER_hh_fech!J14=0,0,SER_hh_fech!J14/SER_summary!J$26)</f>
        <v>109.04582694952332</v>
      </c>
      <c r="K14" s="22">
        <f>IF(SER_hh_fech!K14=0,0,SER_hh_fech!K14/SER_summary!K$26)</f>
        <v>93.384945386193394</v>
      </c>
      <c r="L14" s="22">
        <f>IF(SER_hh_fech!L14=0,0,SER_hh_fech!L14/SER_summary!L$26)</f>
        <v>95.320248278509936</v>
      </c>
      <c r="M14" s="22">
        <f>IF(SER_hh_fech!M14=0,0,SER_hh_fech!M14/SER_summary!M$26)</f>
        <v>110.54131809709648</v>
      </c>
      <c r="N14" s="22">
        <f>IF(SER_hh_fech!N14=0,0,SER_hh_fech!N14/SER_summary!N$26)</f>
        <v>84.743542726857044</v>
      </c>
      <c r="O14" s="22">
        <f>IF(SER_hh_fech!O14=0,0,SER_hh_fech!O14/SER_summary!O$26)</f>
        <v>107.15459831049978</v>
      </c>
      <c r="P14" s="22">
        <f>IF(SER_hh_fech!P14=0,0,SER_hh_fech!P14/SER_summary!P$26)</f>
        <v>87.82453217871975</v>
      </c>
      <c r="Q14" s="22">
        <f>IF(SER_hh_fech!Q14=0,0,SER_hh_fech!Q14/SER_summary!Q$26)</f>
        <v>85.54368222552047</v>
      </c>
    </row>
    <row r="15" spans="1:17" ht="12" customHeight="1" x14ac:dyDescent="0.25">
      <c r="A15" s="105" t="s">
        <v>108</v>
      </c>
      <c r="B15" s="104">
        <f>IF(SER_hh_fech!B15=0,0,SER_hh_fech!B15/SER_summary!B$26)</f>
        <v>2.2790039303071739</v>
      </c>
      <c r="C15" s="104">
        <f>IF(SER_hh_fech!C15=0,0,SER_hh_fech!C15/SER_summary!C$26)</f>
        <v>3.5614254055850099</v>
      </c>
      <c r="D15" s="104">
        <f>IF(SER_hh_fech!D15=0,0,SER_hh_fech!D15/SER_summary!D$26)</f>
        <v>3.040222448105022</v>
      </c>
      <c r="E15" s="104">
        <f>IF(SER_hh_fech!E15=0,0,SER_hh_fech!E15/SER_summary!E$26)</f>
        <v>2.0822531082934441</v>
      </c>
      <c r="F15" s="104">
        <f>IF(SER_hh_fech!F15=0,0,SER_hh_fech!F15/SER_summary!F$26)</f>
        <v>2.0338424137064832</v>
      </c>
      <c r="G15" s="104">
        <f>IF(SER_hh_fech!G15=0,0,SER_hh_fech!G15/SER_summary!G$26)</f>
        <v>1.6216504873645183</v>
      </c>
      <c r="H15" s="104">
        <f>IF(SER_hh_fech!H15=0,0,SER_hh_fech!H15/SER_summary!H$26)</f>
        <v>1.286795197009913</v>
      </c>
      <c r="I15" s="104">
        <f>IF(SER_hh_fech!I15=0,0,SER_hh_fech!I15/SER_summary!I$26)</f>
        <v>0.83403991695807311</v>
      </c>
      <c r="J15" s="104">
        <f>IF(SER_hh_fech!J15=0,0,SER_hh_fech!J15/SER_summary!J$26)</f>
        <v>1.459546389850124</v>
      </c>
      <c r="K15" s="104">
        <f>IF(SER_hh_fech!K15=0,0,SER_hh_fech!K15/SER_summary!K$26)</f>
        <v>1.4003979603102612</v>
      </c>
      <c r="L15" s="104">
        <f>IF(SER_hh_fech!L15=0,0,SER_hh_fech!L15/SER_summary!L$26)</f>
        <v>1.5708415785541678</v>
      </c>
      <c r="M15" s="104">
        <f>IF(SER_hh_fech!M15=0,0,SER_hh_fech!M15/SER_summary!M$26)</f>
        <v>1.4138345836843782</v>
      </c>
      <c r="N15" s="104">
        <f>IF(SER_hh_fech!N15=0,0,SER_hh_fech!N15/SER_summary!N$26)</f>
        <v>0.98073131327985896</v>
      </c>
      <c r="O15" s="104">
        <f>IF(SER_hh_fech!O15=0,0,SER_hh_fech!O15/SER_summary!O$26)</f>
        <v>0.99754425943301928</v>
      </c>
      <c r="P15" s="104">
        <f>IF(SER_hh_fech!P15=0,0,SER_hh_fech!P15/SER_summary!P$26)</f>
        <v>0.81218401171480559</v>
      </c>
      <c r="Q15" s="104">
        <f>IF(SER_hh_fech!Q15=0,0,SER_hh_fech!Q15/SER_summary!Q$26)</f>
        <v>1.0222082837078883</v>
      </c>
    </row>
    <row r="16" spans="1:17" ht="12.95" customHeight="1" x14ac:dyDescent="0.25">
      <c r="A16" s="90" t="s">
        <v>102</v>
      </c>
      <c r="B16" s="101">
        <f>IF(SER_hh_fech!B16=0,0,SER_hh_fech!B16/SER_summary!B$26)</f>
        <v>17.336300092738199</v>
      </c>
      <c r="C16" s="101">
        <f>IF(SER_hh_fech!C16=0,0,SER_hh_fech!C16/SER_summary!C$26)</f>
        <v>16.952794129592426</v>
      </c>
      <c r="D16" s="101">
        <f>IF(SER_hh_fech!D16=0,0,SER_hh_fech!D16/SER_summary!D$26)</f>
        <v>16.534968473253432</v>
      </c>
      <c r="E16" s="101">
        <f>IF(SER_hh_fech!E16=0,0,SER_hh_fech!E16/SER_summary!E$26)</f>
        <v>16.238627928544812</v>
      </c>
      <c r="F16" s="101">
        <f>IF(SER_hh_fech!F16=0,0,SER_hh_fech!F16/SER_summary!F$26)</f>
        <v>16.004522699732721</v>
      </c>
      <c r="G16" s="101">
        <f>IF(SER_hh_fech!G16=0,0,SER_hh_fech!G16/SER_summary!G$26)</f>
        <v>15.798718037895235</v>
      </c>
      <c r="H16" s="101">
        <f>IF(SER_hh_fech!H16=0,0,SER_hh_fech!H16/SER_summary!H$26)</f>
        <v>15.622877513217833</v>
      </c>
      <c r="I16" s="101">
        <f>IF(SER_hh_fech!I16=0,0,SER_hh_fech!I16/SER_summary!I$26)</f>
        <v>15.43774433812521</v>
      </c>
      <c r="J16" s="101">
        <f>IF(SER_hh_fech!J16=0,0,SER_hh_fech!J16/SER_summary!J$26)</f>
        <v>15.24243295589403</v>
      </c>
      <c r="K16" s="101">
        <f>IF(SER_hh_fech!K16=0,0,SER_hh_fech!K16/SER_summary!K$26)</f>
        <v>14.965639932766894</v>
      </c>
      <c r="L16" s="101">
        <f>IF(SER_hh_fech!L16=0,0,SER_hh_fech!L16/SER_summary!L$26)</f>
        <v>14.799460042522153</v>
      </c>
      <c r="M16" s="101">
        <f>IF(SER_hh_fech!M16=0,0,SER_hh_fech!M16/SER_summary!M$26)</f>
        <v>14.463582900890874</v>
      </c>
      <c r="N16" s="101">
        <f>IF(SER_hh_fech!N16=0,0,SER_hh_fech!N16/SER_summary!N$26)</f>
        <v>14.251331378982247</v>
      </c>
      <c r="O16" s="101">
        <f>IF(SER_hh_fech!O16=0,0,SER_hh_fech!O16/SER_summary!O$26)</f>
        <v>13.989986861829362</v>
      </c>
      <c r="P16" s="101">
        <f>IF(SER_hh_fech!P16=0,0,SER_hh_fech!P16/SER_summary!P$26)</f>
        <v>13.729112936244267</v>
      </c>
      <c r="Q16" s="101">
        <f>IF(SER_hh_fech!Q16=0,0,SER_hh_fech!Q16/SER_summary!Q$26)</f>
        <v>13.129984378028757</v>
      </c>
    </row>
    <row r="17" spans="1:17" ht="12.95" customHeight="1" x14ac:dyDescent="0.25">
      <c r="A17" s="88" t="s">
        <v>101</v>
      </c>
      <c r="B17" s="103">
        <f>IF(SER_hh_fech!B17=0,0,SER_hh_fech!B17/SER_summary!B$26)</f>
        <v>0</v>
      </c>
      <c r="C17" s="103">
        <f>IF(SER_hh_fech!C17=0,0,SER_hh_fech!C17/SER_summary!C$26)</f>
        <v>0</v>
      </c>
      <c r="D17" s="103">
        <f>IF(SER_hh_fech!D17=0,0,SER_hh_fech!D17/SER_summary!D$26)</f>
        <v>0</v>
      </c>
      <c r="E17" s="103">
        <f>IF(SER_hh_fech!E17=0,0,SER_hh_fech!E17/SER_summary!E$26)</f>
        <v>0</v>
      </c>
      <c r="F17" s="103">
        <f>IF(SER_hh_fech!F17=0,0,SER_hh_fech!F17/SER_summary!F$26)</f>
        <v>0</v>
      </c>
      <c r="G17" s="103">
        <f>IF(SER_hh_fech!G17=0,0,SER_hh_fech!G17/SER_summary!G$26)</f>
        <v>0</v>
      </c>
      <c r="H17" s="103">
        <f>IF(SER_hh_fech!H17=0,0,SER_hh_fech!H17/SER_summary!H$26)</f>
        <v>0</v>
      </c>
      <c r="I17" s="103">
        <f>IF(SER_hh_fech!I17=0,0,SER_hh_fech!I17/SER_summary!I$26)</f>
        <v>0</v>
      </c>
      <c r="J17" s="103">
        <f>IF(SER_hh_fech!J17=0,0,SER_hh_fech!J17/SER_summary!J$26)</f>
        <v>0</v>
      </c>
      <c r="K17" s="103">
        <f>IF(SER_hh_fech!K17=0,0,SER_hh_fech!K17/SER_summary!K$26)</f>
        <v>0</v>
      </c>
      <c r="L17" s="103">
        <f>IF(SER_hh_fech!L17=0,0,SER_hh_fech!L17/SER_summary!L$26)</f>
        <v>0</v>
      </c>
      <c r="M17" s="103">
        <f>IF(SER_hh_fech!M17=0,0,SER_hh_fech!M17/SER_summary!M$26)</f>
        <v>0</v>
      </c>
      <c r="N17" s="103">
        <f>IF(SER_hh_fech!N17=0,0,SER_hh_fech!N17/SER_summary!N$26)</f>
        <v>0</v>
      </c>
      <c r="O17" s="103">
        <f>IF(SER_hh_fech!O17=0,0,SER_hh_fech!O17/SER_summary!O$26)</f>
        <v>0</v>
      </c>
      <c r="P17" s="103">
        <f>IF(SER_hh_fech!P17=0,0,SER_hh_fech!P17/SER_summary!P$26)</f>
        <v>0</v>
      </c>
      <c r="Q17" s="103">
        <f>IF(SER_hh_fech!Q17=0,0,SER_hh_fech!Q17/SER_summary!Q$26)</f>
        <v>0</v>
      </c>
    </row>
    <row r="18" spans="1:17" ht="12" customHeight="1" x14ac:dyDescent="0.25">
      <c r="A18" s="88" t="s">
        <v>100</v>
      </c>
      <c r="B18" s="103">
        <f>IF(SER_hh_fech!B18=0,0,SER_hh_fech!B18/SER_summary!B$26)</f>
        <v>17.336300092738199</v>
      </c>
      <c r="C18" s="103">
        <f>IF(SER_hh_fech!C18=0,0,SER_hh_fech!C18/SER_summary!C$26)</f>
        <v>16.952794129592426</v>
      </c>
      <c r="D18" s="103">
        <f>IF(SER_hh_fech!D18=0,0,SER_hh_fech!D18/SER_summary!D$26)</f>
        <v>16.534968473253432</v>
      </c>
      <c r="E18" s="103">
        <f>IF(SER_hh_fech!E18=0,0,SER_hh_fech!E18/SER_summary!E$26)</f>
        <v>16.238627928544812</v>
      </c>
      <c r="F18" s="103">
        <f>IF(SER_hh_fech!F18=0,0,SER_hh_fech!F18/SER_summary!F$26)</f>
        <v>16.004522699732721</v>
      </c>
      <c r="G18" s="103">
        <f>IF(SER_hh_fech!G18=0,0,SER_hh_fech!G18/SER_summary!G$26)</f>
        <v>15.798718037895235</v>
      </c>
      <c r="H18" s="103">
        <f>IF(SER_hh_fech!H18=0,0,SER_hh_fech!H18/SER_summary!H$26)</f>
        <v>15.622877513217833</v>
      </c>
      <c r="I18" s="103">
        <f>IF(SER_hh_fech!I18=0,0,SER_hh_fech!I18/SER_summary!I$26)</f>
        <v>15.43774433812521</v>
      </c>
      <c r="J18" s="103">
        <f>IF(SER_hh_fech!J18=0,0,SER_hh_fech!J18/SER_summary!J$26)</f>
        <v>15.24243295589403</v>
      </c>
      <c r="K18" s="103">
        <f>IF(SER_hh_fech!K18=0,0,SER_hh_fech!K18/SER_summary!K$26)</f>
        <v>14.965639932766894</v>
      </c>
      <c r="L18" s="103">
        <f>IF(SER_hh_fech!L18=0,0,SER_hh_fech!L18/SER_summary!L$26)</f>
        <v>14.799460042522153</v>
      </c>
      <c r="M18" s="103">
        <f>IF(SER_hh_fech!M18=0,0,SER_hh_fech!M18/SER_summary!M$26)</f>
        <v>14.463582900890874</v>
      </c>
      <c r="N18" s="103">
        <f>IF(SER_hh_fech!N18=0,0,SER_hh_fech!N18/SER_summary!N$26)</f>
        <v>14.251331378982247</v>
      </c>
      <c r="O18" s="103">
        <f>IF(SER_hh_fech!O18=0,0,SER_hh_fech!O18/SER_summary!O$26)</f>
        <v>13.989986861829362</v>
      </c>
      <c r="P18" s="103">
        <f>IF(SER_hh_fech!P18=0,0,SER_hh_fech!P18/SER_summary!P$26)</f>
        <v>13.729112936244267</v>
      </c>
      <c r="Q18" s="103">
        <f>IF(SER_hh_fech!Q18=0,0,SER_hh_fech!Q18/SER_summary!Q$26)</f>
        <v>13.129984378028757</v>
      </c>
    </row>
    <row r="19" spans="1:17" ht="12.95" customHeight="1" x14ac:dyDescent="0.25">
      <c r="A19" s="90" t="s">
        <v>47</v>
      </c>
      <c r="B19" s="101">
        <f>IF(SER_hh_fech!B19=0,0,SER_hh_fech!B19/SER_summary!B$26)</f>
        <v>23.03141405890397</v>
      </c>
      <c r="C19" s="101">
        <f>IF(SER_hh_fech!C19=0,0,SER_hh_fech!C19/SER_summary!C$26)</f>
        <v>22.656552846015984</v>
      </c>
      <c r="D19" s="101">
        <f>IF(SER_hh_fech!D19=0,0,SER_hh_fech!D19/SER_summary!D$26)</f>
        <v>20.888914062564599</v>
      </c>
      <c r="E19" s="101">
        <f>IF(SER_hh_fech!E19=0,0,SER_hh_fech!E19/SER_summary!E$26)</f>
        <v>20.602858857989396</v>
      </c>
      <c r="F19" s="101">
        <f>IF(SER_hh_fech!F19=0,0,SER_hh_fech!F19/SER_summary!F$26)</f>
        <v>20.234378854370469</v>
      </c>
      <c r="G19" s="101">
        <f>IF(SER_hh_fech!G19=0,0,SER_hh_fech!G19/SER_summary!G$26)</f>
        <v>19.860338976368695</v>
      </c>
      <c r="H19" s="101">
        <f>IF(SER_hh_fech!H19=0,0,SER_hh_fech!H19/SER_summary!H$26)</f>
        <v>19.319147537889325</v>
      </c>
      <c r="I19" s="101">
        <f>IF(SER_hh_fech!I19=0,0,SER_hh_fech!I19/SER_summary!I$26)</f>
        <v>19.736410604735891</v>
      </c>
      <c r="J19" s="101">
        <f>IF(SER_hh_fech!J19=0,0,SER_hh_fech!J19/SER_summary!J$26)</f>
        <v>19.180685171680839</v>
      </c>
      <c r="K19" s="101">
        <f>IF(SER_hh_fech!K19=0,0,SER_hh_fech!K19/SER_summary!K$26)</f>
        <v>18.953745650128504</v>
      </c>
      <c r="L19" s="101">
        <f>IF(SER_hh_fech!L19=0,0,SER_hh_fech!L19/SER_summary!L$26)</f>
        <v>18.974742449933082</v>
      </c>
      <c r="M19" s="101">
        <f>IF(SER_hh_fech!M19=0,0,SER_hh_fech!M19/SER_summary!M$26)</f>
        <v>18.247906684701523</v>
      </c>
      <c r="N19" s="101">
        <f>IF(SER_hh_fech!N19=0,0,SER_hh_fech!N19/SER_summary!N$26)</f>
        <v>18.178191848936365</v>
      </c>
      <c r="O19" s="101">
        <f>IF(SER_hh_fech!O19=0,0,SER_hh_fech!O19/SER_summary!O$26)</f>
        <v>18.096281422150955</v>
      </c>
      <c r="P19" s="101">
        <f>IF(SER_hh_fech!P19=0,0,SER_hh_fech!P19/SER_summary!P$26)</f>
        <v>18.208172237686</v>
      </c>
      <c r="Q19" s="101">
        <f>IF(SER_hh_fech!Q19=0,0,SER_hh_fech!Q19/SER_summary!Q$26)</f>
        <v>18.320879783928497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24.072871080149362</v>
      </c>
      <c r="C21" s="100">
        <f>IF(SER_hh_fech!C21=0,0,SER_hh_fech!C21/SER_summary!C$26)</f>
        <v>23.554720479232394</v>
      </c>
      <c r="D21" s="100">
        <f>IF(SER_hh_fech!D21=0,0,SER_hh_fech!D21/SER_summary!D$26)</f>
        <v>21.948424678549667</v>
      </c>
      <c r="E21" s="100">
        <f>IF(SER_hh_fech!E21=0,0,SER_hh_fech!E21/SER_summary!E$26)</f>
        <v>21.421527774532681</v>
      </c>
      <c r="F21" s="100">
        <f>IF(SER_hh_fech!F21=0,0,SER_hh_fech!F21/SER_summary!F$26)</f>
        <v>21.091281872454388</v>
      </c>
      <c r="G21" s="100">
        <f>IF(SER_hh_fech!G21=0,0,SER_hh_fech!G21/SER_summary!G$26)</f>
        <v>20.771881964389031</v>
      </c>
      <c r="H21" s="100">
        <f>IF(SER_hh_fech!H21=0,0,SER_hh_fech!H21/SER_summary!H$26)</f>
        <v>20.218459049972974</v>
      </c>
      <c r="I21" s="100">
        <f>IF(SER_hh_fech!I21=0,0,SER_hh_fech!I21/SER_summary!I$26)</f>
        <v>20.80216396899835</v>
      </c>
      <c r="J21" s="100">
        <f>IF(SER_hh_fech!J21=0,0,SER_hh_fech!J21/SER_summary!J$26)</f>
        <v>20.444743768052096</v>
      </c>
      <c r="K21" s="100">
        <f>IF(SER_hh_fech!K21=0,0,SER_hh_fech!K21/SER_summary!K$26)</f>
        <v>20.237744647564632</v>
      </c>
      <c r="L21" s="100">
        <f>IF(SER_hh_fech!L21=0,0,SER_hh_fech!L21/SER_summary!L$26)</f>
        <v>20.394339110594185</v>
      </c>
      <c r="M21" s="100">
        <f>IF(SER_hh_fech!M21=0,0,SER_hh_fech!M21/SER_summary!M$26)</f>
        <v>20.104669861051399</v>
      </c>
      <c r="N21" s="100">
        <f>IF(SER_hh_fech!N21=0,0,SER_hh_fech!N21/SER_summary!N$26)</f>
        <v>20.069228137370597</v>
      </c>
      <c r="O21" s="100">
        <f>IF(SER_hh_fech!O21=0,0,SER_hh_fech!O21/SER_summary!O$26)</f>
        <v>20.172638421389493</v>
      </c>
      <c r="P21" s="100">
        <f>IF(SER_hh_fech!P21=0,0,SER_hh_fech!P21/SER_summary!P$26)</f>
        <v>20.406577213464626</v>
      </c>
      <c r="Q21" s="100">
        <f>IF(SER_hh_fech!Q21=0,0,SER_hh_fech!Q21/SER_summary!Q$26)</f>
        <v>20.364933573626828</v>
      </c>
    </row>
    <row r="22" spans="1:17" ht="12" customHeight="1" x14ac:dyDescent="0.25">
      <c r="A22" s="88" t="s">
        <v>99</v>
      </c>
      <c r="B22" s="100">
        <f>IF(SER_hh_fech!B22=0,0,SER_hh_fech!B22/SER_summary!B$26)</f>
        <v>24.760667396725065</v>
      </c>
      <c r="C22" s="100">
        <f>IF(SER_hh_fech!C22=0,0,SER_hh_fech!C22/SER_summary!C$26)</f>
        <v>24.227712492924741</v>
      </c>
      <c r="D22" s="100">
        <f>IF(SER_hh_fech!D22=0,0,SER_hh_fech!D22/SER_summary!D$26)</f>
        <v>22.575522526508237</v>
      </c>
      <c r="E22" s="100">
        <f>IF(SER_hh_fech!E22=0,0,SER_hh_fech!E22/SER_summary!E$26)</f>
        <v>22.033571425233607</v>
      </c>
      <c r="F22" s="100">
        <f>IF(SER_hh_fech!F22=0,0,SER_hh_fech!F22/SER_summary!F$26)</f>
        <v>21.693889925953101</v>
      </c>
      <c r="G22" s="100">
        <f>IF(SER_hh_fech!G22=0,0,SER_hh_fech!G22/SER_summary!G$26)</f>
        <v>21.36536430622871</v>
      </c>
      <c r="H22" s="100">
        <f>IF(SER_hh_fech!H22=0,0,SER_hh_fech!H22/SER_summary!H$26)</f>
        <v>20.796129308543644</v>
      </c>
      <c r="I22" s="100">
        <f>IF(SER_hh_fech!I22=0,0,SER_hh_fech!I22/SER_summary!I$26)</f>
        <v>21.39651151096972</v>
      </c>
      <c r="J22" s="100">
        <f>IF(SER_hh_fech!J22=0,0,SER_hh_fech!J22/SER_summary!J$26)</f>
        <v>21.028879304282153</v>
      </c>
      <c r="K22" s="100">
        <f>IF(SER_hh_fech!K22=0,0,SER_hh_fech!K22/SER_summary!K$26)</f>
        <v>20.815965923209326</v>
      </c>
      <c r="L22" s="100">
        <f>IF(SER_hh_fech!L22=0,0,SER_hh_fech!L22/SER_summary!L$26)</f>
        <v>20.977034513753985</v>
      </c>
      <c r="M22" s="100">
        <f>IF(SER_hh_fech!M22=0,0,SER_hh_fech!M22/SER_summary!M$26)</f>
        <v>20.689609512176602</v>
      </c>
      <c r="N22" s="100">
        <f>IF(SER_hh_fech!N22=0,0,SER_hh_fech!N22/SER_summary!N$26)</f>
        <v>20.668516113154048</v>
      </c>
      <c r="O22" s="100">
        <f>IF(SER_hh_fech!O22=0,0,SER_hh_fech!O22/SER_summary!O$26)</f>
        <v>20.790182479961388</v>
      </c>
      <c r="P22" s="100">
        <f>IF(SER_hh_fech!P22=0,0,SER_hh_fech!P22/SER_summary!P$26)</f>
        <v>21.04659081074043</v>
      </c>
      <c r="Q22" s="100">
        <f>IF(SER_hh_fech!Q22=0,0,SER_hh_fech!Q22/SER_summary!Q$26)</f>
        <v>21.017191399894944</v>
      </c>
    </row>
    <row r="23" spans="1:17" ht="12" customHeight="1" x14ac:dyDescent="0.25">
      <c r="A23" s="88" t="s">
        <v>98</v>
      </c>
      <c r="B23" s="100">
        <f>IF(SER_hh_fech!B23=0,0,SER_hh_fech!B23/SER_summary!B$26)</f>
        <v>23.109956236943383</v>
      </c>
      <c r="C23" s="100">
        <f>IF(SER_hh_fech!C23=0,0,SER_hh_fech!C23/SER_summary!C$26)</f>
        <v>22.612531660063102</v>
      </c>
      <c r="D23" s="100">
        <f>IF(SER_hh_fech!D23=0,0,SER_hh_fech!D23/SER_summary!D$26)</f>
        <v>21.070487691407685</v>
      </c>
      <c r="E23" s="100">
        <f>IF(SER_hh_fech!E23=0,0,SER_hh_fech!E23/SER_summary!E$26)</f>
        <v>20.56466666355136</v>
      </c>
      <c r="F23" s="100">
        <f>IF(SER_hh_fech!F23=0,0,SER_hh_fech!F23/SER_summary!F$26)</f>
        <v>20.247630597556199</v>
      </c>
      <c r="G23" s="100">
        <f>IF(SER_hh_fech!G23=0,0,SER_hh_fech!G23/SER_summary!G$26)</f>
        <v>19.941006685813463</v>
      </c>
      <c r="H23" s="100">
        <f>IF(SER_hh_fech!H23=0,0,SER_hh_fech!H23/SER_summary!H$26)</f>
        <v>19.409720687974055</v>
      </c>
      <c r="I23" s="100">
        <f>IF(SER_hh_fech!I23=0,0,SER_hh_fech!I23/SER_summary!I$26)</f>
        <v>19.970077410238407</v>
      </c>
      <c r="J23" s="100">
        <f>IF(SER_hh_fech!J23=0,0,SER_hh_fech!J23/SER_summary!J$26)</f>
        <v>19.626954017330014</v>
      </c>
      <c r="K23" s="100">
        <f>IF(SER_hh_fech!K23=0,0,SER_hh_fech!K23/SER_summary!K$26)</f>
        <v>19.428234861662034</v>
      </c>
      <c r="L23" s="100">
        <f>IF(SER_hh_fech!L23=0,0,SER_hh_fech!L23/SER_summary!L$26)</f>
        <v>19.578565546170399</v>
      </c>
      <c r="M23" s="100">
        <f>IF(SER_hh_fech!M23=0,0,SER_hh_fech!M23/SER_summary!M$26)</f>
        <v>19.314363511405457</v>
      </c>
      <c r="N23" s="100">
        <f>IF(SER_hh_fech!N23=0,0,SER_hh_fech!N23/SER_summary!N$26)</f>
        <v>19.304194980746917</v>
      </c>
      <c r="O23" s="100">
        <f>IF(SER_hh_fech!O23=0,0,SER_hh_fech!O23/SER_summary!O$26)</f>
        <v>19.431510990706666</v>
      </c>
      <c r="P23" s="100">
        <f>IF(SER_hh_fech!P23=0,0,SER_hh_fech!P23/SER_summary!P$26)</f>
        <v>19.68868472029569</v>
      </c>
      <c r="Q23" s="100">
        <f>IF(SER_hh_fech!Q23=0,0,SER_hh_fech!Q23/SER_summary!Q$26)</f>
        <v>19.684045767187708</v>
      </c>
    </row>
    <row r="24" spans="1:17" ht="12" customHeight="1" x14ac:dyDescent="0.25">
      <c r="A24" s="88" t="s">
        <v>34</v>
      </c>
      <c r="B24" s="100">
        <f>IF(SER_hh_fech!B24=0,0,SER_hh_fech!B24/SER_summary!B$26)</f>
        <v>0</v>
      </c>
      <c r="C24" s="100">
        <f>IF(SER_hh_fech!C24=0,0,SER_hh_fech!C24/SER_summary!C$26)</f>
        <v>0</v>
      </c>
      <c r="D24" s="100">
        <f>IF(SER_hh_fech!D24=0,0,SER_hh_fech!D24/SER_summary!D$26)</f>
        <v>0</v>
      </c>
      <c r="E24" s="100">
        <f>IF(SER_hh_fech!E24=0,0,SER_hh_fech!E24/SER_summary!E$26)</f>
        <v>0</v>
      </c>
      <c r="F24" s="100">
        <f>IF(SER_hh_fech!F24=0,0,SER_hh_fech!F24/SER_summary!F$26)</f>
        <v>0</v>
      </c>
      <c r="G24" s="100">
        <f>IF(SER_hh_fech!G24=0,0,SER_hh_fech!G24/SER_summary!G$26)</f>
        <v>0</v>
      </c>
      <c r="H24" s="100">
        <f>IF(SER_hh_fech!H24=0,0,SER_hh_fech!H24/SER_summary!H$26)</f>
        <v>0</v>
      </c>
      <c r="I24" s="100">
        <f>IF(SER_hh_fech!I24=0,0,SER_hh_fech!I24/SER_summary!I$26)</f>
        <v>0</v>
      </c>
      <c r="J24" s="100">
        <f>IF(SER_hh_fech!J24=0,0,SER_hh_fech!J24/SER_summary!J$26)</f>
        <v>0</v>
      </c>
      <c r="K24" s="100">
        <f>IF(SER_hh_fech!K24=0,0,SER_hh_fech!K24/SER_summary!K$26)</f>
        <v>0</v>
      </c>
      <c r="L24" s="100">
        <f>IF(SER_hh_fech!L24=0,0,SER_hh_fech!L24/SER_summary!L$26)</f>
        <v>0</v>
      </c>
      <c r="M24" s="100">
        <f>IF(SER_hh_fech!M24=0,0,SER_hh_fech!M24/SER_summary!M$26)</f>
        <v>0</v>
      </c>
      <c r="N24" s="100">
        <f>IF(SER_hh_fech!N24=0,0,SER_hh_fech!N24/SER_summary!N$26)</f>
        <v>0</v>
      </c>
      <c r="O24" s="100">
        <f>IF(SER_hh_fech!O24=0,0,SER_hh_fech!O24/SER_summary!O$26)</f>
        <v>0</v>
      </c>
      <c r="P24" s="100">
        <f>IF(SER_hh_fech!P24=0,0,SER_hh_fech!P24/SER_summary!P$26)</f>
        <v>0</v>
      </c>
      <c r="Q24" s="100">
        <f>IF(SER_hh_fech!Q24=0,0,SER_hh_fech!Q24/SER_summary!Q$26)</f>
        <v>0</v>
      </c>
    </row>
    <row r="25" spans="1:17" ht="12" customHeight="1" x14ac:dyDescent="0.25">
      <c r="A25" s="88" t="s">
        <v>42</v>
      </c>
      <c r="B25" s="100">
        <f>IF(SER_hh_fech!B25=0,0,SER_hh_fech!B25/SER_summary!B$26)</f>
        <v>18.199090536592919</v>
      </c>
      <c r="C25" s="100">
        <f>IF(SER_hh_fech!C25=0,0,SER_hh_fech!C25/SER_summary!C$26)</f>
        <v>17.807368682299686</v>
      </c>
      <c r="D25" s="100">
        <f>IF(SER_hh_fech!D25=0,0,SER_hh_fech!D25/SER_summary!D$26)</f>
        <v>16.593009056983554</v>
      </c>
      <c r="E25" s="100">
        <f>IF(SER_hh_fech!E25=0,0,SER_hh_fech!E25/SER_summary!E$26)</f>
        <v>16.194674997546706</v>
      </c>
      <c r="F25" s="100">
        <f>IF(SER_hh_fech!F25=0,0,SER_hh_fech!F25/SER_summary!F$26)</f>
        <v>15.945009095575521</v>
      </c>
      <c r="G25" s="100">
        <f>IF(SER_hh_fech!G25=0,0,SER_hh_fech!G25/SER_summary!G$26)</f>
        <v>15.70354276507811</v>
      </c>
      <c r="H25" s="100">
        <f>IF(SER_hh_fech!H25=0,0,SER_hh_fech!H25/SER_summary!H$26)</f>
        <v>15.285155041779575</v>
      </c>
      <c r="I25" s="100">
        <f>IF(SER_hh_fech!I25=0,0,SER_hh_fech!I25/SER_summary!I$26)</f>
        <v>15.72643596056275</v>
      </c>
      <c r="J25" s="100">
        <f>IF(SER_hh_fech!J25=0,0,SER_hh_fech!J25/SER_summary!J$26)</f>
        <v>15.456226288647388</v>
      </c>
      <c r="K25" s="100">
        <f>IF(SER_hh_fech!K25=0,0,SER_hh_fech!K25/SER_summary!K$26)</f>
        <v>15.299734953558861</v>
      </c>
      <c r="L25" s="100">
        <f>IF(SER_hh_fech!L25=0,0,SER_hh_fech!L25/SER_summary!L$26)</f>
        <v>15.418120367609191</v>
      </c>
      <c r="M25" s="100">
        <f>IF(SER_hh_fech!M25=0,0,SER_hh_fech!M25/SER_summary!M$26)</f>
        <v>15.21151608380217</v>
      </c>
      <c r="N25" s="100">
        <f>IF(SER_hh_fech!N25=0,0,SER_hh_fech!N25/SER_summary!N$26)</f>
        <v>15.205771628752364</v>
      </c>
      <c r="O25" s="100">
        <f>IF(SER_hh_fech!O25=0,0,SER_hh_fech!O25/SER_summary!O$26)</f>
        <v>15.310045364064086</v>
      </c>
      <c r="P25" s="100">
        <f>IF(SER_hh_fech!P25=0,0,SER_hh_fech!P25/SER_summary!P$26)</f>
        <v>15.518464529219147</v>
      </c>
      <c r="Q25" s="100">
        <f>IF(SER_hh_fech!Q25=0,0,SER_hh_fech!Q25/SER_summary!Q$26)</f>
        <v>15.520994590202841</v>
      </c>
    </row>
    <row r="26" spans="1:17" ht="12" customHeight="1" x14ac:dyDescent="0.25">
      <c r="A26" s="88" t="s">
        <v>30</v>
      </c>
      <c r="B26" s="22">
        <f>IF(SER_hh_fech!B26=0,0,SER_hh_fech!B26/SER_summary!B$26)</f>
        <v>18.839192480252187</v>
      </c>
      <c r="C26" s="22">
        <f>IF(SER_hh_fech!C26=0,0,SER_hh_fech!C26/SER_summary!C$26)</f>
        <v>18.433512302123489</v>
      </c>
      <c r="D26" s="22">
        <f>IF(SER_hh_fech!D26=0,0,SER_hh_fech!D26/SER_summary!D$26)</f>
        <v>17.176723035344637</v>
      </c>
      <c r="E26" s="22">
        <f>IF(SER_hh_fech!E26=0,0,SER_hh_fech!E26/SER_summary!E$26)</f>
        <v>16.764288786257261</v>
      </c>
      <c r="F26" s="22">
        <f>IF(SER_hh_fech!F26=0,0,SER_hh_fech!F26/SER_summary!F$26)</f>
        <v>16.505919234689056</v>
      </c>
      <c r="G26" s="22">
        <f>IF(SER_hh_fech!G26=0,0,SER_hh_fech!G26/SER_summary!G$26)</f>
        <v>16.255938961659673</v>
      </c>
      <c r="H26" s="22">
        <f>IF(SER_hh_fech!H26=0,0,SER_hh_fech!H26/SER_summary!H$26)</f>
        <v>15.822876115019422</v>
      </c>
      <c r="I26" s="22">
        <f>IF(SER_hh_fech!I26=0,0,SER_hh_fech!I26/SER_summary!I$26)</f>
        <v>16.279785934065941</v>
      </c>
      <c r="J26" s="22">
        <f>IF(SER_hh_fech!J26=0,0,SER_hh_fech!J26/SER_summary!J$26)</f>
        <v>16.000047822587955</v>
      </c>
      <c r="K26" s="22">
        <f>IF(SER_hh_fech!K26=0,0,SER_hh_fech!K26/SER_summary!K$26)</f>
        <v>15.838037012206318</v>
      </c>
      <c r="L26" s="22">
        <f>IF(SER_hh_fech!L26=0,0,SER_hh_fech!L26/SER_summary!L$26)</f>
        <v>15.96056121448334</v>
      </c>
      <c r="M26" s="22">
        <f>IF(SER_hh_fech!M26=0,0,SER_hh_fech!M26/SER_summary!M$26)</f>
        <v>15.745736879704411</v>
      </c>
      <c r="N26" s="22">
        <f>IF(SER_hh_fech!N26=0,0,SER_hh_fech!N26/SER_summary!N$26)</f>
        <v>16.069510715999566</v>
      </c>
      <c r="O26" s="22">
        <f>IF(SER_hh_fech!O26=0,0,SER_hh_fech!O26/SER_summary!O$26)</f>
        <v>16.488230689211147</v>
      </c>
      <c r="P26" s="22">
        <f>IF(SER_hh_fech!P26=0,0,SER_hh_fech!P26/SER_summary!P$26)</f>
        <v>16.997871871965568</v>
      </c>
      <c r="Q26" s="22">
        <f>IF(SER_hh_fech!Q26=0,0,SER_hh_fech!Q26/SER_summary!Q$26)</f>
        <v>17.487466002839575</v>
      </c>
    </row>
    <row r="27" spans="1:17" ht="12" customHeight="1" x14ac:dyDescent="0.25">
      <c r="A27" s="93" t="s">
        <v>114</v>
      </c>
      <c r="B27" s="116">
        <f>IF(SER_hh_fech!B27=0,0,SER_hh_fech!B27/SER_summary!B$26)</f>
        <v>0</v>
      </c>
      <c r="C27" s="116">
        <f>IF(SER_hh_fech!C27=0,0,SER_hh_fech!C27/SER_summary!C$26)</f>
        <v>0</v>
      </c>
      <c r="D27" s="116">
        <f>IF(SER_hh_fech!D27=0,0,SER_hh_fech!D27/SER_summary!D$26)</f>
        <v>0</v>
      </c>
      <c r="E27" s="116">
        <f>IF(SER_hh_fech!E27=0,0,SER_hh_fech!E27/SER_summary!E$26)</f>
        <v>0</v>
      </c>
      <c r="F27" s="116">
        <f>IF(SER_hh_fech!F27=0,0,SER_hh_fech!F27/SER_summary!F$26)</f>
        <v>0</v>
      </c>
      <c r="G27" s="116">
        <f>IF(SER_hh_fech!G27=0,0,SER_hh_fech!G27/SER_summary!G$26)</f>
        <v>0</v>
      </c>
      <c r="H27" s="116">
        <f>IF(SER_hh_fech!H27=0,0,SER_hh_fech!H27/SER_summary!H$26)</f>
        <v>0</v>
      </c>
      <c r="I27" s="116">
        <f>IF(SER_hh_fech!I27=0,0,SER_hh_fech!I27/SER_summary!I$26)</f>
        <v>0</v>
      </c>
      <c r="J27" s="116">
        <f>IF(SER_hh_fech!J27=0,0,SER_hh_fech!J27/SER_summary!J$26)</f>
        <v>0</v>
      </c>
      <c r="K27" s="116">
        <f>IF(SER_hh_fech!K27=0,0,SER_hh_fech!K27/SER_summary!K$26)</f>
        <v>0</v>
      </c>
      <c r="L27" s="116">
        <f>IF(SER_hh_fech!L27=0,0,SER_hh_fech!L27/SER_summary!L$26)</f>
        <v>0</v>
      </c>
      <c r="M27" s="116">
        <f>IF(SER_hh_fech!M27=0,0,SER_hh_fech!M27/SER_summary!M$26)</f>
        <v>0</v>
      </c>
      <c r="N27" s="116">
        <f>IF(SER_hh_fech!N27=0,0,SER_hh_fech!N27/SER_summary!N$26)</f>
        <v>0</v>
      </c>
      <c r="O27" s="116">
        <f>IF(SER_hh_fech!O27=0,0,SER_hh_fech!O27/SER_summary!O$26)</f>
        <v>0</v>
      </c>
      <c r="P27" s="116">
        <f>IF(SER_hh_fech!P27=0,0,SER_hh_fech!P27/SER_summary!P$26)</f>
        <v>0</v>
      </c>
      <c r="Q27" s="116">
        <f>IF(SER_hh_fech!Q27=0,0,SER_hh_fech!Q27/SER_summary!Q$26)</f>
        <v>0</v>
      </c>
    </row>
    <row r="28" spans="1:17" ht="12" customHeight="1" x14ac:dyDescent="0.25">
      <c r="A28" s="91" t="s">
        <v>113</v>
      </c>
      <c r="B28" s="117">
        <f>IF(SER_hh_fech!B28=0,0,SER_hh_fech!B28/SER_summary!B$26)</f>
        <v>0</v>
      </c>
      <c r="C28" s="117">
        <f>IF(SER_hh_fech!C28=0,0,SER_hh_fech!C28/SER_summary!C$26)</f>
        <v>0</v>
      </c>
      <c r="D28" s="117">
        <f>IF(SER_hh_fech!D28=0,0,SER_hh_fech!D28/SER_summary!D$26)</f>
        <v>0</v>
      </c>
      <c r="E28" s="117">
        <f>IF(SER_hh_fech!E28=0,0,SER_hh_fech!E28/SER_summary!E$26)</f>
        <v>0</v>
      </c>
      <c r="F28" s="117">
        <f>IF(SER_hh_fech!F28=0,0,SER_hh_fech!F28/SER_summary!F$26)</f>
        <v>0</v>
      </c>
      <c r="G28" s="117">
        <f>IF(SER_hh_fech!G28=0,0,SER_hh_fech!G28/SER_summary!G$26)</f>
        <v>0</v>
      </c>
      <c r="H28" s="117">
        <f>IF(SER_hh_fech!H28=0,0,SER_hh_fech!H28/SER_summary!H$26)</f>
        <v>0</v>
      </c>
      <c r="I28" s="117">
        <f>IF(SER_hh_fech!I28=0,0,SER_hh_fech!I28/SER_summary!I$26)</f>
        <v>0</v>
      </c>
      <c r="J28" s="117">
        <f>IF(SER_hh_fech!J28=0,0,SER_hh_fech!J28/SER_summary!J$26)</f>
        <v>0</v>
      </c>
      <c r="K28" s="117">
        <f>IF(SER_hh_fech!K28=0,0,SER_hh_fech!K28/SER_summary!K$26)</f>
        <v>0</v>
      </c>
      <c r="L28" s="117">
        <f>IF(SER_hh_fech!L28=0,0,SER_hh_fech!L28/SER_summary!L$26)</f>
        <v>0</v>
      </c>
      <c r="M28" s="117">
        <f>IF(SER_hh_fech!M28=0,0,SER_hh_fech!M28/SER_summary!M$26)</f>
        <v>0</v>
      </c>
      <c r="N28" s="117">
        <f>IF(SER_hh_fech!N28=0,0,SER_hh_fech!N28/SER_summary!N$26)</f>
        <v>0</v>
      </c>
      <c r="O28" s="117">
        <f>IF(SER_hh_fech!O28=0,0,SER_hh_fech!O28/SER_summary!O$26)</f>
        <v>0</v>
      </c>
      <c r="P28" s="117">
        <f>IF(SER_hh_fech!P28=0,0,SER_hh_fech!P28/SER_summary!P$26)</f>
        <v>0</v>
      </c>
      <c r="Q28" s="117">
        <f>IF(SER_hh_fech!Q28=0,0,SER_hh_fech!Q28/SER_summary!Q$26)</f>
        <v>0</v>
      </c>
    </row>
    <row r="29" spans="1:17" ht="12.95" customHeight="1" x14ac:dyDescent="0.25">
      <c r="A29" s="90" t="s">
        <v>46</v>
      </c>
      <c r="B29" s="101">
        <f>IF(SER_hh_fech!B29=0,0,SER_hh_fech!B29/SER_summary!B$26)</f>
        <v>21.026111650090524</v>
      </c>
      <c r="C29" s="101">
        <f>IF(SER_hh_fech!C29=0,0,SER_hh_fech!C29/SER_summary!C$26)</f>
        <v>31.119298446457403</v>
      </c>
      <c r="D29" s="101">
        <f>IF(SER_hh_fech!D29=0,0,SER_hh_fech!D29/SER_summary!D$26)</f>
        <v>28.602735755070562</v>
      </c>
      <c r="E29" s="101">
        <f>IF(SER_hh_fech!E29=0,0,SER_hh_fech!E29/SER_summary!E$26)</f>
        <v>25.650655809039613</v>
      </c>
      <c r="F29" s="101">
        <f>IF(SER_hh_fech!F29=0,0,SER_hh_fech!F29/SER_summary!F$26)</f>
        <v>25.087288137897019</v>
      </c>
      <c r="G29" s="101">
        <f>IF(SER_hh_fech!G29=0,0,SER_hh_fech!G29/SER_summary!G$26)</f>
        <v>24.17389194275616</v>
      </c>
      <c r="H29" s="101">
        <f>IF(SER_hh_fech!H29=0,0,SER_hh_fech!H29/SER_summary!H$26)</f>
        <v>23.247151037751209</v>
      </c>
      <c r="I29" s="101">
        <f>IF(SER_hh_fech!I29=0,0,SER_hh_fech!I29/SER_summary!I$26)</f>
        <v>22.696182234122503</v>
      </c>
      <c r="J29" s="101">
        <f>IF(SER_hh_fech!J29=0,0,SER_hh_fech!J29/SER_summary!J$26)</f>
        <v>22.382637136841922</v>
      </c>
      <c r="K29" s="101">
        <f>IF(SER_hh_fech!K29=0,0,SER_hh_fech!K29/SER_summary!K$26)</f>
        <v>22.374991396603136</v>
      </c>
      <c r="L29" s="101">
        <f>IF(SER_hh_fech!L29=0,0,SER_hh_fech!L29/SER_summary!L$26)</f>
        <v>22.343709064583159</v>
      </c>
      <c r="M29" s="101">
        <f>IF(SER_hh_fech!M29=0,0,SER_hh_fech!M29/SER_summary!M$26)</f>
        <v>21.817524695748531</v>
      </c>
      <c r="N29" s="101">
        <f>IF(SER_hh_fech!N29=0,0,SER_hh_fech!N29/SER_summary!N$26)</f>
        <v>22.599742105223939</v>
      </c>
      <c r="O29" s="101">
        <f>IF(SER_hh_fech!O29=0,0,SER_hh_fech!O29/SER_summary!O$26)</f>
        <v>22.832098464590704</v>
      </c>
      <c r="P29" s="101">
        <f>IF(SER_hh_fech!P29=0,0,SER_hh_fech!P29/SER_summary!P$26)</f>
        <v>23.545323793892006</v>
      </c>
      <c r="Q29" s="101">
        <f>IF(SER_hh_fech!Q29=0,0,SER_hh_fech!Q29/SER_summary!Q$26)</f>
        <v>25.012370298255696</v>
      </c>
    </row>
    <row r="30" spans="1:17" ht="12" customHeight="1" x14ac:dyDescent="0.25">
      <c r="A30" s="88" t="s">
        <v>66</v>
      </c>
      <c r="B30" s="100">
        <f>IF(SER_hh_fech!B30=0,0,SER_hh_fech!B30/SER_summary!B$26)</f>
        <v>24.094949488066607</v>
      </c>
      <c r="C30" s="100">
        <f>IF(SER_hh_fech!C30=0,0,SER_hh_fech!C30/SER_summary!C$26)</f>
        <v>38.235221795832082</v>
      </c>
      <c r="D30" s="100">
        <f>IF(SER_hh_fech!D30=0,0,SER_hh_fech!D30/SER_summary!D$26)</f>
        <v>37.146633115521468</v>
      </c>
      <c r="E30" s="100">
        <f>IF(SER_hh_fech!E30=0,0,SER_hh_fech!E30/SER_summary!E$26)</f>
        <v>34.381131691906546</v>
      </c>
      <c r="F30" s="100">
        <f>IF(SER_hh_fech!F30=0,0,SER_hh_fech!F30/SER_summary!F$26)</f>
        <v>33.365068421929841</v>
      </c>
      <c r="G30" s="100">
        <f>IF(SER_hh_fech!G30=0,0,SER_hh_fech!G30/SER_summary!G$26)</f>
        <v>32.708216293306556</v>
      </c>
      <c r="H30" s="100">
        <f>IF(SER_hh_fech!H30=0,0,SER_hh_fech!H30/SER_summary!H$26)</f>
        <v>32.321161095396029</v>
      </c>
      <c r="I30" s="100">
        <f>IF(SER_hh_fech!I30=0,0,SER_hh_fech!I30/SER_summary!I$26)</f>
        <v>29.222037733576784</v>
      </c>
      <c r="J30" s="100">
        <f>IF(SER_hh_fech!J30=0,0,SER_hh_fech!J30/SER_summary!J$26)</f>
        <v>30.376397556952668</v>
      </c>
      <c r="K30" s="100">
        <f>IF(SER_hh_fech!K30=0,0,SER_hh_fech!K30/SER_summary!K$26)</f>
        <v>29.805330240621807</v>
      </c>
      <c r="L30" s="100">
        <f>IF(SER_hh_fech!L30=0,0,SER_hh_fech!L30/SER_summary!L$26)</f>
        <v>28.890392162145361</v>
      </c>
      <c r="M30" s="100">
        <f>IF(SER_hh_fech!M30=0,0,SER_hh_fech!M30/SER_summary!M$26)</f>
        <v>30.15930386216311</v>
      </c>
      <c r="N30" s="100">
        <f>IF(SER_hh_fech!N30=0,0,SER_hh_fech!N30/SER_summary!N$26)</f>
        <v>29.529227718416244</v>
      </c>
      <c r="O30" s="100">
        <f>IF(SER_hh_fech!O30=0,0,SER_hh_fech!O30/SER_summary!O$26)</f>
        <v>29.804452680805703</v>
      </c>
      <c r="P30" s="100">
        <f>IF(SER_hh_fech!P30=0,0,SER_hh_fech!P30/SER_summary!P$26)</f>
        <v>29.97035261213685</v>
      </c>
      <c r="Q30" s="100">
        <f>IF(SER_hh_fech!Q30=0,0,SER_hh_fech!Q30/SER_summary!Q$26)</f>
        <v>30.98672896621563</v>
      </c>
    </row>
    <row r="31" spans="1:17" ht="12" customHeight="1" x14ac:dyDescent="0.25">
      <c r="A31" s="88" t="s">
        <v>98</v>
      </c>
      <c r="B31" s="100">
        <f>IF(SER_hh_fech!B31=0,0,SER_hh_fech!B31/SER_summary!B$26)</f>
        <v>22.373881667490423</v>
      </c>
      <c r="C31" s="100">
        <f>IF(SER_hh_fech!C31=0,0,SER_hh_fech!C31/SER_summary!C$26)</f>
        <v>35.504134524701222</v>
      </c>
      <c r="D31" s="100">
        <f>IF(SER_hh_fech!D31=0,0,SER_hh_fech!D31/SER_summary!D$26)</f>
        <v>34.493302178698507</v>
      </c>
      <c r="E31" s="100">
        <f>IF(SER_hh_fech!E31=0,0,SER_hh_fech!E31/SER_summary!E$26)</f>
        <v>31.925336571056086</v>
      </c>
      <c r="F31" s="100">
        <f>IF(SER_hh_fech!F31=0,0,SER_hh_fech!F31/SER_summary!F$26)</f>
        <v>30.981849248934857</v>
      </c>
      <c r="G31" s="100">
        <f>IF(SER_hh_fech!G31=0,0,SER_hh_fech!G31/SER_summary!G$26)</f>
        <v>30.371915129498948</v>
      </c>
      <c r="H31" s="100">
        <f>IF(SER_hh_fech!H31=0,0,SER_hh_fech!H31/SER_summary!H$26)</f>
        <v>30.012506731439174</v>
      </c>
      <c r="I31" s="100">
        <f>IF(SER_hh_fech!I31=0,0,SER_hh_fech!I31/SER_summary!I$26)</f>
        <v>27.134749324035599</v>
      </c>
      <c r="J31" s="100">
        <f>IF(SER_hh_fech!J31=0,0,SER_hh_fech!J31/SER_summary!J$26)</f>
        <v>28.206654874313191</v>
      </c>
      <c r="K31" s="100">
        <f>IF(SER_hh_fech!K31=0,0,SER_hh_fech!K31/SER_summary!K$26)</f>
        <v>27.676378080577393</v>
      </c>
      <c r="L31" s="100">
        <f>IF(SER_hh_fech!L31=0,0,SER_hh_fech!L31/SER_summary!L$26)</f>
        <v>26.826792721992121</v>
      </c>
      <c r="M31" s="100">
        <f>IF(SER_hh_fech!M31=0,0,SER_hh_fech!M31/SER_summary!M$26)</f>
        <v>27.992554309127943</v>
      </c>
      <c r="N31" s="100">
        <f>IF(SER_hh_fech!N31=0,0,SER_hh_fech!N31/SER_summary!N$26)</f>
        <v>27.390960105557522</v>
      </c>
      <c r="O31" s="100">
        <f>IF(SER_hh_fech!O31=0,0,SER_hh_fech!O31/SER_summary!O$26)</f>
        <v>27.625125275127626</v>
      </c>
      <c r="P31" s="100">
        <f>IF(SER_hh_fech!P31=0,0,SER_hh_fech!P31/SER_summary!P$26)</f>
        <v>27.7564665633668</v>
      </c>
      <c r="Q31" s="100">
        <f>IF(SER_hh_fech!Q31=0,0,SER_hh_fech!Q31/SER_summary!Q$26)</f>
        <v>28.67614444934069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0</v>
      </c>
      <c r="K32" s="100">
        <f>IF(SER_hh_fech!K32=0,0,SER_hh_fech!K32/SER_summary!K$26)</f>
        <v>0</v>
      </c>
      <c r="L32" s="100">
        <f>IF(SER_hh_fech!L32=0,0,SER_hh_fech!L32/SER_summary!L$26)</f>
        <v>0</v>
      </c>
      <c r="M32" s="100">
        <f>IF(SER_hh_fech!M32=0,0,SER_hh_fech!M32/SER_summary!M$26)</f>
        <v>0</v>
      </c>
      <c r="N32" s="100">
        <f>IF(SER_hh_fech!N32=0,0,SER_hh_fech!N32/SER_summary!N$26)</f>
        <v>0</v>
      </c>
      <c r="O32" s="100">
        <f>IF(SER_hh_fech!O32=0,0,SER_hh_fech!O32/SER_summary!O$26)</f>
        <v>0</v>
      </c>
      <c r="P32" s="100">
        <f>IF(SER_hh_fech!P32=0,0,SER_hh_fech!P32/SER_summary!P$26)</f>
        <v>0</v>
      </c>
      <c r="Q32" s="100">
        <f>IF(SER_hh_fech!Q32=0,0,SER_hh_fech!Q32/SER_summary!Q$26)</f>
        <v>0</v>
      </c>
    </row>
    <row r="33" spans="1:17" ht="12" customHeight="1" x14ac:dyDescent="0.25">
      <c r="A33" s="49" t="s">
        <v>30</v>
      </c>
      <c r="B33" s="18">
        <f>IF(SER_hh_fech!B33=0,0,SER_hh_fech!B33/SER_summary!B$26)</f>
        <v>16.44441393236006</v>
      </c>
      <c r="C33" s="18">
        <f>IF(SER_hh_fech!C33=0,0,SER_hh_fech!C33/SER_summary!C$26)</f>
        <v>26.094665771838041</v>
      </c>
      <c r="D33" s="18">
        <f>IF(SER_hh_fech!D33=0,0,SER_hh_fech!D33/SER_summary!D$26)</f>
        <v>25.352126972502415</v>
      </c>
      <c r="E33" s="18">
        <f>IF(SER_hh_fech!E33=0,0,SER_hh_fech!E33/SER_summary!E$26)</f>
        <v>23.464583330316341</v>
      </c>
      <c r="F33" s="18">
        <f>IF(SER_hh_fech!F33=0,0,SER_hh_fech!F33/SER_summary!F$26)</f>
        <v>22.771243446024034</v>
      </c>
      <c r="G33" s="18">
        <f>IF(SER_hh_fech!G33=0,0,SER_hh_fech!G33/SER_summary!G$26)</f>
        <v>22.322923012644786</v>
      </c>
      <c r="H33" s="18">
        <f>IF(SER_hh_fech!H33=0,0,SER_hh_fech!H33/SER_summary!H$26)</f>
        <v>22.058821962760749</v>
      </c>
      <c r="I33" s="18">
        <f>IF(SER_hh_fech!I33=0,0,SER_hh_fech!I33/SER_summary!I$26)</f>
        <v>19.943834358160988</v>
      </c>
      <c r="J33" s="18">
        <f>IF(SER_hh_fech!J33=0,0,SER_hh_fech!J33/SER_summary!J$26)</f>
        <v>20.731649769882107</v>
      </c>
      <c r="K33" s="18">
        <f>IF(SER_hh_fech!K33=0,0,SER_hh_fech!K33/SER_summary!K$26)</f>
        <v>20.341883674883594</v>
      </c>
      <c r="L33" s="18">
        <f>IF(SER_hh_fech!L33=0,0,SER_hh_fech!L33/SER_summary!L$26)</f>
        <v>19.717413558331064</v>
      </c>
      <c r="M33" s="18">
        <f>IF(SER_hh_fech!M33=0,0,SER_hh_fech!M33/SER_summary!M$26)</f>
        <v>20.59341616862924</v>
      </c>
      <c r="N33" s="18">
        <f>IF(SER_hh_fech!N33=0,0,SER_hh_fech!N33/SER_summary!N$26)</f>
        <v>20.615136541879227</v>
      </c>
      <c r="O33" s="18">
        <f>IF(SER_hh_fech!O33=0,0,SER_hh_fech!O33/SER_summary!O$26)</f>
        <v>21.243654936546974</v>
      </c>
      <c r="P33" s="18">
        <f>IF(SER_hh_fech!P33=0,0,SER_hh_fech!P33/SER_summary!P$26)</f>
        <v>21.743635912241196</v>
      </c>
      <c r="Q33" s="18">
        <f>IF(SER_hh_fech!Q33=0,0,SER_hh_fech!Q33/SER_summary!Q$26)</f>
        <v>23.160414356456158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172.21726329295686</v>
      </c>
      <c r="C3" s="106">
        <f>IF(SER_hh_tesh!C3=0,0,SER_hh_tesh!C3/SER_summary!C$26)</f>
        <v>234.02295193800586</v>
      </c>
      <c r="D3" s="106">
        <f>IF(SER_hh_tesh!D3=0,0,SER_hh_tesh!D3/SER_summary!D$26)</f>
        <v>225.5413086315771</v>
      </c>
      <c r="E3" s="106">
        <f>IF(SER_hh_tesh!E3=0,0,SER_hh_tesh!E3/SER_summary!E$26)</f>
        <v>142.62283949619035</v>
      </c>
      <c r="F3" s="106">
        <f>IF(SER_hh_tesh!F3=0,0,SER_hh_tesh!F3/SER_summary!F$26)</f>
        <v>152.87991153043617</v>
      </c>
      <c r="G3" s="106">
        <f>IF(SER_hh_tesh!G3=0,0,SER_hh_tesh!G3/SER_summary!G$26)</f>
        <v>124.24250269938811</v>
      </c>
      <c r="H3" s="106">
        <f>IF(SER_hh_tesh!H3=0,0,SER_hh_tesh!H3/SER_summary!H$26)</f>
        <v>106.07213932915239</v>
      </c>
      <c r="I3" s="106">
        <f>IF(SER_hh_tesh!I3=0,0,SER_hh_tesh!I3/SER_summary!I$26)</f>
        <v>82.066567203917231</v>
      </c>
      <c r="J3" s="106">
        <f>IF(SER_hh_tesh!J3=0,0,SER_hh_tesh!J3/SER_summary!J$26)</f>
        <v>115.33159324548114</v>
      </c>
      <c r="K3" s="106">
        <f>IF(SER_hh_tesh!K3=0,0,SER_hh_tesh!K3/SER_summary!K$26)</f>
        <v>113.64105720954782</v>
      </c>
      <c r="L3" s="106">
        <f>IF(SER_hh_tesh!L3=0,0,SER_hh_tesh!L3/SER_summary!L$26)</f>
        <v>128.49032977145538</v>
      </c>
      <c r="M3" s="106">
        <f>IF(SER_hh_tesh!M3=0,0,SER_hh_tesh!M3/SER_summary!M$26)</f>
        <v>128.52362855960027</v>
      </c>
      <c r="N3" s="106">
        <f>IF(SER_hh_tesh!N3=0,0,SER_hh_tesh!N3/SER_summary!N$26)</f>
        <v>109.28924588362389</v>
      </c>
      <c r="O3" s="106">
        <f>IF(SER_hh_tesh!O3=0,0,SER_hh_tesh!O3/SER_summary!O$26)</f>
        <v>114.04879552183813</v>
      </c>
      <c r="P3" s="106">
        <f>IF(SER_hh_tesh!P3=0,0,SER_hh_tesh!P3/SER_summary!P$26)</f>
        <v>102.14278521394215</v>
      </c>
      <c r="Q3" s="106">
        <f>IF(SER_hh_tesh!Q3=0,0,SER_hh_tesh!Q3/SER_summary!Q$26)</f>
        <v>116.11493866501687</v>
      </c>
    </row>
    <row r="4" spans="1:17" ht="12.95" customHeight="1" x14ac:dyDescent="0.25">
      <c r="A4" s="90" t="s">
        <v>44</v>
      </c>
      <c r="B4" s="101">
        <f>IF(SER_hh_tesh!B4=0,0,SER_hh_tesh!B4/SER_summary!B$26)</f>
        <v>143.23596837389408</v>
      </c>
      <c r="C4" s="101">
        <f>IF(SER_hh_tesh!C4=0,0,SER_hh_tesh!C4/SER_summary!C$26)</f>
        <v>198.4215314088415</v>
      </c>
      <c r="D4" s="101">
        <f>IF(SER_hh_tesh!D4=0,0,SER_hh_tesh!D4/SER_summary!D$26)</f>
        <v>190.50557568985312</v>
      </c>
      <c r="E4" s="101">
        <f>IF(SER_hh_tesh!E4=0,0,SER_hh_tesh!E4/SER_summary!E$26)</f>
        <v>108.47930473729124</v>
      </c>
      <c r="F4" s="101">
        <f>IF(SER_hh_tesh!F4=0,0,SER_hh_tesh!F4/SER_summary!F$26)</f>
        <v>118.69060404207512</v>
      </c>
      <c r="G4" s="101">
        <f>IF(SER_hh_tesh!G4=0,0,SER_hh_tesh!G4/SER_summary!G$26)</f>
        <v>89.846061060551449</v>
      </c>
      <c r="H4" s="101">
        <f>IF(SER_hh_tesh!H4=0,0,SER_hh_tesh!H4/SER_summary!H$26)</f>
        <v>71.243683814370002</v>
      </c>
      <c r="I4" s="101">
        <f>IF(SER_hh_tesh!I4=0,0,SER_hh_tesh!I4/SER_summary!I$26)</f>
        <v>46.965242488375175</v>
      </c>
      <c r="J4" s="101">
        <f>IF(SER_hh_tesh!J4=0,0,SER_hh_tesh!J4/SER_summary!J$26)</f>
        <v>79.290327098007737</v>
      </c>
      <c r="K4" s="101">
        <f>IF(SER_hh_tesh!K4=0,0,SER_hh_tesh!K4/SER_summary!K$26)</f>
        <v>77.099564277990495</v>
      </c>
      <c r="L4" s="101">
        <f>IF(SER_hh_tesh!L4=0,0,SER_hh_tesh!L4/SER_summary!L$26)</f>
        <v>91.480018973715289</v>
      </c>
      <c r="M4" s="101">
        <f>IF(SER_hh_tesh!M4=0,0,SER_hh_tesh!M4/SER_summary!M$26)</f>
        <v>90.665811640832842</v>
      </c>
      <c r="N4" s="101">
        <f>IF(SER_hh_tesh!N4=0,0,SER_hh_tesh!N4/SER_summary!N$26)</f>
        <v>70.820692318664584</v>
      </c>
      <c r="O4" s="101">
        <f>IF(SER_hh_tesh!O4=0,0,SER_hh_tesh!O4/SER_summary!O$26)</f>
        <v>74.470121165447381</v>
      </c>
      <c r="P4" s="101">
        <f>IF(SER_hh_tesh!P4=0,0,SER_hh_tesh!P4/SER_summary!P$26)</f>
        <v>60.95486850564523</v>
      </c>
      <c r="Q4" s="101">
        <f>IF(SER_hh_tesh!Q4=0,0,SER_hh_tesh!Q4/SER_summary!Q$26)</f>
        <v>72.948271979924883</v>
      </c>
    </row>
    <row r="5" spans="1:17" ht="12" customHeight="1" x14ac:dyDescent="0.25">
      <c r="A5" s="88" t="s">
        <v>38</v>
      </c>
      <c r="B5" s="100">
        <f>IF(SER_hh_tesh!B5=0,0,SER_hh_tesh!B5/SER_summary!B$26)</f>
        <v>0</v>
      </c>
      <c r="C5" s="100">
        <f>IF(SER_hh_tesh!C5=0,0,SER_hh_tesh!C5/SER_summary!C$26)</f>
        <v>0</v>
      </c>
      <c r="D5" s="100">
        <f>IF(SER_hh_tesh!D5=0,0,SER_hh_tesh!D5/SER_summary!D$26)</f>
        <v>0</v>
      </c>
      <c r="E5" s="100">
        <f>IF(SER_hh_tesh!E5=0,0,SER_hh_tesh!E5/SER_summary!E$26)</f>
        <v>0</v>
      </c>
      <c r="F5" s="100">
        <f>IF(SER_hh_tesh!F5=0,0,SER_hh_tesh!F5/SER_summary!F$26)</f>
        <v>0</v>
      </c>
      <c r="G5" s="100">
        <f>IF(SER_hh_tesh!G5=0,0,SER_hh_tesh!G5/SER_summary!G$26)</f>
        <v>0</v>
      </c>
      <c r="H5" s="100">
        <f>IF(SER_hh_tesh!H5=0,0,SER_hh_tesh!H5/SER_summary!H$26)</f>
        <v>0</v>
      </c>
      <c r="I5" s="100">
        <f>IF(SER_hh_tesh!I5=0,0,SER_hh_tesh!I5/SER_summary!I$26)</f>
        <v>0</v>
      </c>
      <c r="J5" s="100">
        <f>IF(SER_hh_tesh!J5=0,0,SER_hh_tesh!J5/SER_summary!J$26)</f>
        <v>0</v>
      </c>
      <c r="K5" s="100">
        <f>IF(SER_hh_tesh!K5=0,0,SER_hh_tesh!K5/SER_summary!K$26)</f>
        <v>0</v>
      </c>
      <c r="L5" s="100">
        <f>IF(SER_hh_tesh!L5=0,0,SER_hh_tesh!L5/SER_summary!L$26)</f>
        <v>0</v>
      </c>
      <c r="M5" s="100">
        <f>IF(SER_hh_tesh!M5=0,0,SER_hh_tesh!M5/SER_summary!M$26)</f>
        <v>0</v>
      </c>
      <c r="N5" s="100">
        <f>IF(SER_hh_tesh!N5=0,0,SER_hh_tesh!N5/SER_summary!N$26)</f>
        <v>0</v>
      </c>
      <c r="O5" s="100">
        <f>IF(SER_hh_tesh!O5=0,0,SER_hh_tesh!O5/SER_summary!O$26)</f>
        <v>0</v>
      </c>
      <c r="P5" s="100">
        <f>IF(SER_hh_tesh!P5=0,0,SER_hh_tesh!P5/SER_summary!P$26)</f>
        <v>0</v>
      </c>
      <c r="Q5" s="100">
        <f>IF(SER_hh_tesh!Q5=0,0,SER_hh_tesh!Q5/SER_summary!Q$26)</f>
        <v>0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130.436698308806</v>
      </c>
      <c r="C7" s="100">
        <f>IF(SER_hh_tesh!C7=0,0,SER_hh_tesh!C7/SER_summary!C$26)</f>
        <v>203.14887732968521</v>
      </c>
      <c r="D7" s="100">
        <f>IF(SER_hh_tesh!D7=0,0,SER_hh_tesh!D7/SER_summary!D$26)</f>
        <v>163.37485735688733</v>
      </c>
      <c r="E7" s="100">
        <f>IF(SER_hh_tesh!E7=0,0,SER_hh_tesh!E7/SER_summary!E$26)</f>
        <v>116.41516699896745</v>
      </c>
      <c r="F7" s="100">
        <f>IF(SER_hh_tesh!F7=0,0,SER_hh_tesh!F7/SER_summary!F$26)</f>
        <v>108.7896018443908</v>
      </c>
      <c r="G7" s="100">
        <f>IF(SER_hh_tesh!G7=0,0,SER_hh_tesh!G7/SER_summary!G$26)</f>
        <v>87.992756756675305</v>
      </c>
      <c r="H7" s="100">
        <f>IF(SER_hh_tesh!H7=0,0,SER_hh_tesh!H7/SER_summary!H$26)</f>
        <v>70.010806297404756</v>
      </c>
      <c r="I7" s="100">
        <f>IF(SER_hh_tesh!I7=0,0,SER_hh_tesh!I7/SER_summary!I$26)</f>
        <v>44.701613539848971</v>
      </c>
      <c r="J7" s="100">
        <f>IF(SER_hh_tesh!J7=0,0,SER_hh_tesh!J7/SER_summary!J$26)</f>
        <v>80.270513941113222</v>
      </c>
      <c r="K7" s="100">
        <f>IF(SER_hh_tesh!K7=0,0,SER_hh_tesh!K7/SER_summary!K$26)</f>
        <v>76.592905678263207</v>
      </c>
      <c r="L7" s="100">
        <f>IF(SER_hh_tesh!L7=0,0,SER_hh_tesh!L7/SER_summary!L$26)</f>
        <v>94.981950842305821</v>
      </c>
      <c r="M7" s="100">
        <f>IF(SER_hh_tesh!M7=0,0,SER_hh_tesh!M7/SER_summary!M$26)</f>
        <v>87.867053986843615</v>
      </c>
      <c r="N7" s="100">
        <f>IF(SER_hh_tesh!N7=0,0,SER_hh_tesh!N7/SER_summary!N$26)</f>
        <v>68.459922269298062</v>
      </c>
      <c r="O7" s="100">
        <f>IF(SER_hh_tesh!O7=0,0,SER_hh_tesh!O7/SER_summary!O$26)</f>
        <v>66.552273136410776</v>
      </c>
      <c r="P7" s="100">
        <f>IF(SER_hh_tesh!P7=0,0,SER_hh_tesh!P7/SER_summary!P$26)</f>
        <v>51.022207681627719</v>
      </c>
      <c r="Q7" s="100">
        <f>IF(SER_hh_tesh!Q7=0,0,SER_hh_tesh!Q7/SER_summary!Q$26)</f>
        <v>68.399470235821724</v>
      </c>
    </row>
    <row r="8" spans="1:17" ht="12" customHeight="1" x14ac:dyDescent="0.25">
      <c r="A8" s="88" t="s">
        <v>101</v>
      </c>
      <c r="B8" s="100">
        <f>IF(SER_hh_tesh!B8=0,0,SER_hh_tesh!B8/SER_summary!B$26)</f>
        <v>0</v>
      </c>
      <c r="C8" s="100">
        <f>IF(SER_hh_tesh!C8=0,0,SER_hh_tesh!C8/SER_summary!C$26)</f>
        <v>0</v>
      </c>
      <c r="D8" s="100">
        <f>IF(SER_hh_tesh!D8=0,0,SER_hh_tesh!D8/SER_summary!D$26)</f>
        <v>0</v>
      </c>
      <c r="E8" s="100">
        <f>IF(SER_hh_tesh!E8=0,0,SER_hh_tesh!E8/SER_summary!E$26)</f>
        <v>0</v>
      </c>
      <c r="F8" s="100">
        <f>IF(SER_hh_tesh!F8=0,0,SER_hh_tesh!F8/SER_summary!F$26)</f>
        <v>0</v>
      </c>
      <c r="G8" s="100">
        <f>IF(SER_hh_tesh!G8=0,0,SER_hh_tesh!G8/SER_summary!G$26)</f>
        <v>0</v>
      </c>
      <c r="H8" s="100">
        <f>IF(SER_hh_tesh!H8=0,0,SER_hh_tesh!H8/SER_summary!H$26)</f>
        <v>0</v>
      </c>
      <c r="I8" s="100">
        <f>IF(SER_hh_tesh!I8=0,0,SER_hh_tesh!I8/SER_summary!I$26)</f>
        <v>0</v>
      </c>
      <c r="J8" s="100">
        <f>IF(SER_hh_tesh!J8=0,0,SER_hh_tesh!J8/SER_summary!J$26)</f>
        <v>0</v>
      </c>
      <c r="K8" s="100">
        <f>IF(SER_hh_tesh!K8=0,0,SER_hh_tesh!K8/SER_summary!K$26)</f>
        <v>0</v>
      </c>
      <c r="L8" s="100">
        <f>IF(SER_hh_tesh!L8=0,0,SER_hh_tesh!L8/SER_summary!L$26)</f>
        <v>0</v>
      </c>
      <c r="M8" s="100">
        <f>IF(SER_hh_tesh!M8=0,0,SER_hh_tesh!M8/SER_summary!M$26)</f>
        <v>0</v>
      </c>
      <c r="N8" s="100">
        <f>IF(SER_hh_tesh!N8=0,0,SER_hh_tesh!N8/SER_summary!N$26)</f>
        <v>0</v>
      </c>
      <c r="O8" s="100">
        <f>IF(SER_hh_tesh!O8=0,0,SER_hh_tesh!O8/SER_summary!O$26)</f>
        <v>0</v>
      </c>
      <c r="P8" s="100">
        <f>IF(SER_hh_tesh!P8=0,0,SER_hh_tesh!P8/SER_summary!P$26)</f>
        <v>0</v>
      </c>
      <c r="Q8" s="100">
        <f>IF(SER_hh_tesh!Q8=0,0,SER_hh_tesh!Q8/SER_summary!Q$26)</f>
        <v>0</v>
      </c>
    </row>
    <row r="9" spans="1:17" ht="12" customHeight="1" x14ac:dyDescent="0.25">
      <c r="A9" s="88" t="s">
        <v>106</v>
      </c>
      <c r="B9" s="100">
        <f>IF(SER_hh_tesh!B9=0,0,SER_hh_tesh!B9/SER_summary!B$26)</f>
        <v>140.42706895257035</v>
      </c>
      <c r="C9" s="100">
        <f>IF(SER_hh_tesh!C9=0,0,SER_hh_tesh!C9/SER_summary!C$26)</f>
        <v>207.45158311806949</v>
      </c>
      <c r="D9" s="100">
        <f>IF(SER_hh_tesh!D9=0,0,SER_hh_tesh!D9/SER_summary!D$26)</f>
        <v>204.67150676632576</v>
      </c>
      <c r="E9" s="100">
        <f>IF(SER_hh_tesh!E9=0,0,SER_hh_tesh!E9/SER_summary!E$26)</f>
        <v>113.73533986509852</v>
      </c>
      <c r="F9" s="100">
        <f>IF(SER_hh_tesh!F9=0,0,SER_hh_tesh!F9/SER_summary!F$26)</f>
        <v>124.09449479957634</v>
      </c>
      <c r="G9" s="100">
        <f>IF(SER_hh_tesh!G9=0,0,SER_hh_tesh!G9/SER_summary!G$26)</f>
        <v>94.380704043243455</v>
      </c>
      <c r="H9" s="100">
        <f>IF(SER_hh_tesh!H9=0,0,SER_hh_tesh!H9/SER_summary!H$26)</f>
        <v>74.561446784397404</v>
      </c>
      <c r="I9" s="100">
        <f>IF(SER_hh_tesh!I9=0,0,SER_hh_tesh!I9/SER_summary!I$26)</f>
        <v>49.279949678961565</v>
      </c>
      <c r="J9" s="100">
        <f>IF(SER_hh_tesh!J9=0,0,SER_hh_tesh!J9/SER_summary!J$26)</f>
        <v>77.181091913287617</v>
      </c>
      <c r="K9" s="100">
        <f>IF(SER_hh_tesh!K9=0,0,SER_hh_tesh!K9/SER_summary!K$26)</f>
        <v>81.047872011656636</v>
      </c>
      <c r="L9" s="100">
        <f>IF(SER_hh_tesh!L9=0,0,SER_hh_tesh!L9/SER_summary!L$26)</f>
        <v>95.046758435495263</v>
      </c>
      <c r="M9" s="100">
        <f>IF(SER_hh_tesh!M9=0,0,SER_hh_tesh!M9/SER_summary!M$26)</f>
        <v>93.917705622678994</v>
      </c>
      <c r="N9" s="100">
        <f>IF(SER_hh_tesh!N9=0,0,SER_hh_tesh!N9/SER_summary!N$26)</f>
        <v>88.993430394674391</v>
      </c>
      <c r="O9" s="100">
        <f>IF(SER_hh_tesh!O9=0,0,SER_hh_tesh!O9/SER_summary!O$26)</f>
        <v>77.77622697016912</v>
      </c>
      <c r="P9" s="100">
        <f>IF(SER_hh_tesh!P9=0,0,SER_hh_tesh!P9/SER_summary!P$26)</f>
        <v>63.163693722076665</v>
      </c>
      <c r="Q9" s="100">
        <f>IF(SER_hh_tesh!Q9=0,0,SER_hh_tesh!Q9/SER_summary!Q$26)</f>
        <v>74.454706549489117</v>
      </c>
    </row>
    <row r="10" spans="1:17" ht="12" customHeight="1" x14ac:dyDescent="0.25">
      <c r="A10" s="88" t="s">
        <v>34</v>
      </c>
      <c r="B10" s="100">
        <f>IF(SER_hh_tesh!B10=0,0,SER_hh_tesh!B10/SER_summary!B$26)</f>
        <v>141.81743597190268</v>
      </c>
      <c r="C10" s="100">
        <f>IF(SER_hh_tesh!C10=0,0,SER_hh_tesh!C10/SER_summary!C$26)</f>
        <v>233.57227644785507</v>
      </c>
      <c r="D10" s="100">
        <f>IF(SER_hh_tesh!D10=0,0,SER_hh_tesh!D10/SER_summary!D$26)</f>
        <v>224.63110703407949</v>
      </c>
      <c r="E10" s="100">
        <f>IF(SER_hh_tesh!E10=0,0,SER_hh_tesh!E10/SER_summary!E$26)</f>
        <v>105.6952933172811</v>
      </c>
      <c r="F10" s="100">
        <f>IF(SER_hh_tesh!F10=0,0,SER_hh_tesh!F10/SER_summary!F$26)</f>
        <v>114.6044700195138</v>
      </c>
      <c r="G10" s="100">
        <f>IF(SER_hh_tesh!G10=0,0,SER_hh_tesh!G10/SER_summary!G$26)</f>
        <v>196.14564311400468</v>
      </c>
      <c r="H10" s="100">
        <f>IF(SER_hh_tesh!H10=0,0,SER_hh_tesh!H10/SER_summary!H$26)</f>
        <v>0</v>
      </c>
      <c r="I10" s="100">
        <f>IF(SER_hh_tesh!I10=0,0,SER_hh_tesh!I10/SER_summary!I$26)</f>
        <v>0</v>
      </c>
      <c r="J10" s="100">
        <f>IF(SER_hh_tesh!J10=0,0,SER_hh_tesh!J10/SER_summary!J$26)</f>
        <v>0</v>
      </c>
      <c r="K10" s="100">
        <f>IF(SER_hh_tesh!K10=0,0,SER_hh_tesh!K10/SER_summary!K$26)</f>
        <v>0</v>
      </c>
      <c r="L10" s="100">
        <f>IF(SER_hh_tesh!L10=0,0,SER_hh_tesh!L10/SER_summary!L$26)</f>
        <v>0</v>
      </c>
      <c r="M10" s="100">
        <f>IF(SER_hh_tesh!M10=0,0,SER_hh_tesh!M10/SER_summary!M$26)</f>
        <v>0</v>
      </c>
      <c r="N10" s="100">
        <f>IF(SER_hh_tesh!N10=0,0,SER_hh_tesh!N10/SER_summary!N$26)</f>
        <v>0</v>
      </c>
      <c r="O10" s="100">
        <f>IF(SER_hh_tesh!O10=0,0,SER_hh_tesh!O10/SER_summary!O$26)</f>
        <v>0</v>
      </c>
      <c r="P10" s="100">
        <f>IF(SER_hh_tesh!P10=0,0,SER_hh_tesh!P10/SER_summary!P$26)</f>
        <v>0</v>
      </c>
      <c r="Q10" s="100">
        <f>IF(SER_hh_tesh!Q10=0,0,SER_hh_tesh!Q10/SER_summary!Q$26)</f>
        <v>0</v>
      </c>
    </row>
    <row r="11" spans="1:17" ht="12" customHeight="1" x14ac:dyDescent="0.25">
      <c r="A11" s="88" t="s">
        <v>61</v>
      </c>
      <c r="B11" s="100">
        <f>IF(SER_hh_tesh!B11=0,0,SER_hh_tesh!B11/SER_summary!B$26)</f>
        <v>0</v>
      </c>
      <c r="C11" s="100">
        <f>IF(SER_hh_tesh!C11=0,0,SER_hh_tesh!C11/SER_summary!C$26)</f>
        <v>0</v>
      </c>
      <c r="D11" s="100">
        <f>IF(SER_hh_tesh!D11=0,0,SER_hh_tesh!D11/SER_summary!D$26)</f>
        <v>0</v>
      </c>
      <c r="E11" s="100">
        <f>IF(SER_hh_tesh!E11=0,0,SER_hh_tesh!E11/SER_summary!E$26)</f>
        <v>0</v>
      </c>
      <c r="F11" s="100">
        <f>IF(SER_hh_tesh!F11=0,0,SER_hh_tesh!F11/SER_summary!F$26)</f>
        <v>0</v>
      </c>
      <c r="G11" s="100">
        <f>IF(SER_hh_tesh!G11=0,0,SER_hh_tesh!G11/SER_summary!G$26)</f>
        <v>0</v>
      </c>
      <c r="H11" s="100">
        <f>IF(SER_hh_tesh!H11=0,0,SER_hh_tesh!H11/SER_summary!H$26)</f>
        <v>0</v>
      </c>
      <c r="I11" s="100">
        <f>IF(SER_hh_tesh!I11=0,0,SER_hh_tesh!I11/SER_summary!I$26)</f>
        <v>0</v>
      </c>
      <c r="J11" s="100">
        <f>IF(SER_hh_tesh!J11=0,0,SER_hh_tesh!J11/SER_summary!J$26)</f>
        <v>0</v>
      </c>
      <c r="K11" s="100">
        <f>IF(SER_hh_tesh!K11=0,0,SER_hh_tesh!K11/SER_summary!K$26)</f>
        <v>0</v>
      </c>
      <c r="L11" s="100">
        <f>IF(SER_hh_tesh!L11=0,0,SER_hh_tesh!L11/SER_summary!L$26)</f>
        <v>99.271807436336488</v>
      </c>
      <c r="M11" s="100">
        <f>IF(SER_hh_tesh!M11=0,0,SER_hh_tesh!M11/SER_summary!M$26)</f>
        <v>96.405018015309437</v>
      </c>
      <c r="N11" s="100">
        <f>IF(SER_hh_tesh!N11=0,0,SER_hh_tesh!N11/SER_summary!N$26)</f>
        <v>69.551175889600771</v>
      </c>
      <c r="O11" s="100">
        <f>IF(SER_hh_tesh!O11=0,0,SER_hh_tesh!O11/SER_summary!O$26)</f>
        <v>68.966386299278241</v>
      </c>
      <c r="P11" s="100">
        <f>IF(SER_hh_tesh!P11=0,0,SER_hh_tesh!P11/SER_summary!P$26)</f>
        <v>71.751083602491235</v>
      </c>
      <c r="Q11" s="100">
        <f>IF(SER_hh_tesh!Q11=0,0,SER_hh_tesh!Q11/SER_summary!Q$26)</f>
        <v>73.572913137502923</v>
      </c>
    </row>
    <row r="12" spans="1:17" ht="12" customHeight="1" x14ac:dyDescent="0.25">
      <c r="A12" s="88" t="s">
        <v>42</v>
      </c>
      <c r="B12" s="100">
        <f>IF(SER_hh_tesh!B12=0,0,SER_hh_tesh!B12/SER_summary!B$26)</f>
        <v>180.48173720703133</v>
      </c>
      <c r="C12" s="100">
        <f>IF(SER_hh_tesh!C12=0,0,SER_hh_tesh!C12/SER_summary!C$26)</f>
        <v>195.00496851508754</v>
      </c>
      <c r="D12" s="100">
        <f>IF(SER_hh_tesh!D12=0,0,SER_hh_tesh!D12/SER_summary!D$26)</f>
        <v>186.38131791449624</v>
      </c>
      <c r="E12" s="100">
        <f>IF(SER_hh_tesh!E12=0,0,SER_hh_tesh!E12/SER_summary!E$26)</f>
        <v>105.30066464303211</v>
      </c>
      <c r="F12" s="100">
        <f>IF(SER_hh_tesh!F12=0,0,SER_hh_tesh!F12/SER_summary!F$26)</f>
        <v>121.09341445713167</v>
      </c>
      <c r="G12" s="100">
        <f>IF(SER_hh_tesh!G12=0,0,SER_hh_tesh!G12/SER_summary!G$26)</f>
        <v>86.24910446677535</v>
      </c>
      <c r="H12" s="100">
        <f>IF(SER_hh_tesh!H12=0,0,SER_hh_tesh!H12/SER_summary!H$26)</f>
        <v>90.659440781790835</v>
      </c>
      <c r="I12" s="100">
        <f>IF(SER_hh_tesh!I12=0,0,SER_hh_tesh!I12/SER_summary!I$26)</f>
        <v>53.061544102015482</v>
      </c>
      <c r="J12" s="100">
        <f>IF(SER_hh_tesh!J12=0,0,SER_hh_tesh!J12/SER_summary!J$26)</f>
        <v>50.483095648658804</v>
      </c>
      <c r="K12" s="100">
        <f>IF(SER_hh_tesh!K12=0,0,SER_hh_tesh!K12/SER_summary!K$26)</f>
        <v>75.341059400447023</v>
      </c>
      <c r="L12" s="100">
        <f>IF(SER_hh_tesh!L12=0,0,SER_hh_tesh!L12/SER_summary!L$26)</f>
        <v>89.199084330253939</v>
      </c>
      <c r="M12" s="100">
        <f>IF(SER_hh_tesh!M12=0,0,SER_hh_tesh!M12/SER_summary!M$26)</f>
        <v>87.957490182834349</v>
      </c>
      <c r="N12" s="100">
        <f>IF(SER_hh_tesh!N12=0,0,SER_hh_tesh!N12/SER_summary!N$26)</f>
        <v>68.447354311113031</v>
      </c>
      <c r="O12" s="100">
        <f>IF(SER_hh_tesh!O12=0,0,SER_hh_tesh!O12/SER_summary!O$26)</f>
        <v>72.729573025803276</v>
      </c>
      <c r="P12" s="100">
        <f>IF(SER_hh_tesh!P12=0,0,SER_hh_tesh!P12/SER_summary!P$26)</f>
        <v>59.475709048620573</v>
      </c>
      <c r="Q12" s="100">
        <f>IF(SER_hh_tesh!Q12=0,0,SER_hh_tesh!Q12/SER_summary!Q$26)</f>
        <v>70.259141339777599</v>
      </c>
    </row>
    <row r="13" spans="1:17" ht="12" customHeight="1" x14ac:dyDescent="0.25">
      <c r="A13" s="88" t="s">
        <v>105</v>
      </c>
      <c r="B13" s="100">
        <f>IF(SER_hh_tesh!B13=0,0,SER_hh_tesh!B13/SER_summary!B$26)</f>
        <v>143.23222129689793</v>
      </c>
      <c r="C13" s="100">
        <f>IF(SER_hh_tesh!C13=0,0,SER_hh_tesh!C13/SER_summary!C$26)</f>
        <v>197.52189650713299</v>
      </c>
      <c r="D13" s="100">
        <f>IF(SER_hh_tesh!D13=0,0,SER_hh_tesh!D13/SER_summary!D$26)</f>
        <v>193.12176788913197</v>
      </c>
      <c r="E13" s="100">
        <f>IF(SER_hh_tesh!E13=0,0,SER_hh_tesh!E13/SER_summary!E$26)</f>
        <v>109.24940655995012</v>
      </c>
      <c r="F13" s="100">
        <f>IF(SER_hh_tesh!F13=0,0,SER_hh_tesh!F13/SER_summary!F$26)</f>
        <v>119.06002695637774</v>
      </c>
      <c r="G13" s="100">
        <f>IF(SER_hh_tesh!G13=0,0,SER_hh_tesh!G13/SER_summary!G$26)</f>
        <v>89.218566579394491</v>
      </c>
      <c r="H13" s="100">
        <f>IF(SER_hh_tesh!H13=0,0,SER_hh_tesh!H13/SER_summary!H$26)</f>
        <v>70.257630317356885</v>
      </c>
      <c r="I13" s="100">
        <f>IF(SER_hh_tesh!I13=0,0,SER_hh_tesh!I13/SER_summary!I$26)</f>
        <v>46.102759988432517</v>
      </c>
      <c r="J13" s="100">
        <f>IF(SER_hh_tesh!J13=0,0,SER_hh_tesh!J13/SER_summary!J$26)</f>
        <v>77.222380549318601</v>
      </c>
      <c r="K13" s="100">
        <f>IF(SER_hh_tesh!K13=0,0,SER_hh_tesh!K13/SER_summary!K$26)</f>
        <v>74.691255550664351</v>
      </c>
      <c r="L13" s="100">
        <f>IF(SER_hh_tesh!L13=0,0,SER_hh_tesh!L13/SER_summary!L$26)</f>
        <v>88.723942088696973</v>
      </c>
      <c r="M13" s="100">
        <f>IF(SER_hh_tesh!M13=0,0,SER_hh_tesh!M13/SER_summary!M$26)</f>
        <v>95.285507869633832</v>
      </c>
      <c r="N13" s="100">
        <f>IF(SER_hh_tesh!N13=0,0,SER_hh_tesh!N13/SER_summary!N$26)</f>
        <v>78.080052944316961</v>
      </c>
      <c r="O13" s="100">
        <f>IF(SER_hh_tesh!O13=0,0,SER_hh_tesh!O13/SER_summary!O$26)</f>
        <v>78.610859052541215</v>
      </c>
      <c r="P13" s="100">
        <f>IF(SER_hh_tesh!P13=0,0,SER_hh_tesh!P13/SER_summary!P$26)</f>
        <v>64.259791035162436</v>
      </c>
      <c r="Q13" s="100">
        <f>IF(SER_hh_tesh!Q13=0,0,SER_hh_tesh!Q13/SER_summary!Q$26)</f>
        <v>79.465844670182719</v>
      </c>
    </row>
    <row r="14" spans="1:17" ht="12" customHeight="1" x14ac:dyDescent="0.25">
      <c r="A14" s="51" t="s">
        <v>104</v>
      </c>
      <c r="B14" s="22">
        <f>IF(SER_hh_tesh!B14=0,0,SER_hh_tesh!B14/SER_summary!B$26)</f>
        <v>143.23222129689793</v>
      </c>
      <c r="C14" s="22">
        <f>IF(SER_hh_tesh!C14=0,0,SER_hh_tesh!C14/SER_summary!C$26)</f>
        <v>149.67617929971212</v>
      </c>
      <c r="D14" s="22">
        <f>IF(SER_hh_tesh!D14=0,0,SER_hh_tesh!D14/SER_summary!D$26)</f>
        <v>274.96234511075761</v>
      </c>
      <c r="E14" s="22">
        <f>IF(SER_hh_tesh!E14=0,0,SER_hh_tesh!E14/SER_summary!E$26)</f>
        <v>68.618361547561079</v>
      </c>
      <c r="F14" s="22">
        <f>IF(SER_hh_tesh!F14=0,0,SER_hh_tesh!F14/SER_summary!F$26)</f>
        <v>142.75489801269055</v>
      </c>
      <c r="G14" s="22">
        <f>IF(SER_hh_tesh!G14=0,0,SER_hh_tesh!G14/SER_summary!G$26)</f>
        <v>87.727481579144168</v>
      </c>
      <c r="H14" s="22">
        <f>IF(SER_hh_tesh!H14=0,0,SER_hh_tesh!H14/SER_summary!H$26)</f>
        <v>50.612049356565052</v>
      </c>
      <c r="I14" s="22">
        <f>IF(SER_hh_tesh!I14=0,0,SER_hh_tesh!I14/SER_summary!I$26)</f>
        <v>46.920429911023597</v>
      </c>
      <c r="J14" s="22">
        <f>IF(SER_hh_tesh!J14=0,0,SER_hh_tesh!J14/SER_summary!J$26)</f>
        <v>85.601820233763007</v>
      </c>
      <c r="K14" s="22">
        <f>IF(SER_hh_tesh!K14=0,0,SER_hh_tesh!K14/SER_summary!K$26)</f>
        <v>73.605356356719668</v>
      </c>
      <c r="L14" s="22">
        <f>IF(SER_hh_tesh!L14=0,0,SER_hh_tesh!L14/SER_summary!L$26)</f>
        <v>75.511048004206586</v>
      </c>
      <c r="M14" s="22">
        <f>IF(SER_hh_tesh!M14=0,0,SER_hh_tesh!M14/SER_summary!M$26)</f>
        <v>88.15510332394544</v>
      </c>
      <c r="N14" s="22">
        <f>IF(SER_hh_tesh!N14=0,0,SER_hh_tesh!N14/SER_summary!N$26)</f>
        <v>68.019765213263483</v>
      </c>
      <c r="O14" s="22">
        <f>IF(SER_hh_tesh!O14=0,0,SER_hh_tesh!O14/SER_summary!O$26)</f>
        <v>86.918941222676494</v>
      </c>
      <c r="P14" s="22">
        <f>IF(SER_hh_tesh!P14=0,0,SER_hh_tesh!P14/SER_summary!P$26)</f>
        <v>71.324081903990546</v>
      </c>
      <c r="Q14" s="22">
        <f>IF(SER_hh_tesh!Q14=0,0,SER_hh_tesh!Q14/SER_summary!Q$26)</f>
        <v>69.502623026537293</v>
      </c>
    </row>
    <row r="15" spans="1:17" ht="12" customHeight="1" x14ac:dyDescent="0.25">
      <c r="A15" s="105" t="s">
        <v>108</v>
      </c>
      <c r="B15" s="104">
        <f>IF(SER_hh_tesh!B15=0,0,SER_hh_tesh!B15/SER_summary!B$26)</f>
        <v>2.2790039303071739</v>
      </c>
      <c r="C15" s="104">
        <f>IF(SER_hh_tesh!C15=0,0,SER_hh_tesh!C15/SER_summary!C$26)</f>
        <v>3.5614254055850103</v>
      </c>
      <c r="D15" s="104">
        <f>IF(SER_hh_tesh!D15=0,0,SER_hh_tesh!D15/SER_summary!D$26)</f>
        <v>3.040222448105022</v>
      </c>
      <c r="E15" s="104">
        <f>IF(SER_hh_tesh!E15=0,0,SER_hh_tesh!E15/SER_summary!E$26)</f>
        <v>2.082253108293445</v>
      </c>
      <c r="F15" s="104">
        <f>IF(SER_hh_tesh!F15=0,0,SER_hh_tesh!F15/SER_summary!F$26)</f>
        <v>2.0338424137064832</v>
      </c>
      <c r="G15" s="104">
        <f>IF(SER_hh_tesh!G15=0,0,SER_hh_tesh!G15/SER_summary!G$26)</f>
        <v>1.6216504873645179</v>
      </c>
      <c r="H15" s="104">
        <f>IF(SER_hh_tesh!H15=0,0,SER_hh_tesh!H15/SER_summary!H$26)</f>
        <v>1.286795197009913</v>
      </c>
      <c r="I15" s="104">
        <f>IF(SER_hh_tesh!I15=0,0,SER_hh_tesh!I15/SER_summary!I$26)</f>
        <v>0.83403991695807311</v>
      </c>
      <c r="J15" s="104">
        <f>IF(SER_hh_tesh!J15=0,0,SER_hh_tesh!J15/SER_summary!J$26)</f>
        <v>1.4595463898501229</v>
      </c>
      <c r="K15" s="104">
        <f>IF(SER_hh_tesh!K15=0,0,SER_hh_tesh!K15/SER_summary!K$26)</f>
        <v>1.4003979603102608</v>
      </c>
      <c r="L15" s="104">
        <f>IF(SER_hh_tesh!L15=0,0,SER_hh_tesh!L15/SER_summary!L$26)</f>
        <v>1.5708415785541678</v>
      </c>
      <c r="M15" s="104">
        <f>IF(SER_hh_tesh!M15=0,0,SER_hh_tesh!M15/SER_summary!M$26)</f>
        <v>1.4138345836843782</v>
      </c>
      <c r="N15" s="104">
        <f>IF(SER_hh_tesh!N15=0,0,SER_hh_tesh!N15/SER_summary!N$26)</f>
        <v>0.98073131327985941</v>
      </c>
      <c r="O15" s="104">
        <f>IF(SER_hh_tesh!O15=0,0,SER_hh_tesh!O15/SER_summary!O$26)</f>
        <v>0.99754425943301928</v>
      </c>
      <c r="P15" s="104">
        <f>IF(SER_hh_tesh!P15=0,0,SER_hh_tesh!P15/SER_summary!P$26)</f>
        <v>0.81218401171480559</v>
      </c>
      <c r="Q15" s="104">
        <f>IF(SER_hh_tesh!Q15=0,0,SER_hh_tesh!Q15/SER_summary!Q$26)</f>
        <v>1.0222082837078883</v>
      </c>
    </row>
    <row r="16" spans="1:17" ht="12.95" customHeight="1" x14ac:dyDescent="0.25">
      <c r="A16" s="90" t="s">
        <v>102</v>
      </c>
      <c r="B16" s="101">
        <f>IF(SER_hh_tesh!B16=0,0,SER_hh_tesh!B16/SER_summary!B$26)</f>
        <v>29.525685249197021</v>
      </c>
      <c r="C16" s="101">
        <f>IF(SER_hh_tesh!C16=0,0,SER_hh_tesh!C16/SER_summary!C$26)</f>
        <v>29.67084131623136</v>
      </c>
      <c r="D16" s="101">
        <f>IF(SER_hh_tesh!D16=0,0,SER_hh_tesh!D16/SER_summary!D$26)</f>
        <v>29.803148140665972</v>
      </c>
      <c r="E16" s="101">
        <f>IF(SER_hh_tesh!E16=0,0,SER_hh_tesh!E16/SER_summary!E$26)</f>
        <v>29.923498335969082</v>
      </c>
      <c r="F16" s="101">
        <f>IF(SER_hh_tesh!F16=0,0,SER_hh_tesh!F16/SER_summary!F$26)</f>
        <v>30.127906013048094</v>
      </c>
      <c r="G16" s="101">
        <f>IF(SER_hh_tesh!G16=0,0,SER_hh_tesh!G16/SER_summary!G$26)</f>
        <v>30.320457823543798</v>
      </c>
      <c r="H16" s="101">
        <f>IF(SER_hh_tesh!H16=0,0,SER_hh_tesh!H16/SER_summary!H$26)</f>
        <v>30.626663076073164</v>
      </c>
      <c r="I16" s="101">
        <f>IF(SER_hh_tesh!I16=0,0,SER_hh_tesh!I16/SER_summary!I$26)</f>
        <v>30.940773399616756</v>
      </c>
      <c r="J16" s="101">
        <f>IF(SER_hh_tesh!J16=0,0,SER_hh_tesh!J16/SER_summary!J$26)</f>
        <v>31.040849009127964</v>
      </c>
      <c r="K16" s="101">
        <f>IF(SER_hh_tesh!K16=0,0,SER_hh_tesh!K16/SER_summary!K$26)</f>
        <v>31.009871609649299</v>
      </c>
      <c r="L16" s="101">
        <f>IF(SER_hh_tesh!L16=0,0,SER_hh_tesh!L16/SER_summary!L$26)</f>
        <v>31.185543508324255</v>
      </c>
      <c r="M16" s="101">
        <f>IF(SER_hh_tesh!M16=0,0,SER_hh_tesh!M16/SER_summary!M$26)</f>
        <v>31.176443973333804</v>
      </c>
      <c r="N16" s="101">
        <f>IF(SER_hh_tesh!N16=0,0,SER_hh_tesh!N16/SER_summary!N$26)</f>
        <v>31.824079282867672</v>
      </c>
      <c r="O16" s="101">
        <f>IF(SER_hh_tesh!O16=0,0,SER_hh_tesh!O16/SER_summary!O$26)</f>
        <v>32.407263908905009</v>
      </c>
      <c r="P16" s="101">
        <f>IF(SER_hh_tesh!P16=0,0,SER_hh_tesh!P16/SER_summary!P$26)</f>
        <v>33.622664000494005</v>
      </c>
      <c r="Q16" s="101">
        <f>IF(SER_hh_tesh!Q16=0,0,SER_hh_tesh!Q16/SER_summary!Q$26)</f>
        <v>34.494317735446302</v>
      </c>
    </row>
    <row r="17" spans="1:17" ht="12.95" customHeight="1" x14ac:dyDescent="0.25">
      <c r="A17" s="88" t="s">
        <v>101</v>
      </c>
      <c r="B17" s="103">
        <f>IF(SER_hh_tesh!B17=0,0,SER_hh_tesh!B17/SER_summary!B$26)</f>
        <v>0</v>
      </c>
      <c r="C17" s="103">
        <f>IF(SER_hh_tesh!C17=0,0,SER_hh_tesh!C17/SER_summary!C$26)</f>
        <v>0</v>
      </c>
      <c r="D17" s="103">
        <f>IF(SER_hh_tesh!D17=0,0,SER_hh_tesh!D17/SER_summary!D$26)</f>
        <v>0</v>
      </c>
      <c r="E17" s="103">
        <f>IF(SER_hh_tesh!E17=0,0,SER_hh_tesh!E17/SER_summary!E$26)</f>
        <v>0</v>
      </c>
      <c r="F17" s="103">
        <f>IF(SER_hh_tesh!F17=0,0,SER_hh_tesh!F17/SER_summary!F$26)</f>
        <v>0</v>
      </c>
      <c r="G17" s="103">
        <f>IF(SER_hh_tesh!G17=0,0,SER_hh_tesh!G17/SER_summary!G$26)</f>
        <v>0</v>
      </c>
      <c r="H17" s="103">
        <f>IF(SER_hh_tesh!H17=0,0,SER_hh_tesh!H17/SER_summary!H$26)</f>
        <v>0</v>
      </c>
      <c r="I17" s="103">
        <f>IF(SER_hh_tesh!I17=0,0,SER_hh_tesh!I17/SER_summary!I$26)</f>
        <v>0</v>
      </c>
      <c r="J17" s="103">
        <f>IF(SER_hh_tesh!J17=0,0,SER_hh_tesh!J17/SER_summary!J$26)</f>
        <v>0</v>
      </c>
      <c r="K17" s="103">
        <f>IF(SER_hh_tesh!K17=0,0,SER_hh_tesh!K17/SER_summary!K$26)</f>
        <v>0</v>
      </c>
      <c r="L17" s="103">
        <f>IF(SER_hh_tesh!L17=0,0,SER_hh_tesh!L17/SER_summary!L$26)</f>
        <v>0</v>
      </c>
      <c r="M17" s="103">
        <f>IF(SER_hh_tesh!M17=0,0,SER_hh_tesh!M17/SER_summary!M$26)</f>
        <v>0</v>
      </c>
      <c r="N17" s="103">
        <f>IF(SER_hh_tesh!N17=0,0,SER_hh_tesh!N17/SER_summary!N$26)</f>
        <v>0</v>
      </c>
      <c r="O17" s="103">
        <f>IF(SER_hh_tesh!O17=0,0,SER_hh_tesh!O17/SER_summary!O$26)</f>
        <v>0</v>
      </c>
      <c r="P17" s="103">
        <f>IF(SER_hh_tesh!P17=0,0,SER_hh_tesh!P17/SER_summary!P$26)</f>
        <v>0</v>
      </c>
      <c r="Q17" s="103">
        <f>IF(SER_hh_tesh!Q17=0,0,SER_hh_tesh!Q17/SER_summary!Q$26)</f>
        <v>0</v>
      </c>
    </row>
    <row r="18" spans="1:17" ht="12" customHeight="1" x14ac:dyDescent="0.25">
      <c r="A18" s="88" t="s">
        <v>100</v>
      </c>
      <c r="B18" s="103">
        <f>IF(SER_hh_tesh!B18=0,0,SER_hh_tesh!B18/SER_summary!B$26)</f>
        <v>29.525685249197021</v>
      </c>
      <c r="C18" s="103">
        <f>IF(SER_hh_tesh!C18=0,0,SER_hh_tesh!C18/SER_summary!C$26)</f>
        <v>29.67084131623136</v>
      </c>
      <c r="D18" s="103">
        <f>IF(SER_hh_tesh!D18=0,0,SER_hh_tesh!D18/SER_summary!D$26)</f>
        <v>29.803148140665972</v>
      </c>
      <c r="E18" s="103">
        <f>IF(SER_hh_tesh!E18=0,0,SER_hh_tesh!E18/SER_summary!E$26)</f>
        <v>29.923498335969082</v>
      </c>
      <c r="F18" s="103">
        <f>IF(SER_hh_tesh!F18=0,0,SER_hh_tesh!F18/SER_summary!F$26)</f>
        <v>30.127906013048094</v>
      </c>
      <c r="G18" s="103">
        <f>IF(SER_hh_tesh!G18=0,0,SER_hh_tesh!G18/SER_summary!G$26)</f>
        <v>30.320457823543798</v>
      </c>
      <c r="H18" s="103">
        <f>IF(SER_hh_tesh!H18=0,0,SER_hh_tesh!H18/SER_summary!H$26)</f>
        <v>30.626663076073164</v>
      </c>
      <c r="I18" s="103">
        <f>IF(SER_hh_tesh!I18=0,0,SER_hh_tesh!I18/SER_summary!I$26)</f>
        <v>30.940773399616756</v>
      </c>
      <c r="J18" s="103">
        <f>IF(SER_hh_tesh!J18=0,0,SER_hh_tesh!J18/SER_summary!J$26)</f>
        <v>31.040849009127964</v>
      </c>
      <c r="K18" s="103">
        <f>IF(SER_hh_tesh!K18=0,0,SER_hh_tesh!K18/SER_summary!K$26)</f>
        <v>31.009871609649299</v>
      </c>
      <c r="L18" s="103">
        <f>IF(SER_hh_tesh!L18=0,0,SER_hh_tesh!L18/SER_summary!L$26)</f>
        <v>31.185543508324255</v>
      </c>
      <c r="M18" s="103">
        <f>IF(SER_hh_tesh!M18=0,0,SER_hh_tesh!M18/SER_summary!M$26)</f>
        <v>31.176443973333804</v>
      </c>
      <c r="N18" s="103">
        <f>IF(SER_hh_tesh!N18=0,0,SER_hh_tesh!N18/SER_summary!N$26)</f>
        <v>31.824079282867672</v>
      </c>
      <c r="O18" s="103">
        <f>IF(SER_hh_tesh!O18=0,0,SER_hh_tesh!O18/SER_summary!O$26)</f>
        <v>32.407263908905009</v>
      </c>
      <c r="P18" s="103">
        <f>IF(SER_hh_tesh!P18=0,0,SER_hh_tesh!P18/SER_summary!P$26)</f>
        <v>33.622664000494005</v>
      </c>
      <c r="Q18" s="103">
        <f>IF(SER_hh_tesh!Q18=0,0,SER_hh_tesh!Q18/SER_summary!Q$26)</f>
        <v>34.494317735446302</v>
      </c>
    </row>
    <row r="19" spans="1:17" ht="12.95" customHeight="1" x14ac:dyDescent="0.25">
      <c r="A19" s="90" t="s">
        <v>47</v>
      </c>
      <c r="B19" s="101">
        <f>IF(SER_hh_tesh!B19=0,0,SER_hh_tesh!B19/SER_summary!B$26)</f>
        <v>13.315560193571274</v>
      </c>
      <c r="C19" s="101">
        <f>IF(SER_hh_tesh!C19=0,0,SER_hh_tesh!C19/SER_summary!C$26)</f>
        <v>13.124465857439157</v>
      </c>
      <c r="D19" s="101">
        <f>IF(SER_hh_tesh!D19=0,0,SER_hh_tesh!D19/SER_summary!D$26)</f>
        <v>12.290110977953891</v>
      </c>
      <c r="E19" s="101">
        <f>IF(SER_hh_tesh!E19=0,0,SER_hh_tesh!E19/SER_summary!E$26)</f>
        <v>12.07791243072908</v>
      </c>
      <c r="F19" s="101">
        <f>IF(SER_hh_tesh!F19=0,0,SER_hh_tesh!F19/SER_summary!F$26)</f>
        <v>11.971127151669863</v>
      </c>
      <c r="G19" s="101">
        <f>IF(SER_hh_tesh!G19=0,0,SER_hh_tesh!G19/SER_summary!G$26)</f>
        <v>11.867146276667237</v>
      </c>
      <c r="H19" s="101">
        <f>IF(SER_hh_tesh!H19=0,0,SER_hh_tesh!H19/SER_summary!H$26)</f>
        <v>11.651360954133029</v>
      </c>
      <c r="I19" s="101">
        <f>IF(SER_hh_tesh!I19=0,0,SER_hh_tesh!I19/SER_summary!I$26)</f>
        <v>12.093363997078361</v>
      </c>
      <c r="J19" s="101">
        <f>IF(SER_hh_tesh!J19=0,0,SER_hh_tesh!J19/SER_summary!J$26)</f>
        <v>11.965559850184123</v>
      </c>
      <c r="K19" s="101">
        <f>IF(SER_hh_tesh!K19=0,0,SER_hh_tesh!K19/SER_summary!K$26)</f>
        <v>11.922830060680322</v>
      </c>
      <c r="L19" s="101">
        <f>IF(SER_hh_tesh!L19=0,0,SER_hh_tesh!L19/SER_summary!L$26)</f>
        <v>12.08935434643243</v>
      </c>
      <c r="M19" s="101">
        <f>IF(SER_hh_tesh!M19=0,0,SER_hh_tesh!M19/SER_summary!M$26)</f>
        <v>12.067094115431582</v>
      </c>
      <c r="N19" s="101">
        <f>IF(SER_hh_tesh!N19=0,0,SER_hh_tesh!N19/SER_summary!N$26)</f>
        <v>12.22917029758227</v>
      </c>
      <c r="O19" s="101">
        <f>IF(SER_hh_tesh!O19=0,0,SER_hh_tesh!O19/SER_summary!O$26)</f>
        <v>12.494599942698779</v>
      </c>
      <c r="P19" s="101">
        <f>IF(SER_hh_tesh!P19=0,0,SER_hh_tesh!P19/SER_summary!P$26)</f>
        <v>12.84541676507212</v>
      </c>
      <c r="Q19" s="101">
        <f>IF(SER_hh_tesh!Q19=0,0,SER_hh_tesh!Q19/SER_summary!Q$26)</f>
        <v>13.093601902738811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13.315561777941175</v>
      </c>
      <c r="C21" s="100">
        <f>IF(SER_hh_tesh!C21=0,0,SER_hh_tesh!C21/SER_summary!C$26)</f>
        <v>13.055525025837246</v>
      </c>
      <c r="D21" s="100">
        <f>IF(SER_hh_tesh!D21=0,0,SER_hh_tesh!D21/SER_summary!D$26)</f>
        <v>12.166952333623698</v>
      </c>
      <c r="E21" s="100">
        <f>IF(SER_hh_tesh!E21=0,0,SER_hh_tesh!E21/SER_summary!E$26)</f>
        <v>11.931237737576351</v>
      </c>
      <c r="F21" s="100">
        <f>IF(SER_hh_tesh!F21=0,0,SER_hh_tesh!F21/SER_summary!F$26)</f>
        <v>11.81244021476339</v>
      </c>
      <c r="G21" s="100">
        <f>IF(SER_hh_tesh!G21=0,0,SER_hh_tesh!G21/SER_summary!G$26)</f>
        <v>11.69704673867072</v>
      </c>
      <c r="H21" s="100">
        <f>IF(SER_hh_tesh!H21=0,0,SER_hh_tesh!H21/SER_summary!H$26)</f>
        <v>11.47359203485086</v>
      </c>
      <c r="I21" s="100">
        <f>IF(SER_hh_tesh!I21=0,0,SER_hh_tesh!I21/SER_summary!I$26)</f>
        <v>11.887137898659123</v>
      </c>
      <c r="J21" s="100">
        <f>IF(SER_hh_tesh!J21=0,0,SER_hh_tesh!J21/SER_summary!J$26)</f>
        <v>11.744122858062445</v>
      </c>
      <c r="K21" s="100">
        <f>IF(SER_hh_tesh!K21=0,0,SER_hh_tesh!K21/SER_summary!K$26)</f>
        <v>11.725761590168144</v>
      </c>
      <c r="L21" s="100">
        <f>IF(SER_hh_tesh!L21=0,0,SER_hh_tesh!L21/SER_summary!L$26)</f>
        <v>11.939637168907113</v>
      </c>
      <c r="M21" s="100">
        <f>IF(SER_hh_tesh!M21=0,0,SER_hh_tesh!M21/SER_summary!M$26)</f>
        <v>11.847972947555395</v>
      </c>
      <c r="N21" s="100">
        <f>IF(SER_hh_tesh!N21=0,0,SER_hh_tesh!N21/SER_summary!N$26)</f>
        <v>11.999745867469203</v>
      </c>
      <c r="O21" s="100">
        <f>IF(SER_hh_tesh!O21=0,0,SER_hh_tesh!O21/SER_summary!O$26)</f>
        <v>12.179474424555107</v>
      </c>
      <c r="P21" s="100">
        <f>IF(SER_hh_tesh!P21=0,0,SER_hh_tesh!P21/SER_summary!P$26)</f>
        <v>12.473249305693457</v>
      </c>
      <c r="Q21" s="100">
        <f>IF(SER_hh_tesh!Q21=0,0,SER_hh_tesh!Q21/SER_summary!Q$26)</f>
        <v>12.647927153845165</v>
      </c>
    </row>
    <row r="22" spans="1:17" ht="12" customHeight="1" x14ac:dyDescent="0.25">
      <c r="A22" s="88" t="s">
        <v>99</v>
      </c>
      <c r="B22" s="100">
        <f>IF(SER_hh_tesh!B22=0,0,SER_hh_tesh!B22/SER_summary!B$26)</f>
        <v>13.315561777941175</v>
      </c>
      <c r="C22" s="100">
        <f>IF(SER_hh_tesh!C22=0,0,SER_hh_tesh!C22/SER_summary!C$26)</f>
        <v>13.163973958996102</v>
      </c>
      <c r="D22" s="100">
        <f>IF(SER_hh_tesh!D22=0,0,SER_hh_tesh!D22/SER_summary!D$26)</f>
        <v>12.319508180943078</v>
      </c>
      <c r="E22" s="100">
        <f>IF(SER_hh_tesh!E22=0,0,SER_hh_tesh!E22/SER_summary!E$26)</f>
        <v>12.173637808581661</v>
      </c>
      <c r="F22" s="100">
        <f>IF(SER_hh_tesh!F22=0,0,SER_hh_tesh!F22/SER_summary!F$26)</f>
        <v>12.06353748939827</v>
      </c>
      <c r="G22" s="100">
        <f>IF(SER_hh_tesh!G22=0,0,SER_hh_tesh!G22/SER_summary!G$26)</f>
        <v>11.951126997845313</v>
      </c>
      <c r="H22" s="100">
        <f>IF(SER_hh_tesh!H22=0,0,SER_hh_tesh!H22/SER_summary!H$26)</f>
        <v>11.733190270634068</v>
      </c>
      <c r="I22" s="100">
        <f>IF(SER_hh_tesh!I22=0,0,SER_hh_tesh!I22/SER_summary!I$26)</f>
        <v>12.157969225055785</v>
      </c>
      <c r="J22" s="100">
        <f>IF(SER_hh_tesh!J22=0,0,SER_hh_tesh!J22/SER_summary!J$26)</f>
        <v>11.980515548358046</v>
      </c>
      <c r="K22" s="100">
        <f>IF(SER_hh_tesh!K22=0,0,SER_hh_tesh!K22/SER_summary!K$26)</f>
        <v>11.90993415755622</v>
      </c>
      <c r="L22" s="100">
        <f>IF(SER_hh_tesh!L22=0,0,SER_hh_tesh!L22/SER_summary!L$26)</f>
        <v>12.035330264449589</v>
      </c>
      <c r="M22" s="100">
        <f>IF(SER_hh_tesh!M22=0,0,SER_hh_tesh!M22/SER_summary!M$26)</f>
        <v>12.031312720436819</v>
      </c>
      <c r="N22" s="100">
        <f>IF(SER_hh_tesh!N22=0,0,SER_hh_tesh!N22/SER_summary!N$26)</f>
        <v>12.099331425069671</v>
      </c>
      <c r="O22" s="100">
        <f>IF(SER_hh_tesh!O22=0,0,SER_hh_tesh!O22/SER_summary!O$26)</f>
        <v>12.241408941173731</v>
      </c>
      <c r="P22" s="100">
        <f>IF(SER_hh_tesh!P22=0,0,SER_hh_tesh!P22/SER_summary!P$26)</f>
        <v>12.442450987356528</v>
      </c>
      <c r="Q22" s="100">
        <f>IF(SER_hh_tesh!Q22=0,0,SER_hh_tesh!Q22/SER_summary!Q$26)</f>
        <v>12.456237325483524</v>
      </c>
    </row>
    <row r="23" spans="1:17" ht="12" customHeight="1" x14ac:dyDescent="0.25">
      <c r="A23" s="88" t="s">
        <v>98</v>
      </c>
      <c r="B23" s="100">
        <f>IF(SER_hh_tesh!B23=0,0,SER_hh_tesh!B23/SER_summary!B$26)</f>
        <v>13.315561777941179</v>
      </c>
      <c r="C23" s="100">
        <f>IF(SER_hh_tesh!C23=0,0,SER_hh_tesh!C23/SER_summary!C$26)</f>
        <v>13.081612610591035</v>
      </c>
      <c r="D23" s="100">
        <f>IF(SER_hh_tesh!D23=0,0,SER_hh_tesh!D23/SER_summary!D$26)</f>
        <v>12.250394795085706</v>
      </c>
      <c r="E23" s="100">
        <f>IF(SER_hh_tesh!E23=0,0,SER_hh_tesh!E23/SER_summary!E$26)</f>
        <v>12.014329434756531</v>
      </c>
      <c r="F23" s="100">
        <f>IF(SER_hh_tesh!F23=0,0,SER_hh_tesh!F23/SER_summary!F$26)</f>
        <v>11.901285556461843</v>
      </c>
      <c r="G23" s="100">
        <f>IF(SER_hh_tesh!G23=0,0,SER_hh_tesh!G23/SER_summary!G$26)</f>
        <v>11.787377268842945</v>
      </c>
      <c r="H23" s="100">
        <f>IF(SER_hh_tesh!H23=0,0,SER_hh_tesh!H23/SER_summary!H$26)</f>
        <v>11.540351602435956</v>
      </c>
      <c r="I23" s="100">
        <f>IF(SER_hh_tesh!I23=0,0,SER_hh_tesh!I23/SER_summary!I$26)</f>
        <v>11.945220074923659</v>
      </c>
      <c r="J23" s="100">
        <f>IF(SER_hh_tesh!J23=0,0,SER_hh_tesh!J23/SER_summary!J$26)</f>
        <v>11.845603363257178</v>
      </c>
      <c r="K23" s="100">
        <f>IF(SER_hh_tesh!K23=0,0,SER_hh_tesh!K23/SER_summary!K$26)</f>
        <v>11.994840673092227</v>
      </c>
      <c r="L23" s="100">
        <f>IF(SER_hh_tesh!L23=0,0,SER_hh_tesh!L23/SER_summary!L$26)</f>
        <v>12.153700666280495</v>
      </c>
      <c r="M23" s="100">
        <f>IF(SER_hh_tesh!M23=0,0,SER_hh_tesh!M23/SER_summary!M$26)</f>
        <v>12.022364322794838</v>
      </c>
      <c r="N23" s="100">
        <f>IF(SER_hh_tesh!N23=0,0,SER_hh_tesh!N23/SER_summary!N$26)</f>
        <v>12.055936734633409</v>
      </c>
      <c r="O23" s="100">
        <f>IF(SER_hh_tesh!O23=0,0,SER_hh_tesh!O23/SER_summary!O$26)</f>
        <v>12.172840299830057</v>
      </c>
      <c r="P23" s="100">
        <f>IF(SER_hh_tesh!P23=0,0,SER_hh_tesh!P23/SER_summary!P$26)</f>
        <v>12.378066364210612</v>
      </c>
      <c r="Q23" s="100">
        <f>IF(SER_hh_tesh!Q23=0,0,SER_hh_tesh!Q23/SER_summary!Q$26)</f>
        <v>12.422388883013809</v>
      </c>
    </row>
    <row r="24" spans="1:17" ht="12" customHeight="1" x14ac:dyDescent="0.25">
      <c r="A24" s="88" t="s">
        <v>34</v>
      </c>
      <c r="B24" s="100">
        <f>IF(SER_hh_tesh!B24=0,0,SER_hh_tesh!B24/SER_summary!B$26)</f>
        <v>0</v>
      </c>
      <c r="C24" s="100">
        <f>IF(SER_hh_tesh!C24=0,0,SER_hh_tesh!C24/SER_summary!C$26)</f>
        <v>0</v>
      </c>
      <c r="D24" s="100">
        <f>IF(SER_hh_tesh!D24=0,0,SER_hh_tesh!D24/SER_summary!D$26)</f>
        <v>0</v>
      </c>
      <c r="E24" s="100">
        <f>IF(SER_hh_tesh!E24=0,0,SER_hh_tesh!E24/SER_summary!E$26)</f>
        <v>0</v>
      </c>
      <c r="F24" s="100">
        <f>IF(SER_hh_tesh!F24=0,0,SER_hh_tesh!F24/SER_summary!F$26)</f>
        <v>0</v>
      </c>
      <c r="G24" s="100">
        <f>IF(SER_hh_tesh!G24=0,0,SER_hh_tesh!G24/SER_summary!G$26)</f>
        <v>0</v>
      </c>
      <c r="H24" s="100">
        <f>IF(SER_hh_tesh!H24=0,0,SER_hh_tesh!H24/SER_summary!H$26)</f>
        <v>0</v>
      </c>
      <c r="I24" s="100">
        <f>IF(SER_hh_tesh!I24=0,0,SER_hh_tesh!I24/SER_summary!I$26)</f>
        <v>0</v>
      </c>
      <c r="J24" s="100">
        <f>IF(SER_hh_tesh!J24=0,0,SER_hh_tesh!J24/SER_summary!J$26)</f>
        <v>0</v>
      </c>
      <c r="K24" s="100">
        <f>IF(SER_hh_tesh!K24=0,0,SER_hh_tesh!K24/SER_summary!K$26)</f>
        <v>0</v>
      </c>
      <c r="L24" s="100">
        <f>IF(SER_hh_tesh!L24=0,0,SER_hh_tesh!L24/SER_summary!L$26)</f>
        <v>0</v>
      </c>
      <c r="M24" s="100">
        <f>IF(SER_hh_tesh!M24=0,0,SER_hh_tesh!M24/SER_summary!M$26)</f>
        <v>0</v>
      </c>
      <c r="N24" s="100">
        <f>IF(SER_hh_tesh!N24=0,0,SER_hh_tesh!N24/SER_summary!N$26)</f>
        <v>0</v>
      </c>
      <c r="O24" s="100">
        <f>IF(SER_hh_tesh!O24=0,0,SER_hh_tesh!O24/SER_summary!O$26)</f>
        <v>0</v>
      </c>
      <c r="P24" s="100">
        <f>IF(SER_hh_tesh!P24=0,0,SER_hh_tesh!P24/SER_summary!P$26)</f>
        <v>0</v>
      </c>
      <c r="Q24" s="100">
        <f>IF(SER_hh_tesh!Q24=0,0,SER_hh_tesh!Q24/SER_summary!Q$26)</f>
        <v>0</v>
      </c>
    </row>
    <row r="25" spans="1:17" ht="12" customHeight="1" x14ac:dyDescent="0.25">
      <c r="A25" s="88" t="s">
        <v>42</v>
      </c>
      <c r="B25" s="100">
        <f>IF(SER_hh_tesh!B25=0,0,SER_hh_tesh!B25/SER_summary!B$26)</f>
        <v>13.315561777941179</v>
      </c>
      <c r="C25" s="100">
        <f>IF(SER_hh_tesh!C25=0,0,SER_hh_tesh!C25/SER_summary!C$26)</f>
        <v>13.028954238947758</v>
      </c>
      <c r="D25" s="100">
        <f>IF(SER_hh_tesh!D25=0,0,SER_hh_tesh!D25/SER_summary!D$26)</f>
        <v>12.14045486151889</v>
      </c>
      <c r="E25" s="100">
        <f>IF(SER_hh_tesh!E25=0,0,SER_hh_tesh!E25/SER_summary!E$26)</f>
        <v>11.86354093598818</v>
      </c>
      <c r="F25" s="100">
        <f>IF(SER_hh_tesh!F25=0,0,SER_hh_tesh!F25/SER_summary!F$26)</f>
        <v>11.767650861509944</v>
      </c>
      <c r="G25" s="100">
        <f>IF(SER_hh_tesh!G25=0,0,SER_hh_tesh!G25/SER_summary!G$26)</f>
        <v>11.63562964504327</v>
      </c>
      <c r="H25" s="100">
        <f>IF(SER_hh_tesh!H25=0,0,SER_hh_tesh!H25/SER_summary!H$26)</f>
        <v>11.355195825515304</v>
      </c>
      <c r="I25" s="100">
        <f>IF(SER_hh_tesh!I25=0,0,SER_hh_tesh!I25/SER_summary!I$26)</f>
        <v>11.821876477012751</v>
      </c>
      <c r="J25" s="100">
        <f>IF(SER_hh_tesh!J25=0,0,SER_hh_tesh!J25/SER_summary!J$26)</f>
        <v>11.75338977191292</v>
      </c>
      <c r="K25" s="100">
        <f>IF(SER_hh_tesh!K25=0,0,SER_hh_tesh!K25/SER_summary!K$26)</f>
        <v>11.96073138508317</v>
      </c>
      <c r="L25" s="100">
        <f>IF(SER_hh_tesh!L25=0,0,SER_hh_tesh!L25/SER_summary!L$26)</f>
        <v>12.320398214603019</v>
      </c>
      <c r="M25" s="100">
        <f>IF(SER_hh_tesh!M25=0,0,SER_hh_tesh!M25/SER_summary!M$26)</f>
        <v>12.337277630563298</v>
      </c>
      <c r="N25" s="100">
        <f>IF(SER_hh_tesh!N25=0,0,SER_hh_tesh!N25/SER_summary!N$26)</f>
        <v>12.421045614313869</v>
      </c>
      <c r="O25" s="100">
        <f>IF(SER_hh_tesh!O25=0,0,SER_hh_tesh!O25/SER_summary!O$26)</f>
        <v>12.553277758032207</v>
      </c>
      <c r="P25" s="100">
        <f>IF(SER_hh_tesh!P25=0,0,SER_hh_tesh!P25/SER_summary!P$26)</f>
        <v>12.745455690298026</v>
      </c>
      <c r="Q25" s="100">
        <f>IF(SER_hh_tesh!Q25=0,0,SER_hh_tesh!Q25/SER_summary!Q$26)</f>
        <v>12.757261042220911</v>
      </c>
    </row>
    <row r="26" spans="1:17" ht="12" customHeight="1" x14ac:dyDescent="0.25">
      <c r="A26" s="88" t="s">
        <v>30</v>
      </c>
      <c r="B26" s="22">
        <f>IF(SER_hh_tesh!B26=0,0,SER_hh_tesh!B26/SER_summary!B$26)</f>
        <v>13.315246724295923</v>
      </c>
      <c r="C26" s="22">
        <f>IF(SER_hh_tesh!C26=0,0,SER_hh_tesh!C26/SER_summary!C$26)</f>
        <v>13.541095608732567</v>
      </c>
      <c r="D26" s="22">
        <f>IF(SER_hh_tesh!D26=0,0,SER_hh_tesh!D26/SER_summary!D$26)</f>
        <v>12.693319590580881</v>
      </c>
      <c r="E26" s="22">
        <f>IF(SER_hh_tesh!E26=0,0,SER_hh_tesh!E26/SER_summary!E$26)</f>
        <v>12.415827586022486</v>
      </c>
      <c r="F26" s="22">
        <f>IF(SER_hh_tesh!F26=0,0,SER_hh_tesh!F26/SER_summary!F$26)</f>
        <v>12.264304541040604</v>
      </c>
      <c r="G26" s="22">
        <f>IF(SER_hh_tesh!G26=0,0,SER_hh_tesh!G26/SER_summary!G$26)</f>
        <v>12.138862339840305</v>
      </c>
      <c r="H26" s="22">
        <f>IF(SER_hh_tesh!H26=0,0,SER_hh_tesh!H26/SER_summary!H$26)</f>
        <v>11.882387235769647</v>
      </c>
      <c r="I26" s="22">
        <f>IF(SER_hh_tesh!I26=0,0,SER_hh_tesh!I26/SER_summary!I$26)</f>
        <v>12.322682405282608</v>
      </c>
      <c r="J26" s="22">
        <f>IF(SER_hh_tesh!J26=0,0,SER_hh_tesh!J26/SER_summary!J$26)</f>
        <v>12.205411976717913</v>
      </c>
      <c r="K26" s="22">
        <f>IF(SER_hh_tesh!K26=0,0,SER_hh_tesh!K26/SER_summary!K$26)</f>
        <v>12.09539494878508</v>
      </c>
      <c r="L26" s="22">
        <f>IF(SER_hh_tesh!L26=0,0,SER_hh_tesh!L26/SER_summary!L$26)</f>
        <v>12.201941983004913</v>
      </c>
      <c r="M26" s="22">
        <f>IF(SER_hh_tesh!M26=0,0,SER_hh_tesh!M26/SER_summary!M$26)</f>
        <v>12.144468377453878</v>
      </c>
      <c r="N26" s="22">
        <f>IF(SER_hh_tesh!N26=0,0,SER_hh_tesh!N26/SER_summary!N$26)</f>
        <v>12.414381046691339</v>
      </c>
      <c r="O26" s="22">
        <f>IF(SER_hh_tesh!O26=0,0,SER_hh_tesh!O26/SER_summary!O$26)</f>
        <v>12.792837513169864</v>
      </c>
      <c r="P26" s="22">
        <f>IF(SER_hh_tesh!P26=0,0,SER_hh_tesh!P26/SER_summary!P$26)</f>
        <v>13.228118606461058</v>
      </c>
      <c r="Q26" s="22">
        <f>IF(SER_hh_tesh!Q26=0,0,SER_hh_tesh!Q26/SER_summary!Q$26)</f>
        <v>13.63012785704178</v>
      </c>
    </row>
    <row r="27" spans="1:17" ht="12" customHeight="1" x14ac:dyDescent="0.25">
      <c r="A27" s="93" t="s">
        <v>114</v>
      </c>
      <c r="B27" s="116">
        <f>IF(SER_hh_tesh!B27=0,0,SER_hh_tesh!B27/SER_summary!B$26)</f>
        <v>0</v>
      </c>
      <c r="C27" s="116">
        <f>IF(SER_hh_tesh!C27=0,0,SER_hh_tesh!C27/SER_summary!C$26)</f>
        <v>0</v>
      </c>
      <c r="D27" s="116">
        <f>IF(SER_hh_tesh!D27=0,0,SER_hh_tesh!D27/SER_summary!D$26)</f>
        <v>0</v>
      </c>
      <c r="E27" s="116">
        <f>IF(SER_hh_tesh!E27=0,0,SER_hh_tesh!E27/SER_summary!E$26)</f>
        <v>0</v>
      </c>
      <c r="F27" s="116">
        <f>IF(SER_hh_tesh!F27=0,0,SER_hh_tesh!F27/SER_summary!F$26)</f>
        <v>0</v>
      </c>
      <c r="G27" s="116">
        <f>IF(SER_hh_tesh!G27=0,0,SER_hh_tesh!G27/SER_summary!G$26)</f>
        <v>0</v>
      </c>
      <c r="H27" s="116">
        <f>IF(SER_hh_tesh!H27=0,0,SER_hh_tesh!H27/SER_summary!H$26)</f>
        <v>0</v>
      </c>
      <c r="I27" s="116">
        <f>IF(SER_hh_tesh!I27=0,0,SER_hh_tesh!I27/SER_summary!I$26)</f>
        <v>0</v>
      </c>
      <c r="J27" s="116">
        <f>IF(SER_hh_tesh!J27=0,0,SER_hh_tesh!J27/SER_summary!J$26)</f>
        <v>0</v>
      </c>
      <c r="K27" s="116">
        <f>IF(SER_hh_tesh!K27=0,0,SER_hh_tesh!K27/SER_summary!K$26)</f>
        <v>0</v>
      </c>
      <c r="L27" s="116">
        <f>IF(SER_hh_tesh!L27=0,0,SER_hh_tesh!L27/SER_summary!L$26)</f>
        <v>0</v>
      </c>
      <c r="M27" s="116">
        <f>IF(SER_hh_tesh!M27=0,0,SER_hh_tesh!M27/SER_summary!M$26)</f>
        <v>0</v>
      </c>
      <c r="N27" s="116">
        <f>IF(SER_hh_tesh!N27=0,0,SER_hh_tesh!N27/SER_summary!N$26)</f>
        <v>0</v>
      </c>
      <c r="O27" s="116">
        <f>IF(SER_hh_tesh!O27=0,0,SER_hh_tesh!O27/SER_summary!O$26)</f>
        <v>0</v>
      </c>
      <c r="P27" s="116">
        <f>IF(SER_hh_tesh!P27=0,0,SER_hh_tesh!P27/SER_summary!P$26)</f>
        <v>0</v>
      </c>
      <c r="Q27" s="116">
        <f>IF(SER_hh_tesh!Q27=0,0,SER_hh_tesh!Q27/SER_summary!Q$26)</f>
        <v>0</v>
      </c>
    </row>
    <row r="28" spans="1:17" ht="12" customHeight="1" x14ac:dyDescent="0.25">
      <c r="A28" s="91" t="s">
        <v>113</v>
      </c>
      <c r="B28" s="117">
        <f>IF(SER_hh_tesh!B28=0,0,SER_hh_tesh!B28/SER_summary!B$26)</f>
        <v>0</v>
      </c>
      <c r="C28" s="117">
        <f>IF(SER_hh_tesh!C28=0,0,SER_hh_tesh!C28/SER_summary!C$26)</f>
        <v>0</v>
      </c>
      <c r="D28" s="117">
        <f>IF(SER_hh_tesh!D28=0,0,SER_hh_tesh!D28/SER_summary!D$26)</f>
        <v>0</v>
      </c>
      <c r="E28" s="117">
        <f>IF(SER_hh_tesh!E28=0,0,SER_hh_tesh!E28/SER_summary!E$26)</f>
        <v>0</v>
      </c>
      <c r="F28" s="117">
        <f>IF(SER_hh_tesh!F28=0,0,SER_hh_tesh!F28/SER_summary!F$26)</f>
        <v>0</v>
      </c>
      <c r="G28" s="117">
        <f>IF(SER_hh_tesh!G28=0,0,SER_hh_tesh!G28/SER_summary!G$26)</f>
        <v>0</v>
      </c>
      <c r="H28" s="117">
        <f>IF(SER_hh_tesh!H28=0,0,SER_hh_tesh!H28/SER_summary!H$26)</f>
        <v>0</v>
      </c>
      <c r="I28" s="117">
        <f>IF(SER_hh_tesh!I28=0,0,SER_hh_tesh!I28/SER_summary!I$26)</f>
        <v>0</v>
      </c>
      <c r="J28" s="117">
        <f>IF(SER_hh_tesh!J28=0,0,SER_hh_tesh!J28/SER_summary!J$26)</f>
        <v>0</v>
      </c>
      <c r="K28" s="117">
        <f>IF(SER_hh_tesh!K28=0,0,SER_hh_tesh!K28/SER_summary!K$26)</f>
        <v>0</v>
      </c>
      <c r="L28" s="117">
        <f>IF(SER_hh_tesh!L28=0,0,SER_hh_tesh!L28/SER_summary!L$26)</f>
        <v>0</v>
      </c>
      <c r="M28" s="117">
        <f>IF(SER_hh_tesh!M28=0,0,SER_hh_tesh!M28/SER_summary!M$26)</f>
        <v>0</v>
      </c>
      <c r="N28" s="117">
        <f>IF(SER_hh_tesh!N28=0,0,SER_hh_tesh!N28/SER_summary!N$26)</f>
        <v>0</v>
      </c>
      <c r="O28" s="117">
        <f>IF(SER_hh_tesh!O28=0,0,SER_hh_tesh!O28/SER_summary!O$26)</f>
        <v>0</v>
      </c>
      <c r="P28" s="117">
        <f>IF(SER_hh_tesh!P28=0,0,SER_hh_tesh!P28/SER_summary!P$26)</f>
        <v>0</v>
      </c>
      <c r="Q28" s="117">
        <f>IF(SER_hh_tesh!Q28=0,0,SER_hh_tesh!Q28/SER_summary!Q$26)</f>
        <v>0</v>
      </c>
    </row>
    <row r="29" spans="1:17" ht="12.95" customHeight="1" x14ac:dyDescent="0.25">
      <c r="A29" s="90" t="s">
        <v>46</v>
      </c>
      <c r="B29" s="101">
        <f>IF(SER_hh_tesh!B29=0,0,SER_hh_tesh!B29/SER_summary!B$26)</f>
        <v>10.504755406291553</v>
      </c>
      <c r="C29" s="101">
        <f>IF(SER_hh_tesh!C29=0,0,SER_hh_tesh!C29/SER_summary!C$26)</f>
        <v>16.961208692767546</v>
      </c>
      <c r="D29" s="101">
        <f>IF(SER_hh_tesh!D29=0,0,SER_hh_tesh!D29/SER_summary!D$26)</f>
        <v>16.64347320399817</v>
      </c>
      <c r="E29" s="101">
        <f>IF(SER_hh_tesh!E29=0,0,SER_hh_tesh!E29/SER_summary!E$26)</f>
        <v>15.502242643117066</v>
      </c>
      <c r="F29" s="101">
        <f>IF(SER_hh_tesh!F29=0,0,SER_hh_tesh!F29/SER_summary!F$26)</f>
        <v>15.156180468548683</v>
      </c>
      <c r="G29" s="101">
        <f>IF(SER_hh_tesh!G29=0,0,SER_hh_tesh!G29/SER_summary!G$26)</f>
        <v>14.96209606453294</v>
      </c>
      <c r="H29" s="101">
        <f>IF(SER_hh_tesh!H29=0,0,SER_hh_tesh!H29/SER_summary!H$26)</f>
        <v>14.870378294276623</v>
      </c>
      <c r="I29" s="101">
        <f>IF(SER_hh_tesh!I29=0,0,SER_hh_tesh!I29/SER_summary!I$26)</f>
        <v>13.7108370687251</v>
      </c>
      <c r="J29" s="101">
        <f>IF(SER_hh_tesh!J29=0,0,SER_hh_tesh!J29/SER_summary!J$26)</f>
        <v>14.299872102798876</v>
      </c>
      <c r="K29" s="101">
        <f>IF(SER_hh_tesh!K29=0,0,SER_hh_tesh!K29/SER_summary!K$26)</f>
        <v>14.100962791690469</v>
      </c>
      <c r="L29" s="101">
        <f>IF(SER_hh_tesh!L29=0,0,SER_hh_tesh!L29/SER_summary!L$26)</f>
        <v>13.767445002351286</v>
      </c>
      <c r="M29" s="101">
        <f>IF(SER_hh_tesh!M29=0,0,SER_hh_tesh!M29/SER_summary!M$26)</f>
        <v>14.396234926601329</v>
      </c>
      <c r="N29" s="101">
        <f>IF(SER_hh_tesh!N29=0,0,SER_hh_tesh!N29/SER_summary!N$26)</f>
        <v>14.459255665971337</v>
      </c>
      <c r="O29" s="101">
        <f>IF(SER_hh_tesh!O29=0,0,SER_hh_tesh!O29/SER_summary!O$26)</f>
        <v>14.911700490864042</v>
      </c>
      <c r="P29" s="101">
        <f>IF(SER_hh_tesh!P29=0,0,SER_hh_tesh!P29/SER_summary!P$26)</f>
        <v>15.398791716237355</v>
      </c>
      <c r="Q29" s="101">
        <f>IF(SER_hh_tesh!Q29=0,0,SER_hh_tesh!Q29/SER_summary!Q$26)</f>
        <v>16.334346369198705</v>
      </c>
    </row>
    <row r="30" spans="1:17" ht="12" customHeight="1" x14ac:dyDescent="0.25">
      <c r="A30" s="88" t="s">
        <v>66</v>
      </c>
      <c r="B30" s="100">
        <f>IF(SER_hh_tesh!B30=0,0,SER_hh_tesh!B30/SER_summary!B$26)</f>
        <v>10.504854537921524</v>
      </c>
      <c r="C30" s="100">
        <f>IF(SER_hh_tesh!C30=0,0,SER_hh_tesh!C30/SER_summary!C$26)</f>
        <v>16.66969434359299</v>
      </c>
      <c r="D30" s="100">
        <f>IF(SER_hh_tesh!D30=0,0,SER_hh_tesh!D30/SER_summary!D$26)</f>
        <v>16.195094231069213</v>
      </c>
      <c r="E30" s="100">
        <f>IF(SER_hh_tesh!E30=0,0,SER_hh_tesh!E30/SER_summary!E$26)</f>
        <v>14.989397983651155</v>
      </c>
      <c r="F30" s="100">
        <f>IF(SER_hh_tesh!F30=0,0,SER_hh_tesh!F30/SER_summary!F$26)</f>
        <v>15.273405119344101</v>
      </c>
      <c r="G30" s="100">
        <f>IF(SER_hh_tesh!G30=0,0,SER_hh_tesh!G30/SER_summary!G$26)</f>
        <v>15.438586081626873</v>
      </c>
      <c r="H30" s="100">
        <f>IF(SER_hh_tesh!H30=0,0,SER_hh_tesh!H30/SER_summary!H$26)</f>
        <v>15.452004607247103</v>
      </c>
      <c r="I30" s="100">
        <f>IF(SER_hh_tesh!I30=0,0,SER_hh_tesh!I30/SER_summary!I$26)</f>
        <v>14.248225524005488</v>
      </c>
      <c r="J30" s="100">
        <f>IF(SER_hh_tesh!J30=0,0,SER_hh_tesh!J30/SER_summary!J$26)</f>
        <v>14.855232196330233</v>
      </c>
      <c r="K30" s="100">
        <f>IF(SER_hh_tesh!K30=0,0,SER_hh_tesh!K30/SER_summary!K$26)</f>
        <v>14.641283066131004</v>
      </c>
      <c r="L30" s="100">
        <f>IF(SER_hh_tesh!L30=0,0,SER_hh_tesh!L30/SER_summary!L$26)</f>
        <v>14.287666269566978</v>
      </c>
      <c r="M30" s="100">
        <f>IF(SER_hh_tesh!M30=0,0,SER_hh_tesh!M30/SER_summary!M$26)</f>
        <v>15.030349395677328</v>
      </c>
      <c r="N30" s="100">
        <f>IF(SER_hh_tesh!N30=0,0,SER_hh_tesh!N30/SER_summary!N$26)</f>
        <v>14.758279607795068</v>
      </c>
      <c r="O30" s="100">
        <f>IF(SER_hh_tesh!O30=0,0,SER_hh_tesh!O30/SER_summary!O$26)</f>
        <v>14.912198702786172</v>
      </c>
      <c r="P30" s="100">
        <f>IF(SER_hh_tesh!P30=0,0,SER_hh_tesh!P30/SER_summary!P$26)</f>
        <v>14.995996315421376</v>
      </c>
      <c r="Q30" s="100">
        <f>IF(SER_hh_tesh!Q30=0,0,SER_hh_tesh!Q30/SER_summary!Q$26)</f>
        <v>15.506280107153563</v>
      </c>
    </row>
    <row r="31" spans="1:17" ht="12" customHeight="1" x14ac:dyDescent="0.25">
      <c r="A31" s="88" t="s">
        <v>98</v>
      </c>
      <c r="B31" s="100">
        <f>IF(SER_hh_tesh!B31=0,0,SER_hh_tesh!B31/SER_summary!B$26)</f>
        <v>10.504854537921528</v>
      </c>
      <c r="C31" s="100">
        <f>IF(SER_hh_tesh!C31=0,0,SER_hh_tesh!C31/SER_summary!C$26)</f>
        <v>17.833459360784133</v>
      </c>
      <c r="D31" s="100">
        <f>IF(SER_hh_tesh!D31=0,0,SER_hh_tesh!D31/SER_summary!D$26)</f>
        <v>17.357004226425875</v>
      </c>
      <c r="E31" s="100">
        <f>IF(SER_hh_tesh!E31=0,0,SER_hh_tesh!E31/SER_summary!E$26)</f>
        <v>16.130843783732189</v>
      </c>
      <c r="F31" s="100">
        <f>IF(SER_hh_tesh!F31=0,0,SER_hh_tesh!F31/SER_summary!F$26)</f>
        <v>15.654499268118039</v>
      </c>
      <c r="G31" s="100">
        <f>IF(SER_hh_tesh!G31=0,0,SER_hh_tesh!G31/SER_summary!G$26)</f>
        <v>15.353372011153773</v>
      </c>
      <c r="H31" s="100">
        <f>IF(SER_hh_tesh!H31=0,0,SER_hh_tesh!H31/SER_summary!H$26)</f>
        <v>15.197435902247284</v>
      </c>
      <c r="I31" s="100">
        <f>IF(SER_hh_tesh!I31=0,0,SER_hh_tesh!I31/SER_summary!I$26)</f>
        <v>13.746519006421691</v>
      </c>
      <c r="J31" s="100">
        <f>IF(SER_hh_tesh!J31=0,0,SER_hh_tesh!J31/SER_summary!J$26)</f>
        <v>14.347913205550547</v>
      </c>
      <c r="K31" s="100">
        <f>IF(SER_hh_tesh!K31=0,0,SER_hh_tesh!K31/SER_summary!K$26)</f>
        <v>14.667801283063586</v>
      </c>
      <c r="L31" s="100">
        <f>IF(SER_hh_tesh!L31=0,0,SER_hh_tesh!L31/SER_summary!L$26)</f>
        <v>14.253394992188033</v>
      </c>
      <c r="M31" s="100">
        <f>IF(SER_hh_tesh!M31=0,0,SER_hh_tesh!M31/SER_summary!M$26)</f>
        <v>14.905426024966195</v>
      </c>
      <c r="N31" s="100">
        <f>IF(SER_hh_tesh!N31=0,0,SER_hh_tesh!N31/SER_summary!N$26)</f>
        <v>14.606210334172776</v>
      </c>
      <c r="O31" s="100">
        <f>IF(SER_hh_tesh!O31=0,0,SER_hh_tesh!O31/SER_summary!O$26)</f>
        <v>15.06400773099449</v>
      </c>
      <c r="P31" s="100">
        <f>IF(SER_hh_tesh!P31=0,0,SER_hh_tesh!P31/SER_summary!P$26)</f>
        <v>15.140857984171939</v>
      </c>
      <c r="Q31" s="100">
        <f>IF(SER_hh_tesh!Q31=0,0,SER_hh_tesh!Q31/SER_summary!Q$26)</f>
        <v>15.642845620896791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0</v>
      </c>
      <c r="K32" s="100">
        <f>IF(SER_hh_tesh!K32=0,0,SER_hh_tesh!K32/SER_summary!K$26)</f>
        <v>0</v>
      </c>
      <c r="L32" s="100">
        <f>IF(SER_hh_tesh!L32=0,0,SER_hh_tesh!L32/SER_summary!L$26)</f>
        <v>0</v>
      </c>
      <c r="M32" s="100">
        <f>IF(SER_hh_tesh!M32=0,0,SER_hh_tesh!M32/SER_summary!M$26)</f>
        <v>0</v>
      </c>
      <c r="N32" s="100">
        <f>IF(SER_hh_tesh!N32=0,0,SER_hh_tesh!N32/SER_summary!N$26)</f>
        <v>0</v>
      </c>
      <c r="O32" s="100">
        <f>IF(SER_hh_tesh!O32=0,0,SER_hh_tesh!O32/SER_summary!O$26)</f>
        <v>0</v>
      </c>
      <c r="P32" s="100">
        <f>IF(SER_hh_tesh!P32=0,0,SER_hh_tesh!P32/SER_summary!P$26)</f>
        <v>0</v>
      </c>
      <c r="Q32" s="100">
        <f>IF(SER_hh_tesh!Q32=0,0,SER_hh_tesh!Q32/SER_summary!Q$26)</f>
        <v>0</v>
      </c>
    </row>
    <row r="33" spans="1:17" ht="12" customHeight="1" x14ac:dyDescent="0.25">
      <c r="A33" s="49" t="s">
        <v>30</v>
      </c>
      <c r="B33" s="18">
        <f>IF(SER_hh_tesh!B33=0,0,SER_hh_tesh!B33/SER_summary!B$26)</f>
        <v>10.504605987182533</v>
      </c>
      <c r="C33" s="18">
        <f>IF(SER_hh_tesh!C33=0,0,SER_hh_tesh!C33/SER_summary!C$26)</f>
        <v>16.923460836848111</v>
      </c>
      <c r="D33" s="18">
        <f>IF(SER_hh_tesh!D33=0,0,SER_hh_tesh!D33/SER_summary!D$26)</f>
        <v>16.610071847839421</v>
      </c>
      <c r="E33" s="18">
        <f>IF(SER_hh_tesh!E33=0,0,SER_hh_tesh!E33/SER_summary!E$26)</f>
        <v>15.469541698621414</v>
      </c>
      <c r="F33" s="18">
        <f>IF(SER_hh_tesh!F33=0,0,SER_hh_tesh!F33/SER_summary!F$26)</f>
        <v>15.058963462686531</v>
      </c>
      <c r="G33" s="18">
        <f>IF(SER_hh_tesh!G33=0,0,SER_hh_tesh!G33/SER_summary!G$26)</f>
        <v>14.85438353797754</v>
      </c>
      <c r="H33" s="18">
        <f>IF(SER_hh_tesh!H33=0,0,SER_hh_tesh!H33/SER_summary!H$26)</f>
        <v>14.798359115398075</v>
      </c>
      <c r="I33" s="18">
        <f>IF(SER_hh_tesh!I33=0,0,SER_hh_tesh!I33/SER_summary!I$26)</f>
        <v>13.497467759139573</v>
      </c>
      <c r="J33" s="18">
        <f>IF(SER_hh_tesh!J33=0,0,SER_hh_tesh!J33/SER_summary!J$26)</f>
        <v>14.19067459644573</v>
      </c>
      <c r="K33" s="18">
        <f>IF(SER_hh_tesh!K33=0,0,SER_hh_tesh!K33/SER_summary!K$26)</f>
        <v>13.944220012410664</v>
      </c>
      <c r="L33" s="18">
        <f>IF(SER_hh_tesh!L33=0,0,SER_hh_tesh!L33/SER_summary!L$26)</f>
        <v>13.551362870958226</v>
      </c>
      <c r="M33" s="18">
        <f>IF(SER_hh_tesh!M33=0,0,SER_hh_tesh!M33/SER_summary!M$26)</f>
        <v>14.301243059569329</v>
      </c>
      <c r="N33" s="18">
        <f>IF(SER_hh_tesh!N33=0,0,SER_hh_tesh!N33/SER_summary!N$26)</f>
        <v>14.376954172965295</v>
      </c>
      <c r="O33" s="18">
        <f>IF(SER_hh_tesh!O33=0,0,SER_hh_tesh!O33/SER_summary!O$26)</f>
        <v>14.899071506160697</v>
      </c>
      <c r="P33" s="18">
        <f>IF(SER_hh_tesh!P33=0,0,SER_hh_tesh!P33/SER_summary!P$26)</f>
        <v>15.510879519517497</v>
      </c>
      <c r="Q33" s="18">
        <f>IF(SER_hh_tesh!Q33=0,0,SER_hh_tesh!Q33/SER_summary!Q$26)</f>
        <v>16.621293988376749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45.557908538569691</v>
      </c>
      <c r="C3" s="106">
        <f>IF(SER_hh_emih!C3=0,0,SER_hh_emih!C3/SER_summary!C$26)</f>
        <v>68.614973972030498</v>
      </c>
      <c r="D3" s="106">
        <f>IF(SER_hh_emih!D3=0,0,SER_hh_emih!D3/SER_summary!D$26)</f>
        <v>56.183025566400552</v>
      </c>
      <c r="E3" s="106">
        <f>IF(SER_hh_emih!E3=0,0,SER_hh_emih!E3/SER_summary!E$26)</f>
        <v>39.301307135429553</v>
      </c>
      <c r="F3" s="106">
        <f>IF(SER_hh_emih!F3=0,0,SER_hh_emih!F3/SER_summary!F$26)</f>
        <v>38.593441526927556</v>
      </c>
      <c r="G3" s="106">
        <f>IF(SER_hh_emih!G3=0,0,SER_hh_emih!G3/SER_summary!G$26)</f>
        <v>32.672948838464698</v>
      </c>
      <c r="H3" s="106">
        <f>IF(SER_hh_emih!H3=0,0,SER_hh_emih!H3/SER_summary!H$26)</f>
        <v>25.543896281250444</v>
      </c>
      <c r="I3" s="106">
        <f>IF(SER_hh_emih!I3=0,0,SER_hh_emih!I3/SER_summary!I$26)</f>
        <v>17.719261564607358</v>
      </c>
      <c r="J3" s="106">
        <f>IF(SER_hh_emih!J3=0,0,SER_hh_emih!J3/SER_summary!J$26)</f>
        <v>25.630519383530579</v>
      </c>
      <c r="K3" s="106">
        <f>IF(SER_hh_emih!K3=0,0,SER_hh_emih!K3/SER_summary!K$26)</f>
        <v>24.317057790691305</v>
      </c>
      <c r="L3" s="106">
        <f>IF(SER_hh_emih!L3=0,0,SER_hh_emih!L3/SER_summary!L$26)</f>
        <v>25.847925831497374</v>
      </c>
      <c r="M3" s="106">
        <f>IF(SER_hh_emih!M3=0,0,SER_hh_emih!M3/SER_summary!M$26)</f>
        <v>21.514025176317837</v>
      </c>
      <c r="N3" s="106">
        <f>IF(SER_hh_emih!N3=0,0,SER_hh_emih!N3/SER_summary!N$26)</f>
        <v>15.209363303185764</v>
      </c>
      <c r="O3" s="106">
        <f>IF(SER_hh_emih!O3=0,0,SER_hh_emih!O3/SER_summary!O$26)</f>
        <v>14.951258479584194</v>
      </c>
      <c r="P3" s="106">
        <f>IF(SER_hh_emih!P3=0,0,SER_hh_emih!P3/SER_summary!P$26)</f>
        <v>12.193549046440738</v>
      </c>
      <c r="Q3" s="106">
        <f>IF(SER_hh_emih!Q3=0,0,SER_hh_emih!Q3/SER_summary!Q$26)</f>
        <v>13.711298554776164</v>
      </c>
    </row>
    <row r="4" spans="1:17" ht="12.95" customHeight="1" x14ac:dyDescent="0.25">
      <c r="A4" s="90" t="s">
        <v>44</v>
      </c>
      <c r="B4" s="101">
        <f>IF(SER_hh_emih!B4=0,0,SER_hh_emih!B4/SER_summary!B$26)</f>
        <v>37.617073244529372</v>
      </c>
      <c r="C4" s="101">
        <f>IF(SER_hh_emih!C4=0,0,SER_hh_emih!C4/SER_summary!C$26)</f>
        <v>60.314828775704413</v>
      </c>
      <c r="D4" s="101">
        <f>IF(SER_hh_emih!D4=0,0,SER_hh_emih!D4/SER_summary!D$26)</f>
        <v>49.711026710857418</v>
      </c>
      <c r="E4" s="101">
        <f>IF(SER_hh_emih!E4=0,0,SER_hh_emih!E4/SER_summary!E$26)</f>
        <v>33.470298732729191</v>
      </c>
      <c r="F4" s="101">
        <f>IF(SER_hh_emih!F4=0,0,SER_hh_emih!F4/SER_summary!F$26)</f>
        <v>32.799587471216988</v>
      </c>
      <c r="G4" s="101">
        <f>IF(SER_hh_emih!G4=0,0,SER_hh_emih!G4/SER_summary!G$26)</f>
        <v>27.375252528934364</v>
      </c>
      <c r="H4" s="101">
        <f>IF(SER_hh_emih!H4=0,0,SER_hh_emih!H4/SER_summary!H$26)</f>
        <v>20.860125394829016</v>
      </c>
      <c r="I4" s="101">
        <f>IF(SER_hh_emih!I4=0,0,SER_hh_emih!I4/SER_summary!I$26)</f>
        <v>11.966385344112638</v>
      </c>
      <c r="J4" s="101">
        <f>IF(SER_hh_emih!J4=0,0,SER_hh_emih!J4/SER_summary!J$26)</f>
        <v>20.966954005762652</v>
      </c>
      <c r="K4" s="101">
        <f>IF(SER_hh_emih!K4=0,0,SER_hh_emih!K4/SER_summary!K$26)</f>
        <v>19.443165156385646</v>
      </c>
      <c r="L4" s="101">
        <f>IF(SER_hh_emih!L4=0,0,SER_hh_emih!L4/SER_summary!L$26)</f>
        <v>20.647380243814549</v>
      </c>
      <c r="M4" s="101">
        <f>IF(SER_hh_emih!M4=0,0,SER_hh_emih!M4/SER_summary!M$26)</f>
        <v>17.845955663164215</v>
      </c>
      <c r="N4" s="101">
        <f>IF(SER_hh_emih!N4=0,0,SER_hh_emih!N4/SER_summary!N$26)</f>
        <v>11.138225474059563</v>
      </c>
      <c r="O4" s="101">
        <f>IF(SER_hh_emih!O4=0,0,SER_hh_emih!O4/SER_summary!O$26)</f>
        <v>11.427761679178159</v>
      </c>
      <c r="P4" s="101">
        <f>IF(SER_hh_emih!P4=0,0,SER_hh_emih!P4/SER_summary!P$26)</f>
        <v>8.6832347774413101</v>
      </c>
      <c r="Q4" s="101">
        <f>IF(SER_hh_emih!Q4=0,0,SER_hh_emih!Q4/SER_summary!Q$26)</f>
        <v>10.13836776036</v>
      </c>
    </row>
    <row r="5" spans="1:17" ht="12" customHeight="1" x14ac:dyDescent="0.25">
      <c r="A5" s="88" t="s">
        <v>38</v>
      </c>
      <c r="B5" s="100">
        <f>IF(SER_hh_emih!B5=0,0,SER_hh_emih!B5/SER_summary!B$26)</f>
        <v>0</v>
      </c>
      <c r="C5" s="100">
        <f>IF(SER_hh_emih!C5=0,0,SER_hh_emih!C5/SER_summary!C$26)</f>
        <v>0</v>
      </c>
      <c r="D5" s="100">
        <f>IF(SER_hh_emih!D5=0,0,SER_hh_emih!D5/SER_summary!D$26)</f>
        <v>0</v>
      </c>
      <c r="E5" s="100">
        <f>IF(SER_hh_emih!E5=0,0,SER_hh_emih!E5/SER_summary!E$26)</f>
        <v>0</v>
      </c>
      <c r="F5" s="100">
        <f>IF(SER_hh_emih!F5=0,0,SER_hh_emih!F5/SER_summary!F$26)</f>
        <v>0</v>
      </c>
      <c r="G5" s="100">
        <f>IF(SER_hh_emih!G5=0,0,SER_hh_emih!G5/SER_summary!G$26)</f>
        <v>0</v>
      </c>
      <c r="H5" s="100">
        <f>IF(SER_hh_emih!H5=0,0,SER_hh_emih!H5/SER_summary!H$26)</f>
        <v>0</v>
      </c>
      <c r="I5" s="100">
        <f>IF(SER_hh_emih!I5=0,0,SER_hh_emih!I5/SER_summary!I$26)</f>
        <v>0</v>
      </c>
      <c r="J5" s="100">
        <f>IF(SER_hh_emih!J5=0,0,SER_hh_emih!J5/SER_summary!J$26)</f>
        <v>0</v>
      </c>
      <c r="K5" s="100">
        <f>IF(SER_hh_emih!K5=0,0,SER_hh_emih!K5/SER_summary!K$26)</f>
        <v>0</v>
      </c>
      <c r="L5" s="100">
        <f>IF(SER_hh_emih!L5=0,0,SER_hh_emih!L5/SER_summary!L$26)</f>
        <v>0</v>
      </c>
      <c r="M5" s="100">
        <f>IF(SER_hh_emih!M5=0,0,SER_hh_emih!M5/SER_summary!M$26)</f>
        <v>0</v>
      </c>
      <c r="N5" s="100">
        <f>IF(SER_hh_emih!N5=0,0,SER_hh_emih!N5/SER_summary!N$26)</f>
        <v>0</v>
      </c>
      <c r="O5" s="100">
        <f>IF(SER_hh_emih!O5=0,0,SER_hh_emih!O5/SER_summary!O$26)</f>
        <v>0</v>
      </c>
      <c r="P5" s="100">
        <f>IF(SER_hh_emih!P5=0,0,SER_hh_emih!P5/SER_summary!P$26)</f>
        <v>0</v>
      </c>
      <c r="Q5" s="100">
        <f>IF(SER_hh_emih!Q5=0,0,SER_hh_emih!Q5/SER_summary!Q$26)</f>
        <v>0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57.488068745951125</v>
      </c>
      <c r="C7" s="100">
        <f>IF(SER_hh_emih!C7=0,0,SER_hh_emih!C7/SER_summary!C$26)</f>
        <v>89.385361654328676</v>
      </c>
      <c r="D7" s="100">
        <f>IF(SER_hh_emih!D7=0,0,SER_hh_emih!D7/SER_summary!D$26)</f>
        <v>71.418928845565645</v>
      </c>
      <c r="E7" s="100">
        <f>IF(SER_hh_emih!E7=0,0,SER_hh_emih!E7/SER_summary!E$26)</f>
        <v>50.326416105012072</v>
      </c>
      <c r="F7" s="100">
        <f>IF(SER_hh_emih!F7=0,0,SER_hh_emih!F7/SER_summary!F$26)</f>
        <v>46.372956274157922</v>
      </c>
      <c r="G7" s="100">
        <f>IF(SER_hh_emih!G7=0,0,SER_hh_emih!G7/SER_summary!G$26)</f>
        <v>36.792007560110562</v>
      </c>
      <c r="H7" s="100">
        <f>IF(SER_hh_emih!H7=0,0,SER_hh_emih!H7/SER_summary!H$26)</f>
        <v>29.016108886337296</v>
      </c>
      <c r="I7" s="100">
        <f>IF(SER_hh_emih!I7=0,0,SER_hh_emih!I7/SER_summary!I$26)</f>
        <v>18.457438339258896</v>
      </c>
      <c r="J7" s="100">
        <f>IF(SER_hh_emih!J7=0,0,SER_hh_emih!J7/SER_summary!J$26)</f>
        <v>32.802295763454424</v>
      </c>
      <c r="K7" s="100">
        <f>IF(SER_hh_emih!K7=0,0,SER_hh_emih!K7/SER_summary!K$26)</f>
        <v>31.162127888096613</v>
      </c>
      <c r="L7" s="100">
        <f>IF(SER_hh_emih!L7=0,0,SER_hh_emih!L7/SER_summary!L$26)</f>
        <v>38.17069393212973</v>
      </c>
      <c r="M7" s="100">
        <f>IF(SER_hh_emih!M7=0,0,SER_hh_emih!M7/SER_summary!M$26)</f>
        <v>34.841181641346196</v>
      </c>
      <c r="N7" s="100">
        <f>IF(SER_hh_emih!N7=0,0,SER_hh_emih!N7/SER_summary!N$26)</f>
        <v>26.867511684135188</v>
      </c>
      <c r="O7" s="100">
        <f>IF(SER_hh_emih!O7=0,0,SER_hh_emih!O7/SER_summary!O$26)</f>
        <v>26.062439019363431</v>
      </c>
      <c r="P7" s="100">
        <f>IF(SER_hh_emih!P7=0,0,SER_hh_emih!P7/SER_summary!P$26)</f>
        <v>19.938698007952517</v>
      </c>
      <c r="Q7" s="100">
        <f>IF(SER_hh_emih!Q7=0,0,SER_hh_emih!Q7/SER_summary!Q$26)</f>
        <v>26.626543735049779</v>
      </c>
    </row>
    <row r="8" spans="1:17" ht="12" customHeight="1" x14ac:dyDescent="0.25">
      <c r="A8" s="88" t="s">
        <v>101</v>
      </c>
      <c r="B8" s="100">
        <f>IF(SER_hh_emih!B8=0,0,SER_hh_emih!B8/SER_summary!B$26)</f>
        <v>0</v>
      </c>
      <c r="C8" s="100">
        <f>IF(SER_hh_emih!C8=0,0,SER_hh_emih!C8/SER_summary!C$26)</f>
        <v>0</v>
      </c>
      <c r="D8" s="100">
        <f>IF(SER_hh_emih!D8=0,0,SER_hh_emih!D8/SER_summary!D$26)</f>
        <v>0</v>
      </c>
      <c r="E8" s="100">
        <f>IF(SER_hh_emih!E8=0,0,SER_hh_emih!E8/SER_summary!E$26)</f>
        <v>0</v>
      </c>
      <c r="F8" s="100">
        <f>IF(SER_hh_emih!F8=0,0,SER_hh_emih!F8/SER_summary!F$26)</f>
        <v>0</v>
      </c>
      <c r="G8" s="100">
        <f>IF(SER_hh_emih!G8=0,0,SER_hh_emih!G8/SER_summary!G$26)</f>
        <v>0</v>
      </c>
      <c r="H8" s="100">
        <f>IF(SER_hh_emih!H8=0,0,SER_hh_emih!H8/SER_summary!H$26)</f>
        <v>0</v>
      </c>
      <c r="I8" s="100">
        <f>IF(SER_hh_emih!I8=0,0,SER_hh_emih!I8/SER_summary!I$26)</f>
        <v>0</v>
      </c>
      <c r="J8" s="100">
        <f>IF(SER_hh_emih!J8=0,0,SER_hh_emih!J8/SER_summary!J$26)</f>
        <v>0</v>
      </c>
      <c r="K8" s="100">
        <f>IF(SER_hh_emih!K8=0,0,SER_hh_emih!K8/SER_summary!K$26)</f>
        <v>0</v>
      </c>
      <c r="L8" s="100">
        <f>IF(SER_hh_emih!L8=0,0,SER_hh_emih!L8/SER_summary!L$26)</f>
        <v>0</v>
      </c>
      <c r="M8" s="100">
        <f>IF(SER_hh_emih!M8=0,0,SER_hh_emih!M8/SER_summary!M$26)</f>
        <v>0</v>
      </c>
      <c r="N8" s="100">
        <f>IF(SER_hh_emih!N8=0,0,SER_hh_emih!N8/SER_summary!N$26)</f>
        <v>0</v>
      </c>
      <c r="O8" s="100">
        <f>IF(SER_hh_emih!O8=0,0,SER_hh_emih!O8/SER_summary!O$26)</f>
        <v>0</v>
      </c>
      <c r="P8" s="100">
        <f>IF(SER_hh_emih!P8=0,0,SER_hh_emih!P8/SER_summary!P$26)</f>
        <v>0</v>
      </c>
      <c r="Q8" s="100">
        <f>IF(SER_hh_emih!Q8=0,0,SER_hh_emih!Q8/SER_summary!Q$26)</f>
        <v>0</v>
      </c>
    </row>
    <row r="9" spans="1:17" ht="12" customHeight="1" x14ac:dyDescent="0.25">
      <c r="A9" s="88" t="s">
        <v>106</v>
      </c>
      <c r="B9" s="100">
        <f>IF(SER_hh_emih!B9=0,0,SER_hh_emih!B9/SER_summary!B$26)</f>
        <v>42.302980391751653</v>
      </c>
      <c r="C9" s="100">
        <f>IF(SER_hh_emih!C9=0,0,SER_hh_emih!C9/SER_summary!C$26)</f>
        <v>59.065412041982412</v>
      </c>
      <c r="D9" s="100">
        <f>IF(SER_hh_emih!D9=0,0,SER_hh_emih!D9/SER_summary!D$26)</f>
        <v>57.904358747174577</v>
      </c>
      <c r="E9" s="100">
        <f>IF(SER_hh_emih!E9=0,0,SER_hh_emih!E9/SER_summary!E$26)</f>
        <v>31.510736109854733</v>
      </c>
      <c r="F9" s="100">
        <f>IF(SER_hh_emih!F9=0,0,SER_hh_emih!F9/SER_summary!F$26)</f>
        <v>33.95010047923504</v>
      </c>
      <c r="G9" s="100">
        <f>IF(SER_hh_emih!G9=0,0,SER_hh_emih!G9/SER_summary!G$26)</f>
        <v>24.717657574304749</v>
      </c>
      <c r="H9" s="100">
        <f>IF(SER_hh_emih!H9=0,0,SER_hh_emih!H9/SER_summary!H$26)</f>
        <v>18.669929614116711</v>
      </c>
      <c r="I9" s="100">
        <f>IF(SER_hh_emih!I9=0,0,SER_hh_emih!I9/SER_summary!I$26)</f>
        <v>11.73504210296799</v>
      </c>
      <c r="J9" s="100">
        <f>IF(SER_hh_emih!J9=0,0,SER_hh_emih!J9/SER_summary!J$26)</f>
        <v>18.014658059815424</v>
      </c>
      <c r="K9" s="100">
        <f>IF(SER_hh_emih!K9=0,0,SER_hh_emih!K9/SER_summary!K$26)</f>
        <v>19.71261636321762</v>
      </c>
      <c r="L9" s="100">
        <f>IF(SER_hh_emih!L9=0,0,SER_hh_emih!L9/SER_summary!L$26)</f>
        <v>23.165609212145768</v>
      </c>
      <c r="M9" s="100">
        <f>IF(SER_hh_emih!M9=0,0,SER_hh_emih!M9/SER_summary!M$26)</f>
        <v>23.47405400063565</v>
      </c>
      <c r="N9" s="100">
        <f>IF(SER_hh_emih!N9=0,0,SER_hh_emih!N9/SER_summary!N$26)</f>
        <v>16.391015144424117</v>
      </c>
      <c r="O9" s="100">
        <f>IF(SER_hh_emih!O9=0,0,SER_hh_emih!O9/SER_summary!O$26)</f>
        <v>18.796301008212023</v>
      </c>
      <c r="P9" s="100">
        <f>IF(SER_hh_emih!P9=0,0,SER_hh_emih!P9/SER_summary!P$26)</f>
        <v>15.450944837909001</v>
      </c>
      <c r="Q9" s="100">
        <f>IF(SER_hh_emih!Q9=0,0,SER_hh_emih!Q9/SER_summary!Q$26)</f>
        <v>18.45674837130607</v>
      </c>
    </row>
    <row r="10" spans="1:17" ht="12" customHeight="1" x14ac:dyDescent="0.25">
      <c r="A10" s="88" t="s">
        <v>34</v>
      </c>
      <c r="B10" s="100">
        <f>IF(SER_hh_emih!B10=0,0,SER_hh_emih!B10/SER_summary!B$26)</f>
        <v>0</v>
      </c>
      <c r="C10" s="100">
        <f>IF(SER_hh_emih!C10=0,0,SER_hh_emih!C10/SER_summary!C$26)</f>
        <v>0</v>
      </c>
      <c r="D10" s="100">
        <f>IF(SER_hh_emih!D10=0,0,SER_hh_emih!D10/SER_summary!D$26)</f>
        <v>0</v>
      </c>
      <c r="E10" s="100">
        <f>IF(SER_hh_emih!E10=0,0,SER_hh_emih!E10/SER_summary!E$26)</f>
        <v>0</v>
      </c>
      <c r="F10" s="100">
        <f>IF(SER_hh_emih!F10=0,0,SER_hh_emih!F10/SER_summary!F$26)</f>
        <v>0</v>
      </c>
      <c r="G10" s="100">
        <f>IF(SER_hh_emih!G10=0,0,SER_hh_emih!G10/SER_summary!G$26)</f>
        <v>0</v>
      </c>
      <c r="H10" s="100">
        <f>IF(SER_hh_emih!H10=0,0,SER_hh_emih!H10/SER_summary!H$26)</f>
        <v>0</v>
      </c>
      <c r="I10" s="100">
        <f>IF(SER_hh_emih!I10=0,0,SER_hh_emih!I10/SER_summary!I$26)</f>
        <v>0</v>
      </c>
      <c r="J10" s="100">
        <f>IF(SER_hh_emih!J10=0,0,SER_hh_emih!J10/SER_summary!J$26)</f>
        <v>0</v>
      </c>
      <c r="K10" s="100">
        <f>IF(SER_hh_emih!K10=0,0,SER_hh_emih!K10/SER_summary!K$26)</f>
        <v>0</v>
      </c>
      <c r="L10" s="100">
        <f>IF(SER_hh_emih!L10=0,0,SER_hh_emih!L10/SER_summary!L$26)</f>
        <v>0</v>
      </c>
      <c r="M10" s="100">
        <f>IF(SER_hh_emih!M10=0,0,SER_hh_emih!M10/SER_summary!M$26)</f>
        <v>0</v>
      </c>
      <c r="N10" s="100">
        <f>IF(SER_hh_emih!N10=0,0,SER_hh_emih!N10/SER_summary!N$26)</f>
        <v>0</v>
      </c>
      <c r="O10" s="100">
        <f>IF(SER_hh_emih!O10=0,0,SER_hh_emih!O10/SER_summary!O$26)</f>
        <v>0</v>
      </c>
      <c r="P10" s="100">
        <f>IF(SER_hh_emih!P10=0,0,SER_hh_emih!P10/SER_summary!P$26)</f>
        <v>0</v>
      </c>
      <c r="Q10" s="100">
        <f>IF(SER_hh_emih!Q10=0,0,SER_hh_emih!Q10/SER_summary!Q$26)</f>
        <v>0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0</v>
      </c>
      <c r="C16" s="101">
        <f>IF(SER_hh_emih!C16=0,0,SER_hh_emih!C16/SER_summary!C$26)</f>
        <v>0</v>
      </c>
      <c r="D16" s="101">
        <f>IF(SER_hh_emih!D16=0,0,SER_hh_emih!D16/SER_summary!D$26)</f>
        <v>0</v>
      </c>
      <c r="E16" s="101">
        <f>IF(SER_hh_emih!E16=0,0,SER_hh_emih!E16/SER_summary!E$26)</f>
        <v>0</v>
      </c>
      <c r="F16" s="101">
        <f>IF(SER_hh_emih!F16=0,0,SER_hh_emih!F16/SER_summary!F$26)</f>
        <v>0</v>
      </c>
      <c r="G16" s="101">
        <f>IF(SER_hh_emih!G16=0,0,SER_hh_emih!G16/SER_summary!G$26)</f>
        <v>0</v>
      </c>
      <c r="H16" s="101">
        <f>IF(SER_hh_emih!H16=0,0,SER_hh_emih!H16/SER_summary!H$26)</f>
        <v>0</v>
      </c>
      <c r="I16" s="101">
        <f>IF(SER_hh_emih!I16=0,0,SER_hh_emih!I16/SER_summary!I$26)</f>
        <v>0</v>
      </c>
      <c r="J16" s="101">
        <f>IF(SER_hh_emih!J16=0,0,SER_hh_emih!J16/SER_summary!J$26)</f>
        <v>0</v>
      </c>
      <c r="K16" s="101">
        <f>IF(SER_hh_emih!K16=0,0,SER_hh_emih!K16/SER_summary!K$26)</f>
        <v>0</v>
      </c>
      <c r="L16" s="101">
        <f>IF(SER_hh_emih!L16=0,0,SER_hh_emih!L16/SER_summary!L$26)</f>
        <v>0</v>
      </c>
      <c r="M16" s="101">
        <f>IF(SER_hh_emih!M16=0,0,SER_hh_emih!M16/SER_summary!M$26)</f>
        <v>0</v>
      </c>
      <c r="N16" s="101">
        <f>IF(SER_hh_emih!N16=0,0,SER_hh_emih!N16/SER_summary!N$26)</f>
        <v>0</v>
      </c>
      <c r="O16" s="101">
        <f>IF(SER_hh_emih!O16=0,0,SER_hh_emih!O16/SER_summary!O$26)</f>
        <v>0</v>
      </c>
      <c r="P16" s="101">
        <f>IF(SER_hh_emih!P16=0,0,SER_hh_emih!P16/SER_summary!P$26)</f>
        <v>0</v>
      </c>
      <c r="Q16" s="101">
        <f>IF(SER_hh_emih!Q16=0,0,SER_hh_emih!Q16/SER_summary!Q$26)</f>
        <v>0</v>
      </c>
    </row>
    <row r="17" spans="1:17" ht="12.95" customHeight="1" x14ac:dyDescent="0.25">
      <c r="A17" s="88" t="s">
        <v>101</v>
      </c>
      <c r="B17" s="103">
        <f>IF(SER_hh_emih!B17=0,0,SER_hh_emih!B17/SER_summary!B$26)</f>
        <v>0</v>
      </c>
      <c r="C17" s="103">
        <f>IF(SER_hh_emih!C17=0,0,SER_hh_emih!C17/SER_summary!C$26)</f>
        <v>0</v>
      </c>
      <c r="D17" s="103">
        <f>IF(SER_hh_emih!D17=0,0,SER_hh_emih!D17/SER_summary!D$26)</f>
        <v>0</v>
      </c>
      <c r="E17" s="103">
        <f>IF(SER_hh_emih!E17=0,0,SER_hh_emih!E17/SER_summary!E$26)</f>
        <v>0</v>
      </c>
      <c r="F17" s="103">
        <f>IF(SER_hh_emih!F17=0,0,SER_hh_emih!F17/SER_summary!F$26)</f>
        <v>0</v>
      </c>
      <c r="G17" s="103">
        <f>IF(SER_hh_emih!G17=0,0,SER_hh_emih!G17/SER_summary!G$26)</f>
        <v>0</v>
      </c>
      <c r="H17" s="103">
        <f>IF(SER_hh_emih!H17=0,0,SER_hh_emih!H17/SER_summary!H$26)</f>
        <v>0</v>
      </c>
      <c r="I17" s="103">
        <f>IF(SER_hh_emih!I17=0,0,SER_hh_emih!I17/SER_summary!I$26)</f>
        <v>0</v>
      </c>
      <c r="J17" s="103">
        <f>IF(SER_hh_emih!J17=0,0,SER_hh_emih!J17/SER_summary!J$26)</f>
        <v>0</v>
      </c>
      <c r="K17" s="103">
        <f>IF(SER_hh_emih!K17=0,0,SER_hh_emih!K17/SER_summary!K$26)</f>
        <v>0</v>
      </c>
      <c r="L17" s="103">
        <f>IF(SER_hh_emih!L17=0,0,SER_hh_emih!L17/SER_summary!L$26)</f>
        <v>0</v>
      </c>
      <c r="M17" s="103">
        <f>IF(SER_hh_emih!M17=0,0,SER_hh_emih!M17/SER_summary!M$26)</f>
        <v>0</v>
      </c>
      <c r="N17" s="103">
        <f>IF(SER_hh_emih!N17=0,0,SER_hh_emih!N17/SER_summary!N$26)</f>
        <v>0</v>
      </c>
      <c r="O17" s="103">
        <f>IF(SER_hh_emih!O17=0,0,SER_hh_emih!O17/SER_summary!O$26)</f>
        <v>0</v>
      </c>
      <c r="P17" s="103">
        <f>IF(SER_hh_emih!P17=0,0,SER_hh_emih!P17/SER_summary!P$26)</f>
        <v>0</v>
      </c>
      <c r="Q17" s="103">
        <f>IF(SER_hh_emih!Q17=0,0,SER_hh_emih!Q17/SER_summary!Q$26)</f>
        <v>0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4.6611413602842608</v>
      </c>
      <c r="C19" s="101">
        <f>IF(SER_hh_emih!C19=0,0,SER_hh_emih!C19/SER_summary!C$26)</f>
        <v>4.6618091550775169</v>
      </c>
      <c r="D19" s="101">
        <f>IF(SER_hh_emih!D19=0,0,SER_hh_emih!D19/SER_summary!D$26)</f>
        <v>4.0995395981662055</v>
      </c>
      <c r="E19" s="101">
        <f>IF(SER_hh_emih!E19=0,0,SER_hh_emih!E19/SER_summary!E$26)</f>
        <v>4.2357409710303289</v>
      </c>
      <c r="F19" s="101">
        <f>IF(SER_hh_emih!F19=0,0,SER_hh_emih!F19/SER_summary!F$26)</f>
        <v>4.1116353853928755</v>
      </c>
      <c r="G19" s="101">
        <f>IF(SER_hh_emih!G19=0,0,SER_hh_emih!G19/SER_summary!G$26)</f>
        <v>3.9697932781225815</v>
      </c>
      <c r="H19" s="101">
        <f>IF(SER_hh_emih!H19=0,0,SER_hh_emih!H19/SER_summary!H$26)</f>
        <v>3.839818413723862</v>
      </c>
      <c r="I19" s="101">
        <f>IF(SER_hh_emih!I19=0,0,SER_hh_emih!I19/SER_summary!I$26)</f>
        <v>3.7936038243764565</v>
      </c>
      <c r="J19" s="101">
        <f>IF(SER_hh_emih!J19=0,0,SER_hh_emih!J19/SER_summary!J$26)</f>
        <v>3.4877936617963661</v>
      </c>
      <c r="K19" s="101">
        <f>IF(SER_hh_emih!K19=0,0,SER_hh_emih!K19/SER_summary!K$26)</f>
        <v>3.4262520699307992</v>
      </c>
      <c r="L19" s="101">
        <f>IF(SER_hh_emih!L19=0,0,SER_hh_emih!L19/SER_summary!L$26)</f>
        <v>3.3271759218438652</v>
      </c>
      <c r="M19" s="101">
        <f>IF(SER_hh_emih!M19=0,0,SER_hh_emih!M19/SER_summary!M$26)</f>
        <v>2.7884849194222512</v>
      </c>
      <c r="N19" s="101">
        <f>IF(SER_hh_emih!N19=0,0,SER_hh_emih!N19/SER_summary!N$26)</f>
        <v>2.5907999919674483</v>
      </c>
      <c r="O19" s="101">
        <f>IF(SER_hh_emih!O19=0,0,SER_hh_emih!O19/SER_summary!O$26)</f>
        <v>2.2535463102651581</v>
      </c>
      <c r="P19" s="101">
        <f>IF(SER_hh_emih!P19=0,0,SER_hh_emih!P19/SER_summary!P$26)</f>
        <v>1.9785213922190248</v>
      </c>
      <c r="Q19" s="101">
        <f>IF(SER_hh_emih!Q19=0,0,SER_hh_emih!Q19/SER_summary!Q$26)</f>
        <v>1.8279208919646135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5.4693777053777541</v>
      </c>
      <c r="C21" s="100">
        <f>IF(SER_hh_emih!C21=0,0,SER_hh_emih!C21/SER_summary!C$26)</f>
        <v>5.3516534283171628</v>
      </c>
      <c r="D21" s="100">
        <f>IF(SER_hh_emih!D21=0,0,SER_hh_emih!D21/SER_summary!D$26)</f>
        <v>4.9867015947263402</v>
      </c>
      <c r="E21" s="100">
        <f>IF(SER_hh_emih!E21=0,0,SER_hh_emih!E21/SER_summary!E$26)</f>
        <v>4.8669901498277115</v>
      </c>
      <c r="F21" s="100">
        <f>IF(SER_hh_emih!F21=0,0,SER_hh_emih!F21/SER_summary!F$26)</f>
        <v>4.7919579873529674</v>
      </c>
      <c r="G21" s="100">
        <f>IF(SER_hh_emih!G21=0,0,SER_hh_emih!G21/SER_summary!G$26)</f>
        <v>4.7193900443578789</v>
      </c>
      <c r="H21" s="100">
        <f>IF(SER_hh_emih!H21=0,0,SER_hh_emih!H21/SER_summary!H$26)</f>
        <v>4.5936518663202666</v>
      </c>
      <c r="I21" s="100">
        <f>IF(SER_hh_emih!I21=0,0,SER_hh_emih!I21/SER_summary!I$26)</f>
        <v>4.7262701427197618</v>
      </c>
      <c r="J21" s="100">
        <f>IF(SER_hh_emih!J21=0,0,SER_hh_emih!J21/SER_summary!J$26)</f>
        <v>4.6450639553896975</v>
      </c>
      <c r="K21" s="100">
        <f>IF(SER_hh_emih!K21=0,0,SER_hh_emih!K21/SER_summary!K$26)</f>
        <v>4.5980335712341294</v>
      </c>
      <c r="L21" s="100">
        <f>IF(SER_hh_emih!L21=0,0,SER_hh_emih!L21/SER_summary!L$26)</f>
        <v>4.6336119724156015</v>
      </c>
      <c r="M21" s="100">
        <f>IF(SER_hh_emih!M21=0,0,SER_hh_emih!M21/SER_summary!M$26)</f>
        <v>4.5677988614614522</v>
      </c>
      <c r="N21" s="100">
        <f>IF(SER_hh_emih!N21=0,0,SER_hh_emih!N21/SER_summary!N$26)</f>
        <v>4.5597464703405697</v>
      </c>
      <c r="O21" s="100">
        <f>IF(SER_hh_emih!O21=0,0,SER_hh_emih!O21/SER_summary!O$26)</f>
        <v>4.5832413787807242</v>
      </c>
      <c r="P21" s="100">
        <f>IF(SER_hh_emih!P21=0,0,SER_hh_emih!P21/SER_summary!P$26)</f>
        <v>4.6363924802649921</v>
      </c>
      <c r="Q21" s="100">
        <f>IF(SER_hh_emih!Q21=0,0,SER_hh_emih!Q21/SER_summary!Q$26)</f>
        <v>4.6269310082809767</v>
      </c>
    </row>
    <row r="22" spans="1:17" ht="12" customHeight="1" x14ac:dyDescent="0.25">
      <c r="A22" s="88" t="s">
        <v>99</v>
      </c>
      <c r="B22" s="100">
        <f>IF(SER_hh_emih!B22=0,0,SER_hh_emih!B22/SER_summary!B$26)</f>
        <v>6.613129511836199</v>
      </c>
      <c r="C22" s="100">
        <f>IF(SER_hh_emih!C22=0,0,SER_hh_emih!C22/SER_summary!C$26)</f>
        <v>6.4783617657476036</v>
      </c>
      <c r="D22" s="100">
        <f>IF(SER_hh_emih!D22=0,0,SER_hh_emih!D22/SER_summary!D$26)</f>
        <v>6.0420677203574265</v>
      </c>
      <c r="E22" s="100">
        <f>IF(SER_hh_emih!E22=0,0,SER_hh_emih!E22/SER_summary!E$26)</f>
        <v>5.8908041495928964</v>
      </c>
      <c r="F22" s="100">
        <f>IF(SER_hh_emih!F22=0,0,SER_hh_emih!F22/SER_summary!F$26)</f>
        <v>5.7881037478210455</v>
      </c>
      <c r="G22" s="100">
        <f>IF(SER_hh_emih!G22=0,0,SER_hh_emih!G22/SER_summary!G$26)</f>
        <v>5.7004504787543908</v>
      </c>
      <c r="H22" s="100">
        <f>IF(SER_hh_emih!H22=0,0,SER_hh_emih!H22/SER_summary!H$26)</f>
        <v>5.5485740179288845</v>
      </c>
      <c r="I22" s="100">
        <f>IF(SER_hh_emih!I22=0,0,SER_hh_emih!I22/SER_summary!I$26)</f>
        <v>5.708760802680203</v>
      </c>
      <c r="J22" s="100">
        <f>IF(SER_hh_emih!J22=0,0,SER_hh_emih!J22/SER_summary!J$26)</f>
        <v>5.6106735827020859</v>
      </c>
      <c r="K22" s="100">
        <f>IF(SER_hh_emih!K22=0,0,SER_hh_emih!K22/SER_summary!K$26)</f>
        <v>5.5538665857478602</v>
      </c>
      <c r="L22" s="100">
        <f>IF(SER_hh_emih!L22=0,0,SER_hh_emih!L22/SER_summary!L$26)</f>
        <v>5.5968409769598546</v>
      </c>
      <c r="M22" s="100">
        <f>IF(SER_hh_emih!M22=0,0,SER_hh_emih!M22/SER_summary!M$26)</f>
        <v>5.5201536823102568</v>
      </c>
      <c r="N22" s="100">
        <f>IF(SER_hh_emih!N22=0,0,SER_hh_emih!N22/SER_summary!N$26)</f>
        <v>5.514525794349475</v>
      </c>
      <c r="O22" s="100">
        <f>IF(SER_hh_emih!O22=0,0,SER_hh_emih!O22/SER_summary!O$26)</f>
        <v>5.5469873563886036</v>
      </c>
      <c r="P22" s="100">
        <f>IF(SER_hh_emih!P22=0,0,SER_hh_emih!P22/SER_summary!P$26)</f>
        <v>5.6153991546147592</v>
      </c>
      <c r="Q22" s="100">
        <f>IF(SER_hh_emih!Q22=0,0,SER_hh_emih!Q22/SER_summary!Q$26)</f>
        <v>5.607555156111987</v>
      </c>
    </row>
    <row r="23" spans="1:17" ht="12" customHeight="1" x14ac:dyDescent="0.25">
      <c r="A23" s="88" t="s">
        <v>98</v>
      </c>
      <c r="B23" s="100">
        <f>IF(SER_hh_emih!B23=0,0,SER_hh_emih!B23/SER_summary!B$26)</f>
        <v>4.5071631384517987</v>
      </c>
      <c r="C23" s="100">
        <f>IF(SER_hh_emih!C23=0,0,SER_hh_emih!C23/SER_summary!C$26)</f>
        <v>4.5004389938959708</v>
      </c>
      <c r="D23" s="100">
        <f>IF(SER_hh_emih!D23=0,0,SER_hh_emih!D23/SER_summary!D$26)</f>
        <v>4.2007969420361704</v>
      </c>
      <c r="E23" s="100">
        <f>IF(SER_hh_emih!E23=0,0,SER_hh_emih!E23/SER_summary!E$26)</f>
        <v>4.0599646959073912</v>
      </c>
      <c r="F23" s="100">
        <f>IF(SER_hh_emih!F23=0,0,SER_hh_emih!F23/SER_summary!F$26)</f>
        <v>3.9786567376307405</v>
      </c>
      <c r="G23" s="100">
        <f>IF(SER_hh_emih!G23=0,0,SER_hh_emih!G23/SER_summary!G$26)</f>
        <v>3.8103826987324365</v>
      </c>
      <c r="H23" s="100">
        <f>IF(SER_hh_emih!H23=0,0,SER_hh_emih!H23/SER_summary!H$26)</f>
        <v>3.5599092684683709</v>
      </c>
      <c r="I23" s="100">
        <f>IF(SER_hh_emih!I23=0,0,SER_hh_emih!I23/SER_summary!I$26)</f>
        <v>3.5183232927414716</v>
      </c>
      <c r="J23" s="100">
        <f>IF(SER_hh_emih!J23=0,0,SER_hh_emih!J23/SER_summary!J$26)</f>
        <v>3.4143924335204563</v>
      </c>
      <c r="K23" s="100">
        <f>IF(SER_hh_emih!K23=0,0,SER_hh_emih!K23/SER_summary!K$26)</f>
        <v>3.5516553891172413</v>
      </c>
      <c r="L23" s="100">
        <f>IF(SER_hh_emih!L23=0,0,SER_hh_emih!L23/SER_summary!L$26)</f>
        <v>3.604881495635643</v>
      </c>
      <c r="M23" s="100">
        <f>IF(SER_hh_emih!M23=0,0,SER_hh_emih!M23/SER_summary!M$26)</f>
        <v>3.7018606539542511</v>
      </c>
      <c r="N23" s="100">
        <f>IF(SER_hh_emih!N23=0,0,SER_hh_emih!N23/SER_summary!N$26)</f>
        <v>3.3744863200420667</v>
      </c>
      <c r="O23" s="100">
        <f>IF(SER_hh_emih!O23=0,0,SER_hh_emih!O23/SER_summary!O$26)</f>
        <v>3.6950188042688366</v>
      </c>
      <c r="P23" s="100">
        <f>IF(SER_hh_emih!P23=0,0,SER_hh_emih!P23/SER_summary!P$26)</f>
        <v>3.7990767317353114</v>
      </c>
      <c r="Q23" s="100">
        <f>IF(SER_hh_emih!Q23=0,0,SER_hh_emih!Q23/SER_summary!Q$26)</f>
        <v>3.8584433466665029</v>
      </c>
    </row>
    <row r="24" spans="1:17" ht="12" customHeight="1" x14ac:dyDescent="0.25">
      <c r="A24" s="88" t="s">
        <v>34</v>
      </c>
      <c r="B24" s="100">
        <f>IF(SER_hh_emih!B24=0,0,SER_hh_emih!B24/SER_summary!B$26)</f>
        <v>0</v>
      </c>
      <c r="C24" s="100">
        <f>IF(SER_hh_emih!C24=0,0,SER_hh_emih!C24/SER_summary!C$26)</f>
        <v>0</v>
      </c>
      <c r="D24" s="100">
        <f>IF(SER_hh_emih!D24=0,0,SER_hh_emih!D24/SER_summary!D$26)</f>
        <v>0</v>
      </c>
      <c r="E24" s="100">
        <f>IF(SER_hh_emih!E24=0,0,SER_hh_emih!E24/SER_summary!E$26)</f>
        <v>0</v>
      </c>
      <c r="F24" s="100">
        <f>IF(SER_hh_emih!F24=0,0,SER_hh_emih!F24/SER_summary!F$26)</f>
        <v>0</v>
      </c>
      <c r="G24" s="100">
        <f>IF(SER_hh_emih!G24=0,0,SER_hh_emih!G24/SER_summary!G$26)</f>
        <v>0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0</v>
      </c>
      <c r="K24" s="100">
        <f>IF(SER_hh_emih!K24=0,0,SER_hh_emih!K24/SER_summary!K$26)</f>
        <v>0</v>
      </c>
      <c r="L24" s="100">
        <f>IF(SER_hh_emih!L24=0,0,SER_hh_emih!L24/SER_summary!L$26)</f>
        <v>0</v>
      </c>
      <c r="M24" s="100">
        <f>IF(SER_hh_emih!M24=0,0,SER_hh_emih!M24/SER_summary!M$26)</f>
        <v>0</v>
      </c>
      <c r="N24" s="100">
        <f>IF(SER_hh_emih!N24=0,0,SER_hh_emih!N24/SER_summary!N$26)</f>
        <v>0</v>
      </c>
      <c r="O24" s="100">
        <f>IF(SER_hh_emih!O24=0,0,SER_hh_emih!O24/SER_summary!O$26)</f>
        <v>0</v>
      </c>
      <c r="P24" s="100">
        <f>IF(SER_hh_emih!P24=0,0,SER_hh_emih!P24/SER_summary!P$26)</f>
        <v>0</v>
      </c>
      <c r="Q24" s="100">
        <f>IF(SER_hh_emih!Q24=0,0,SER_hh_emih!Q24/SER_summary!Q$26)</f>
        <v>0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3.2796939337560449</v>
      </c>
      <c r="C29" s="101">
        <f>IF(SER_hh_emih!C29=0,0,SER_hh_emih!C29/SER_summary!C$26)</f>
        <v>3.6383360412485652</v>
      </c>
      <c r="D29" s="101">
        <f>IF(SER_hh_emih!D29=0,0,SER_hh_emih!D29/SER_summary!D$26)</f>
        <v>2.3724592573769372</v>
      </c>
      <c r="E29" s="101">
        <f>IF(SER_hh_emih!E29=0,0,SER_hh_emih!E29/SER_summary!E$26)</f>
        <v>1.5952674316700426</v>
      </c>
      <c r="F29" s="101">
        <f>IF(SER_hh_emih!F29=0,0,SER_hh_emih!F29/SER_summary!F$26)</f>
        <v>1.6822186703176936</v>
      </c>
      <c r="G29" s="101">
        <f>IF(SER_hh_emih!G29=0,0,SER_hh_emih!G29/SER_summary!G$26)</f>
        <v>1.3279030314077429</v>
      </c>
      <c r="H29" s="101">
        <f>IF(SER_hh_emih!H29=0,0,SER_hh_emih!H29/SER_summary!H$26)</f>
        <v>0.84395247269757023</v>
      </c>
      <c r="I29" s="101">
        <f>IF(SER_hh_emih!I29=0,0,SER_hh_emih!I29/SER_summary!I$26)</f>
        <v>1.9592723961182668</v>
      </c>
      <c r="J29" s="101">
        <f>IF(SER_hh_emih!J29=0,0,SER_hh_emih!J29/SER_summary!J$26)</f>
        <v>1.1757717159715571</v>
      </c>
      <c r="K29" s="101">
        <f>IF(SER_hh_emih!K29=0,0,SER_hh_emih!K29/SER_summary!K$26)</f>
        <v>1.4476405643748589</v>
      </c>
      <c r="L29" s="101">
        <f>IF(SER_hh_emih!L29=0,0,SER_hh_emih!L29/SER_summary!L$26)</f>
        <v>1.8733696658389551</v>
      </c>
      <c r="M29" s="101">
        <f>IF(SER_hh_emih!M29=0,0,SER_hh_emih!M29/SER_summary!M$26)</f>
        <v>0.87958459373137221</v>
      </c>
      <c r="N29" s="101">
        <f>IF(SER_hh_emih!N29=0,0,SER_hh_emih!N29/SER_summary!N$26)</f>
        <v>1.4803378371587534</v>
      </c>
      <c r="O29" s="101">
        <f>IF(SER_hh_emih!O29=0,0,SER_hh_emih!O29/SER_summary!O$26)</f>
        <v>1.2699504901408742</v>
      </c>
      <c r="P29" s="101">
        <f>IF(SER_hh_emih!P29=0,0,SER_hh_emih!P29/SER_summary!P$26)</f>
        <v>1.5317928767804021</v>
      </c>
      <c r="Q29" s="101">
        <f>IF(SER_hh_emih!Q29=0,0,SER_hh_emih!Q29/SER_summary!Q$26)</f>
        <v>1.7450099024515511</v>
      </c>
    </row>
    <row r="30" spans="1:17" ht="12" customHeight="1" x14ac:dyDescent="0.25">
      <c r="A30" s="88" t="s">
        <v>66</v>
      </c>
      <c r="B30" s="100">
        <f>IF(SER_hh_emih!B30=0,0,SER_hh_emih!B30/SER_summary!B$26)</f>
        <v>5.4743939392798397</v>
      </c>
      <c r="C30" s="100">
        <f>IF(SER_hh_emih!C30=0,0,SER_hh_emih!C30/SER_summary!C$26)</f>
        <v>8.687076375478183</v>
      </c>
      <c r="D30" s="100">
        <f>IF(SER_hh_emih!D30=0,0,SER_hh_emih!D30/SER_summary!D$26)</f>
        <v>8.4397480597739918</v>
      </c>
      <c r="E30" s="100">
        <f>IF(SER_hh_emih!E30=0,0,SER_hh_emih!E30/SER_summary!E$26)</f>
        <v>7.8114236783510185</v>
      </c>
      <c r="F30" s="100">
        <f>IF(SER_hh_emih!F30=0,0,SER_hh_emih!F30/SER_summary!F$26)</f>
        <v>7.5805732003352748</v>
      </c>
      <c r="G30" s="100">
        <f>IF(SER_hh_emih!G30=0,0,SER_hh_emih!G30/SER_summary!G$26)</f>
        <v>7.4313358129018932</v>
      </c>
      <c r="H30" s="100">
        <f>IF(SER_hh_emih!H30=0,0,SER_hh_emih!H30/SER_summary!H$26)</f>
        <v>7.3433965279219633</v>
      </c>
      <c r="I30" s="100">
        <f>IF(SER_hh_emih!I30=0,0,SER_hh_emih!I30/SER_summary!I$26)</f>
        <v>6.6392729456157857</v>
      </c>
      <c r="J30" s="100">
        <f>IF(SER_hh_emih!J30=0,0,SER_hh_emih!J30/SER_summary!J$26)</f>
        <v>6.9015445234817969</v>
      </c>
      <c r="K30" s="100">
        <f>IF(SER_hh_emih!K30=0,0,SER_hh_emih!K30/SER_summary!K$26)</f>
        <v>6.7717975216467945</v>
      </c>
      <c r="L30" s="100">
        <f>IF(SER_hh_emih!L30=0,0,SER_hh_emih!L30/SER_summary!L$26)</f>
        <v>6.5639227770199806</v>
      </c>
      <c r="M30" s="100">
        <f>IF(SER_hh_emih!M30=0,0,SER_hh_emih!M30/SER_summary!M$26)</f>
        <v>6.852220643072731</v>
      </c>
      <c r="N30" s="100">
        <f>IF(SER_hh_emih!N30=0,0,SER_hh_emih!N30/SER_summary!N$26)</f>
        <v>6.7090667832017701</v>
      </c>
      <c r="O30" s="100">
        <f>IF(SER_hh_emih!O30=0,0,SER_hh_emih!O30/SER_summary!O$26)</f>
        <v>6.7715981392766018</v>
      </c>
      <c r="P30" s="100">
        <f>IF(SER_hh_emih!P30=0,0,SER_hh_emih!P30/SER_summary!P$26)</f>
        <v>6.8092907511268965</v>
      </c>
      <c r="Q30" s="100">
        <f>IF(SER_hh_emih!Q30=0,0,SER_hh_emih!Q30/SER_summary!Q$26)</f>
        <v>7.0402123621288997</v>
      </c>
    </row>
    <row r="31" spans="1:17" ht="12" customHeight="1" x14ac:dyDescent="0.25">
      <c r="A31" s="88" t="s">
        <v>98</v>
      </c>
      <c r="B31" s="100">
        <f>IF(SER_hh_emih!B31=0,0,SER_hh_emih!B31/SER_summary!B$26)</f>
        <v>4.363605611445899</v>
      </c>
      <c r="C31" s="100">
        <f>IF(SER_hh_emih!C31=0,0,SER_hh_emih!C31/SER_summary!C$26)</f>
        <v>7.066178783585511</v>
      </c>
      <c r="D31" s="100">
        <f>IF(SER_hh_emih!D31=0,0,SER_hh_emih!D31/SER_summary!D$26)</f>
        <v>6.8768867828386657</v>
      </c>
      <c r="E31" s="100">
        <f>IF(SER_hh_emih!E31=0,0,SER_hh_emih!E31/SER_summary!E$26)</f>
        <v>6.3028368756970243</v>
      </c>
      <c r="F31" s="100">
        <f>IF(SER_hh_emih!F31=0,0,SER_hh_emih!F31/SER_summary!F$26)</f>
        <v>6.0879292845955133</v>
      </c>
      <c r="G31" s="100">
        <f>IF(SER_hh_emih!G31=0,0,SER_hh_emih!G31/SER_summary!G$26)</f>
        <v>5.8035495278753926</v>
      </c>
      <c r="H31" s="100">
        <f>IF(SER_hh_emih!H31=0,0,SER_hh_emih!H31/SER_summary!H$26)</f>
        <v>5.504551178287544</v>
      </c>
      <c r="I31" s="100">
        <f>IF(SER_hh_emih!I31=0,0,SER_hh_emih!I31/SER_summary!I$26)</f>
        <v>4.7805934162533452</v>
      </c>
      <c r="J31" s="100">
        <f>IF(SER_hh_emih!J31=0,0,SER_hh_emih!J31/SER_summary!J$26)</f>
        <v>4.9069554497728101</v>
      </c>
      <c r="K31" s="100">
        <f>IF(SER_hh_emih!K31=0,0,SER_hh_emih!K31/SER_summary!K$26)</f>
        <v>5.0594898641615416</v>
      </c>
      <c r="L31" s="100">
        <f>IF(SER_hh_emih!L31=0,0,SER_hh_emih!L31/SER_summary!L$26)</f>
        <v>4.9394532220813536</v>
      </c>
      <c r="M31" s="100">
        <f>IF(SER_hh_emih!M31=0,0,SER_hh_emih!M31/SER_summary!M$26)</f>
        <v>5.3651540388295063</v>
      </c>
      <c r="N31" s="100">
        <f>IF(SER_hh_emih!N31=0,0,SER_hh_emih!N31/SER_summary!N$26)</f>
        <v>4.7881002166217002</v>
      </c>
      <c r="O31" s="100">
        <f>IF(SER_hh_emih!O31=0,0,SER_hh_emih!O31/SER_summary!O$26)</f>
        <v>5.2530838909386706</v>
      </c>
      <c r="P31" s="100">
        <f>IF(SER_hh_emih!P31=0,0,SER_hh_emih!P31/SER_summary!P$26)</f>
        <v>5.3558146607617738</v>
      </c>
      <c r="Q31" s="100">
        <f>IF(SER_hh_emih!Q31=0,0,SER_hh_emih!Q31/SER_summary!Q$26)</f>
        <v>5.6210638842877589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2326.487073046459</v>
      </c>
      <c r="D3" s="98">
        <f t="shared" si="0"/>
        <v>2877.9903274716207</v>
      </c>
      <c r="E3" s="98">
        <f t="shared" si="0"/>
        <v>2424.4870755240554</v>
      </c>
      <c r="F3" s="98">
        <f t="shared" si="0"/>
        <v>3131.2872415398861</v>
      </c>
      <c r="G3" s="98">
        <f t="shared" si="0"/>
        <v>2954.1992340006736</v>
      </c>
      <c r="H3" s="98">
        <f t="shared" si="0"/>
        <v>4043.3596702296581</v>
      </c>
      <c r="I3" s="98">
        <f t="shared" si="0"/>
        <v>4829.3883205705879</v>
      </c>
      <c r="J3" s="98">
        <f t="shared" si="0"/>
        <v>3377.4683488544379</v>
      </c>
      <c r="K3" s="98">
        <f t="shared" si="0"/>
        <v>2107.0711851963488</v>
      </c>
      <c r="L3" s="98">
        <f t="shared" si="0"/>
        <v>2178.4516831653573</v>
      </c>
      <c r="M3" s="98">
        <f t="shared" si="0"/>
        <v>1923.9516142035504</v>
      </c>
      <c r="N3" s="98">
        <f t="shared" si="0"/>
        <v>1711.5855829562363</v>
      </c>
      <c r="O3" s="98">
        <f t="shared" si="0"/>
        <v>1802.1718104450556</v>
      </c>
      <c r="P3" s="98">
        <f t="shared" si="0"/>
        <v>2388.3458741179261</v>
      </c>
      <c r="Q3" s="98">
        <f t="shared" si="0"/>
        <v>2147.5419681378571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2326.487073046459</v>
      </c>
      <c r="D4" s="89">
        <f t="shared" ref="D4:Q4" si="2">SUM(D5:D14)</f>
        <v>2877.9903274716207</v>
      </c>
      <c r="E4" s="89">
        <f t="shared" si="2"/>
        <v>2424.4870755240554</v>
      </c>
      <c r="F4" s="89">
        <f t="shared" si="2"/>
        <v>3131.2872415398861</v>
      </c>
      <c r="G4" s="89">
        <f t="shared" si="2"/>
        <v>2954.1992340006736</v>
      </c>
      <c r="H4" s="89">
        <f t="shared" si="2"/>
        <v>4043.3596702296581</v>
      </c>
      <c r="I4" s="89">
        <f t="shared" si="2"/>
        <v>4829.3883205705879</v>
      </c>
      <c r="J4" s="89">
        <f t="shared" si="2"/>
        <v>3377.4683488544379</v>
      </c>
      <c r="K4" s="89">
        <f t="shared" si="2"/>
        <v>2107.0711851963488</v>
      </c>
      <c r="L4" s="89">
        <f t="shared" si="2"/>
        <v>2178.4516831653573</v>
      </c>
      <c r="M4" s="89">
        <f t="shared" si="2"/>
        <v>1923.9516142035504</v>
      </c>
      <c r="N4" s="89">
        <f t="shared" si="2"/>
        <v>1711.5855829562363</v>
      </c>
      <c r="O4" s="89">
        <f t="shared" si="2"/>
        <v>1802.1718104450556</v>
      </c>
      <c r="P4" s="89">
        <f t="shared" si="2"/>
        <v>2388.3458741179261</v>
      </c>
      <c r="Q4" s="89">
        <f t="shared" si="2"/>
        <v>2147.5419681378571</v>
      </c>
    </row>
    <row r="5" spans="1:17" ht="12" customHeight="1" x14ac:dyDescent="0.25">
      <c r="A5" s="88" t="s">
        <v>38</v>
      </c>
      <c r="B5" s="87"/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398.39752105865176</v>
      </c>
      <c r="D7" s="87">
        <v>1369.5781037700867</v>
      </c>
      <c r="E7" s="87">
        <v>1350.5081188062748</v>
      </c>
      <c r="F7" s="87">
        <v>2003.4540848662205</v>
      </c>
      <c r="G7" s="87">
        <v>2816.1263584571066</v>
      </c>
      <c r="H7" s="87">
        <v>1978.9186338366917</v>
      </c>
      <c r="I7" s="87">
        <v>0</v>
      </c>
      <c r="J7" s="87">
        <v>2000.0533760429832</v>
      </c>
      <c r="K7" s="87">
        <v>271.86072845074949</v>
      </c>
      <c r="L7" s="87">
        <v>0</v>
      </c>
      <c r="M7" s="87">
        <v>0</v>
      </c>
      <c r="N7" s="87">
        <v>0</v>
      </c>
      <c r="O7" s="87">
        <v>0</v>
      </c>
      <c r="P7" s="87">
        <v>0</v>
      </c>
      <c r="Q7" s="87">
        <v>0</v>
      </c>
    </row>
    <row r="8" spans="1:17" ht="12" customHeight="1" x14ac:dyDescent="0.25">
      <c r="A8" s="88" t="s">
        <v>101</v>
      </c>
      <c r="B8" s="87"/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/>
      <c r="C9" s="87">
        <v>1911.4475615864633</v>
      </c>
      <c r="D9" s="87">
        <v>736.62853022821389</v>
      </c>
      <c r="E9" s="87">
        <v>0</v>
      </c>
      <c r="F9" s="87">
        <v>658.44245727791019</v>
      </c>
      <c r="G9" s="87">
        <v>0</v>
      </c>
      <c r="H9" s="87">
        <v>0</v>
      </c>
      <c r="I9" s="87">
        <v>691.80504658728796</v>
      </c>
      <c r="J9" s="87">
        <v>0</v>
      </c>
      <c r="K9" s="87">
        <v>540.01388142638018</v>
      </c>
      <c r="L9" s="87">
        <v>213.21088262130431</v>
      </c>
      <c r="M9" s="87">
        <v>1067.1600614600977</v>
      </c>
      <c r="N9" s="87">
        <v>0</v>
      </c>
      <c r="O9" s="87">
        <v>1279.582918785075</v>
      </c>
      <c r="P9" s="87">
        <v>1119.7292901268413</v>
      </c>
      <c r="Q9" s="87">
        <v>815.66700491716483</v>
      </c>
    </row>
    <row r="10" spans="1:17" ht="12" customHeight="1" x14ac:dyDescent="0.25">
      <c r="A10" s="88" t="s">
        <v>34</v>
      </c>
      <c r="B10" s="87"/>
      <c r="C10" s="87">
        <v>5.3772756095945677</v>
      </c>
      <c r="D10" s="87">
        <v>0.73628079852443662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0</v>
      </c>
      <c r="Q10" s="87">
        <v>0</v>
      </c>
    </row>
    <row r="11" spans="1:17" ht="12" customHeight="1" x14ac:dyDescent="0.25">
      <c r="A11" s="88" t="s">
        <v>61</v>
      </c>
      <c r="B11" s="87"/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1131.6902709442913</v>
      </c>
      <c r="M11" s="87">
        <v>32.781654380359669</v>
      </c>
      <c r="N11" s="87">
        <v>0</v>
      </c>
      <c r="O11" s="87">
        <v>16.28060207782935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/>
      <c r="C12" s="87">
        <v>0</v>
      </c>
      <c r="D12" s="87">
        <v>267.85284453284629</v>
      </c>
      <c r="E12" s="87">
        <v>0</v>
      </c>
      <c r="F12" s="87">
        <v>247.84575672075445</v>
      </c>
      <c r="G12" s="87">
        <v>113.37891394094089</v>
      </c>
      <c r="H12" s="87">
        <v>1073.9522006814027</v>
      </c>
      <c r="I12" s="87">
        <v>0</v>
      </c>
      <c r="J12" s="87">
        <v>208.98503272008028</v>
      </c>
      <c r="K12" s="87">
        <v>911.04165455594693</v>
      </c>
      <c r="L12" s="87">
        <v>546.80664541897625</v>
      </c>
      <c r="M12" s="87">
        <v>633.95983287535375</v>
      </c>
      <c r="N12" s="87">
        <v>877.30743657447294</v>
      </c>
      <c r="O12" s="87">
        <v>217.79387106352584</v>
      </c>
      <c r="P12" s="87">
        <v>0</v>
      </c>
      <c r="Q12" s="87">
        <v>0</v>
      </c>
    </row>
    <row r="13" spans="1:17" ht="12" customHeight="1" x14ac:dyDescent="0.25">
      <c r="A13" s="88" t="s">
        <v>105</v>
      </c>
      <c r="B13" s="87"/>
      <c r="C13" s="87">
        <v>11.264714791749839</v>
      </c>
      <c r="D13" s="87">
        <v>162.01749243200325</v>
      </c>
      <c r="E13" s="87">
        <v>16.330594725502703</v>
      </c>
      <c r="F13" s="87">
        <v>221.54494267500115</v>
      </c>
      <c r="G13" s="87">
        <v>24.693961602625961</v>
      </c>
      <c r="H13" s="87">
        <v>29.962839299285328</v>
      </c>
      <c r="I13" s="87">
        <v>899.72308530525879</v>
      </c>
      <c r="J13" s="87">
        <v>378.76133327094834</v>
      </c>
      <c r="K13" s="87">
        <v>85.80021374909154</v>
      </c>
      <c r="L13" s="87">
        <v>41.605969243861395</v>
      </c>
      <c r="M13" s="87">
        <v>190.05006548773918</v>
      </c>
      <c r="N13" s="87">
        <v>339.64310008492413</v>
      </c>
      <c r="O13" s="87">
        <v>288.51441851862535</v>
      </c>
      <c r="P13" s="87">
        <v>1268.6165839910848</v>
      </c>
      <c r="Q13" s="87">
        <v>1331.8749632206921</v>
      </c>
    </row>
    <row r="14" spans="1:17" ht="12" customHeight="1" x14ac:dyDescent="0.25">
      <c r="A14" s="51" t="s">
        <v>104</v>
      </c>
      <c r="B14" s="94"/>
      <c r="C14" s="94">
        <v>0</v>
      </c>
      <c r="D14" s="94">
        <v>341.17707570994628</v>
      </c>
      <c r="E14" s="94">
        <v>1057.6483619922778</v>
      </c>
      <c r="F14" s="94">
        <v>0</v>
      </c>
      <c r="G14" s="94">
        <v>0</v>
      </c>
      <c r="H14" s="94">
        <v>960.52599641227835</v>
      </c>
      <c r="I14" s="94">
        <v>3237.8601886780416</v>
      </c>
      <c r="J14" s="94">
        <v>789.66860682042557</v>
      </c>
      <c r="K14" s="94">
        <v>298.35470701418063</v>
      </c>
      <c r="L14" s="94">
        <v>245.13791493692372</v>
      </c>
      <c r="M14" s="94">
        <v>0</v>
      </c>
      <c r="N14" s="94">
        <v>494.63504629683922</v>
      </c>
      <c r="O14" s="94">
        <v>0</v>
      </c>
      <c r="P14" s="94">
        <v>0</v>
      </c>
      <c r="Q14" s="94">
        <v>0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2315.2223582547094</v>
      </c>
      <c r="D15" s="96">
        <f t="shared" ref="D15:Q15" si="4">SUM(D5:D12)</f>
        <v>2374.7957593296715</v>
      </c>
      <c r="E15" s="96">
        <f t="shared" si="4"/>
        <v>1350.5081188062748</v>
      </c>
      <c r="F15" s="96">
        <f t="shared" si="4"/>
        <v>2909.742298864885</v>
      </c>
      <c r="G15" s="96">
        <f t="shared" si="4"/>
        <v>2929.5052723980475</v>
      </c>
      <c r="H15" s="96">
        <f t="shared" si="4"/>
        <v>3052.8708345180944</v>
      </c>
      <c r="I15" s="96">
        <f t="shared" si="4"/>
        <v>691.80504658728796</v>
      </c>
      <c r="J15" s="96">
        <f t="shared" si="4"/>
        <v>2209.0384087630637</v>
      </c>
      <c r="K15" s="96">
        <f t="shared" si="4"/>
        <v>1722.9162644330765</v>
      </c>
      <c r="L15" s="96">
        <f t="shared" si="4"/>
        <v>1891.707798984572</v>
      </c>
      <c r="M15" s="96">
        <f t="shared" si="4"/>
        <v>1733.9015487158113</v>
      </c>
      <c r="N15" s="96">
        <f t="shared" si="4"/>
        <v>877.30743657447294</v>
      </c>
      <c r="O15" s="96">
        <f t="shared" si="4"/>
        <v>1513.6573919264301</v>
      </c>
      <c r="P15" s="96">
        <f t="shared" si="4"/>
        <v>1119.7292901268413</v>
      </c>
      <c r="Q15" s="96">
        <f t="shared" si="4"/>
        <v>815.66700491716483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725.00000000000045</v>
      </c>
      <c r="D16" s="89">
        <f t="shared" ref="D16:Q16" si="6">SUM(D17:D18)</f>
        <v>1227.9999999999995</v>
      </c>
      <c r="E16" s="89">
        <f t="shared" si="6"/>
        <v>971.00000000000034</v>
      </c>
      <c r="F16" s="89">
        <f t="shared" si="6"/>
        <v>1189</v>
      </c>
      <c r="G16" s="89">
        <f t="shared" si="6"/>
        <v>1195.9999999999998</v>
      </c>
      <c r="H16" s="89">
        <f t="shared" si="6"/>
        <v>1884.9999999999998</v>
      </c>
      <c r="I16" s="89">
        <f t="shared" si="6"/>
        <v>2663</v>
      </c>
      <c r="J16" s="89">
        <f t="shared" si="6"/>
        <v>1452.9999999999995</v>
      </c>
      <c r="K16" s="89">
        <f t="shared" si="6"/>
        <v>1677</v>
      </c>
      <c r="L16" s="89">
        <f t="shared" si="6"/>
        <v>1367.0000000000011</v>
      </c>
      <c r="M16" s="89">
        <f t="shared" si="6"/>
        <v>622</v>
      </c>
      <c r="N16" s="89">
        <f t="shared" si="6"/>
        <v>347.00000000000131</v>
      </c>
      <c r="O16" s="89">
        <f t="shared" si="6"/>
        <v>428.99999999999852</v>
      </c>
      <c r="P16" s="89">
        <f t="shared" si="6"/>
        <v>903.00000000000227</v>
      </c>
      <c r="Q16" s="89">
        <f t="shared" si="6"/>
        <v>1069.9999999999966</v>
      </c>
    </row>
    <row r="17" spans="1:17" ht="12.95" customHeight="1" x14ac:dyDescent="0.25">
      <c r="A17" s="88" t="s">
        <v>101</v>
      </c>
      <c r="B17" s="87"/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ht="12" customHeight="1" x14ac:dyDescent="0.25">
      <c r="A18" s="88" t="s">
        <v>100</v>
      </c>
      <c r="B18" s="87"/>
      <c r="C18" s="87">
        <v>725.00000000000045</v>
      </c>
      <c r="D18" s="87">
        <v>1227.9999999999995</v>
      </c>
      <c r="E18" s="87">
        <v>971.00000000000034</v>
      </c>
      <c r="F18" s="87">
        <v>1189</v>
      </c>
      <c r="G18" s="87">
        <v>1195.9999999999998</v>
      </c>
      <c r="H18" s="87">
        <v>1884.9999999999998</v>
      </c>
      <c r="I18" s="87">
        <v>2663</v>
      </c>
      <c r="J18" s="87">
        <v>1452.9999999999995</v>
      </c>
      <c r="K18" s="87">
        <v>1677</v>
      </c>
      <c r="L18" s="87">
        <v>1367.0000000000011</v>
      </c>
      <c r="M18" s="87">
        <v>622</v>
      </c>
      <c r="N18" s="87">
        <v>347.00000000000131</v>
      </c>
      <c r="O18" s="87">
        <v>428.99999999999852</v>
      </c>
      <c r="P18" s="87">
        <v>903.00000000000227</v>
      </c>
      <c r="Q18" s="87">
        <v>1069.9999999999966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2326.48707304646</v>
      </c>
      <c r="D19" s="89">
        <f t="shared" ref="D19:Q19" si="8">SUM(D20:D26)</f>
        <v>2877.9903274716207</v>
      </c>
      <c r="E19" s="89">
        <f t="shared" si="8"/>
        <v>2424.4870755240554</v>
      </c>
      <c r="F19" s="89">
        <f t="shared" si="8"/>
        <v>3131.2872415398861</v>
      </c>
      <c r="G19" s="89">
        <f t="shared" si="8"/>
        <v>2954.1992340006746</v>
      </c>
      <c r="H19" s="89">
        <f t="shared" si="8"/>
        <v>4043.35967022966</v>
      </c>
      <c r="I19" s="89">
        <f t="shared" si="8"/>
        <v>4829.3883205705897</v>
      </c>
      <c r="J19" s="89">
        <f t="shared" si="8"/>
        <v>3377.4683488544379</v>
      </c>
      <c r="K19" s="89">
        <f t="shared" si="8"/>
        <v>2107.0711851963492</v>
      </c>
      <c r="L19" s="89">
        <f t="shared" si="8"/>
        <v>2178.4516831653573</v>
      </c>
      <c r="M19" s="89">
        <f t="shared" si="8"/>
        <v>1923.9516142035507</v>
      </c>
      <c r="N19" s="89">
        <f t="shared" si="8"/>
        <v>1711.5855829562363</v>
      </c>
      <c r="O19" s="89">
        <f t="shared" si="8"/>
        <v>1802.1718104450556</v>
      </c>
      <c r="P19" s="89">
        <f t="shared" si="8"/>
        <v>2388.3458741179256</v>
      </c>
      <c r="Q19" s="89">
        <f t="shared" si="8"/>
        <v>2147.5419681378571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174.61851609657489</v>
      </c>
      <c r="D21" s="87">
        <v>0</v>
      </c>
      <c r="E21" s="87">
        <v>399.14108571227013</v>
      </c>
      <c r="F21" s="87">
        <v>575.71999206363796</v>
      </c>
      <c r="G21" s="87">
        <v>484.91037426907388</v>
      </c>
      <c r="H21" s="87">
        <v>682.9029109813481</v>
      </c>
      <c r="I21" s="87">
        <v>550.98076984075738</v>
      </c>
      <c r="J21" s="87">
        <v>248.40090104266008</v>
      </c>
      <c r="K21" s="87">
        <v>381.02872185575075</v>
      </c>
      <c r="L21" s="87">
        <v>525.25778847213064</v>
      </c>
      <c r="M21" s="87">
        <v>0</v>
      </c>
      <c r="N21" s="87">
        <v>494.97974139919899</v>
      </c>
      <c r="O21" s="87">
        <v>87.544750283868012</v>
      </c>
      <c r="P21" s="87">
        <v>200.49504319816558</v>
      </c>
      <c r="Q21" s="87">
        <v>540.63293325172276</v>
      </c>
    </row>
    <row r="22" spans="1:17" ht="12" customHeight="1" x14ac:dyDescent="0.25">
      <c r="A22" s="88" t="s">
        <v>99</v>
      </c>
      <c r="B22" s="87"/>
      <c r="C22" s="87">
        <v>1081.1083385141478</v>
      </c>
      <c r="D22" s="87">
        <v>724.07302212133038</v>
      </c>
      <c r="E22" s="87">
        <v>1901.0266608874053</v>
      </c>
      <c r="F22" s="87">
        <v>1353.0100457102933</v>
      </c>
      <c r="G22" s="87">
        <v>1154.1106207210571</v>
      </c>
      <c r="H22" s="87">
        <v>1943.7270320257799</v>
      </c>
      <c r="I22" s="87">
        <v>1628.5448354195382</v>
      </c>
      <c r="J22" s="87">
        <v>157.87492649723043</v>
      </c>
      <c r="K22" s="87">
        <v>408.00686695332934</v>
      </c>
      <c r="L22" s="87">
        <v>81.252733877345307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ht="12" customHeight="1" x14ac:dyDescent="0.25">
      <c r="A23" s="88" t="s">
        <v>98</v>
      </c>
      <c r="B23" s="87"/>
      <c r="C23" s="87">
        <v>55.220165781219329</v>
      </c>
      <c r="D23" s="87">
        <v>107.40625001513514</v>
      </c>
      <c r="E23" s="87">
        <v>72.828932149578577</v>
      </c>
      <c r="F23" s="87">
        <v>122.32487047861028</v>
      </c>
      <c r="G23" s="87">
        <v>104.39522023501715</v>
      </c>
      <c r="H23" s="87">
        <v>103.60169740766381</v>
      </c>
      <c r="I23" s="87">
        <v>105.32960104628376</v>
      </c>
      <c r="J23" s="87">
        <v>163.08920444056872</v>
      </c>
      <c r="K23" s="87">
        <v>551.4692118300643</v>
      </c>
      <c r="L23" s="87">
        <v>149.48806228507559</v>
      </c>
      <c r="M23" s="87">
        <v>10.126623102780018</v>
      </c>
      <c r="N23" s="87">
        <v>32.05397451087218</v>
      </c>
      <c r="O23" s="87">
        <v>16.112865139360746</v>
      </c>
      <c r="P23" s="87">
        <v>38.965807294547972</v>
      </c>
      <c r="Q23" s="87">
        <v>0</v>
      </c>
    </row>
    <row r="24" spans="1:17" ht="12" customHeight="1" x14ac:dyDescent="0.25">
      <c r="A24" s="88" t="s">
        <v>34</v>
      </c>
      <c r="B24" s="87"/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/>
      <c r="C25" s="87">
        <v>0</v>
      </c>
      <c r="D25" s="87">
        <v>0</v>
      </c>
      <c r="E25" s="87">
        <v>51.490396774801631</v>
      </c>
      <c r="F25" s="87">
        <v>378.27884048667892</v>
      </c>
      <c r="G25" s="87">
        <v>138.89303521507733</v>
      </c>
      <c r="H25" s="87">
        <v>0</v>
      </c>
      <c r="I25" s="87">
        <v>344.25169725638551</v>
      </c>
      <c r="J25" s="87">
        <v>238.18514039236078</v>
      </c>
      <c r="K25" s="87">
        <v>766.56638455720497</v>
      </c>
      <c r="L25" s="87">
        <v>1140.9428676496575</v>
      </c>
      <c r="M25" s="87">
        <v>558.89271527093433</v>
      </c>
      <c r="N25" s="87">
        <v>693.32090718180632</v>
      </c>
      <c r="O25" s="87">
        <v>480.00339990398345</v>
      </c>
      <c r="P25" s="87">
        <v>628.05040932578891</v>
      </c>
      <c r="Q25" s="87">
        <v>433.86515107842342</v>
      </c>
    </row>
    <row r="26" spans="1:17" ht="12" customHeight="1" x14ac:dyDescent="0.25">
      <c r="A26" s="88" t="s">
        <v>30</v>
      </c>
      <c r="B26" s="94"/>
      <c r="C26" s="94">
        <v>1015.5400526545177</v>
      </c>
      <c r="D26" s="94">
        <v>2046.5110553351553</v>
      </c>
      <c r="E26" s="94">
        <v>0</v>
      </c>
      <c r="F26" s="94">
        <v>701.95349280066625</v>
      </c>
      <c r="G26" s="94">
        <v>1071.8899835604491</v>
      </c>
      <c r="H26" s="94">
        <v>1313.1280298148679</v>
      </c>
      <c r="I26" s="94">
        <v>2200.2814170076249</v>
      </c>
      <c r="J26" s="94">
        <v>2569.918176481618</v>
      </c>
      <c r="K26" s="94">
        <v>0</v>
      </c>
      <c r="L26" s="94">
        <v>281.51023088114829</v>
      </c>
      <c r="M26" s="94">
        <v>1354.9322758298363</v>
      </c>
      <c r="N26" s="94">
        <v>491.23095986435891</v>
      </c>
      <c r="O26" s="94">
        <v>1218.5107951178434</v>
      </c>
      <c r="P26" s="94">
        <v>1520.8346142994233</v>
      </c>
      <c r="Q26" s="94">
        <v>1173.0438838077107</v>
      </c>
    </row>
    <row r="27" spans="1:17" ht="12" customHeight="1" x14ac:dyDescent="0.25">
      <c r="A27" s="93" t="s">
        <v>33</v>
      </c>
      <c r="B27" s="119"/>
      <c r="C27" s="119">
        <v>0</v>
      </c>
      <c r="D27" s="119">
        <v>0</v>
      </c>
      <c r="E27" s="119">
        <v>0</v>
      </c>
      <c r="F27" s="119">
        <v>0</v>
      </c>
      <c r="G27" s="119">
        <v>0</v>
      </c>
      <c r="H27" s="119">
        <v>0</v>
      </c>
      <c r="I27" s="119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119">
        <v>0</v>
      </c>
      <c r="P27" s="119">
        <v>0</v>
      </c>
      <c r="Q27" s="119">
        <v>0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2326.4870730464595</v>
      </c>
      <c r="D29" s="89">
        <f t="shared" ref="D29:Q29" si="10">SUM(D30:D33)</f>
        <v>2877.9903274716207</v>
      </c>
      <c r="E29" s="89">
        <f t="shared" si="10"/>
        <v>2424.4870755240554</v>
      </c>
      <c r="F29" s="89">
        <f t="shared" si="10"/>
        <v>3131.2872415398861</v>
      </c>
      <c r="G29" s="89">
        <f t="shared" si="10"/>
        <v>2954.199234000675</v>
      </c>
      <c r="H29" s="89">
        <f t="shared" si="10"/>
        <v>4043.35967022966</v>
      </c>
      <c r="I29" s="89">
        <f t="shared" si="10"/>
        <v>4829.3883205705915</v>
      </c>
      <c r="J29" s="89">
        <f t="shared" si="10"/>
        <v>3377.4683488544374</v>
      </c>
      <c r="K29" s="89">
        <f t="shared" si="10"/>
        <v>2107.0711851963497</v>
      </c>
      <c r="L29" s="89">
        <f t="shared" si="10"/>
        <v>2178.4516831653577</v>
      </c>
      <c r="M29" s="89">
        <f t="shared" si="10"/>
        <v>1923.9516142035509</v>
      </c>
      <c r="N29" s="89">
        <f t="shared" si="10"/>
        <v>1711.5855829562361</v>
      </c>
      <c r="O29" s="89">
        <f t="shared" si="10"/>
        <v>1802.1718104450561</v>
      </c>
      <c r="P29" s="89">
        <f t="shared" si="10"/>
        <v>2388.3458741179265</v>
      </c>
      <c r="Q29" s="89">
        <f t="shared" si="10"/>
        <v>2147.5419681378567</v>
      </c>
    </row>
    <row r="30" spans="1:17" s="28" customFormat="1" ht="12" customHeight="1" x14ac:dyDescent="0.25">
      <c r="A30" s="88" t="s">
        <v>66</v>
      </c>
      <c r="B30" s="87"/>
      <c r="C30" s="87">
        <v>0</v>
      </c>
      <c r="D30" s="87">
        <v>0</v>
      </c>
      <c r="E30" s="87">
        <v>0</v>
      </c>
      <c r="F30" s="87">
        <v>1987.2153504183177</v>
      </c>
      <c r="G30" s="87">
        <v>779.59221197145871</v>
      </c>
      <c r="H30" s="87">
        <v>445.16045661822693</v>
      </c>
      <c r="I30" s="87">
        <v>4829.3883205705915</v>
      </c>
      <c r="J30" s="87">
        <v>0</v>
      </c>
      <c r="K30" s="87">
        <v>1480.7720554629425</v>
      </c>
      <c r="L30" s="87">
        <v>2118.7847316101847</v>
      </c>
      <c r="M30" s="87">
        <v>0</v>
      </c>
      <c r="N30" s="87">
        <v>1692.0877889518033</v>
      </c>
      <c r="O30" s="87">
        <v>0</v>
      </c>
      <c r="P30" s="87">
        <v>42.574941897983415</v>
      </c>
      <c r="Q30" s="87">
        <v>150.03654182544824</v>
      </c>
    </row>
    <row r="31" spans="1:17" ht="12" customHeight="1" x14ac:dyDescent="0.25">
      <c r="A31" s="88" t="s">
        <v>98</v>
      </c>
      <c r="B31" s="87"/>
      <c r="C31" s="87">
        <v>869.68927044759778</v>
      </c>
      <c r="D31" s="87">
        <v>209.02634533517318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626.29912973340709</v>
      </c>
      <c r="L31" s="87">
        <v>59.666951555172837</v>
      </c>
      <c r="M31" s="87">
        <v>28.045661351467857</v>
      </c>
      <c r="N31" s="87">
        <v>19.497794004432755</v>
      </c>
      <c r="O31" s="87">
        <v>791.07098789576821</v>
      </c>
      <c r="P31" s="87">
        <v>758.18259101697674</v>
      </c>
      <c r="Q31" s="87">
        <v>167.05735683636735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1456.7978025988618</v>
      </c>
      <c r="D33" s="86">
        <v>2668.9639821364476</v>
      </c>
      <c r="E33" s="86">
        <v>2424.4870755240554</v>
      </c>
      <c r="F33" s="86">
        <v>1144.0718911215686</v>
      </c>
      <c r="G33" s="86">
        <v>2174.6070220292163</v>
      </c>
      <c r="H33" s="86">
        <v>3598.1992136114332</v>
      </c>
      <c r="I33" s="86">
        <v>0</v>
      </c>
      <c r="J33" s="86">
        <v>3377.4683488544374</v>
      </c>
      <c r="K33" s="86">
        <v>0</v>
      </c>
      <c r="L33" s="86">
        <v>0</v>
      </c>
      <c r="M33" s="86">
        <v>1895.9059528520829</v>
      </c>
      <c r="N33" s="86">
        <v>0</v>
      </c>
      <c r="O33" s="86">
        <v>1011.1008225492877</v>
      </c>
      <c r="P33" s="86">
        <v>1587.5883412029661</v>
      </c>
      <c r="Q33" s="86">
        <v>1830.4480694760409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31.505203267075899</v>
      </c>
      <c r="D3" s="106">
        <f t="shared" si="0"/>
        <v>35.111222033150909</v>
      </c>
      <c r="E3" s="106">
        <f t="shared" si="0"/>
        <v>17.605776502072462</v>
      </c>
      <c r="F3" s="106">
        <f t="shared" si="0"/>
        <v>25.660301575617513</v>
      </c>
      <c r="G3" s="106">
        <f t="shared" si="0"/>
        <v>20.39478820218654</v>
      </c>
      <c r="H3" s="106">
        <f t="shared" si="0"/>
        <v>22.292435365777148</v>
      </c>
      <c r="I3" s="106">
        <f t="shared" si="0"/>
        <v>20.638039375312403</v>
      </c>
      <c r="J3" s="106">
        <f t="shared" si="0"/>
        <v>19.108986235016655</v>
      </c>
      <c r="K3" s="106">
        <f t="shared" si="0"/>
        <v>12.458960088306528</v>
      </c>
      <c r="L3" s="106">
        <f t="shared" si="0"/>
        <v>13.729723630358107</v>
      </c>
      <c r="M3" s="106">
        <f t="shared" si="0"/>
        <v>10.938979330484798</v>
      </c>
      <c r="N3" s="106">
        <f t="shared" si="0"/>
        <v>7.8378312544684068</v>
      </c>
      <c r="O3" s="106">
        <f t="shared" si="0"/>
        <v>8.9995722459930985</v>
      </c>
      <c r="P3" s="106">
        <f t="shared" si="0"/>
        <v>8.6913790359260936</v>
      </c>
      <c r="Q3" s="106">
        <f t="shared" si="0"/>
        <v>8.2553035093218448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26.531276121367465</v>
      </c>
      <c r="D4" s="101">
        <f t="shared" si="1"/>
        <v>29.473979998185296</v>
      </c>
      <c r="E4" s="101">
        <f t="shared" si="1"/>
        <v>12.927623986845775</v>
      </c>
      <c r="F4" s="101">
        <f t="shared" si="1"/>
        <v>19.237726231084174</v>
      </c>
      <c r="G4" s="101">
        <f t="shared" si="1"/>
        <v>14.810706863923221</v>
      </c>
      <c r="H4" s="101">
        <f t="shared" si="1"/>
        <v>14.836571188585228</v>
      </c>
      <c r="I4" s="101">
        <f t="shared" si="1"/>
        <v>10.309365569714254</v>
      </c>
      <c r="J4" s="101">
        <f t="shared" si="1"/>
        <v>13.557469042037019</v>
      </c>
      <c r="K4" s="101">
        <f t="shared" si="1"/>
        <v>7.7130707789965571</v>
      </c>
      <c r="L4" s="101">
        <f t="shared" si="1"/>
        <v>9.1377700480861108</v>
      </c>
      <c r="M4" s="101">
        <f t="shared" si="1"/>
        <v>7.9584869150792903</v>
      </c>
      <c r="N4" s="101">
        <f t="shared" si="1"/>
        <v>4.6050852220975402</v>
      </c>
      <c r="O4" s="101">
        <f t="shared" si="1"/>
        <v>5.9787454850777433</v>
      </c>
      <c r="P4" s="101">
        <f t="shared" si="1"/>
        <v>4.4486975714925832</v>
      </c>
      <c r="Q4" s="101">
        <f t="shared" si="1"/>
        <v>4.1982415831609377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4.790839392927376</v>
      </c>
      <c r="D7" s="100">
        <v>13.116663456168263</v>
      </c>
      <c r="E7" s="100">
        <v>9.1355359805271288</v>
      </c>
      <c r="F7" s="100">
        <v>12.534107467370561</v>
      </c>
      <c r="G7" s="100">
        <v>14.105731327039122</v>
      </c>
      <c r="H7" s="100">
        <v>7.7993820742353499</v>
      </c>
      <c r="I7" s="100">
        <v>0</v>
      </c>
      <c r="J7" s="100">
        <v>8.8516276907096252</v>
      </c>
      <c r="K7" s="100">
        <v>1.1413410234844843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21.229138789850175</v>
      </c>
      <c r="D9" s="100">
        <v>8.0007969550706477</v>
      </c>
      <c r="E9" s="100">
        <v>0</v>
      </c>
      <c r="F9" s="100">
        <v>4.265558139622911</v>
      </c>
      <c r="G9" s="100">
        <v>0</v>
      </c>
      <c r="H9" s="100">
        <v>0</v>
      </c>
      <c r="I9" s="100">
        <v>1.7272044313432413</v>
      </c>
      <c r="J9" s="100">
        <v>0</v>
      </c>
      <c r="K9" s="100">
        <v>2.1876972734979012</v>
      </c>
      <c r="L9" s="100">
        <v>1.0069340664738944</v>
      </c>
      <c r="M9" s="100">
        <v>4.954149685071684</v>
      </c>
      <c r="N9" s="100">
        <v>0</v>
      </c>
      <c r="O9" s="100">
        <v>4.8693952553801667</v>
      </c>
      <c r="P9" s="100">
        <v>3.438884984093431</v>
      </c>
      <c r="Q9" s="100">
        <v>2.9337514482965257</v>
      </c>
    </row>
    <row r="10" spans="1:17" ht="12" customHeight="1" x14ac:dyDescent="0.25">
      <c r="A10" s="88" t="s">
        <v>34</v>
      </c>
      <c r="B10" s="100"/>
      <c r="C10" s="100">
        <v>8.9896422888872285E-2</v>
      </c>
      <c r="D10" s="100">
        <v>1.1733957433654242E-2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4.9527964245422975</v>
      </c>
      <c r="M11" s="100">
        <v>0.13790138612745764</v>
      </c>
      <c r="N11" s="100">
        <v>0</v>
      </c>
      <c r="O11" s="100">
        <v>4.8359586458621866E-2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2.390029996391807</v>
      </c>
      <c r="E12" s="100">
        <v>0</v>
      </c>
      <c r="F12" s="100">
        <v>1.4128698188352633</v>
      </c>
      <c r="G12" s="100">
        <v>0.45631918121995696</v>
      </c>
      <c r="H12" s="100">
        <v>4.4932971755897979</v>
      </c>
      <c r="I12" s="100">
        <v>0</v>
      </c>
      <c r="J12" s="100">
        <v>0.47715288479655549</v>
      </c>
      <c r="K12" s="100">
        <v>3.0871072071086623</v>
      </c>
      <c r="L12" s="100">
        <v>2.1814171430047331</v>
      </c>
      <c r="M12" s="100">
        <v>2.4834564698853216</v>
      </c>
      <c r="N12" s="100">
        <v>2.6663046755624809</v>
      </c>
      <c r="O12" s="100">
        <v>0.70128304474463588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6.7636542580139958E-2</v>
      </c>
      <c r="D13" s="100">
        <v>0.95093815178687635</v>
      </c>
      <c r="E13" s="100">
        <v>5.421088354406374E-2</v>
      </c>
      <c r="F13" s="100">
        <v>0.80162605798936837</v>
      </c>
      <c r="G13" s="100">
        <v>6.692305501547624E-2</v>
      </c>
      <c r="H13" s="100">
        <v>6.391810685616918E-2</v>
      </c>
      <c r="I13" s="100">
        <v>1.2602933479644309</v>
      </c>
      <c r="J13" s="100">
        <v>0.88852971430246785</v>
      </c>
      <c r="K13" s="100">
        <v>0.19463444182196946</v>
      </c>
      <c r="L13" s="100">
        <v>7.8027265442528332E-2</v>
      </c>
      <c r="M13" s="100">
        <v>0.29620809576685531</v>
      </c>
      <c r="N13" s="100">
        <v>0.35973689908083445</v>
      </c>
      <c r="O13" s="100">
        <v>0.28081231438366006</v>
      </c>
      <c r="P13" s="100">
        <v>0.95643486779235765</v>
      </c>
      <c r="Q13" s="100">
        <v>1.2189589288894895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4.7223014032554449</v>
      </c>
      <c r="E14" s="22">
        <v>3.6247844449126991</v>
      </c>
      <c r="F14" s="22">
        <v>0</v>
      </c>
      <c r="G14" s="22">
        <v>0</v>
      </c>
      <c r="H14" s="22">
        <v>2.3607352767828083</v>
      </c>
      <c r="I14" s="22">
        <v>7.2958621271980437</v>
      </c>
      <c r="J14" s="22">
        <v>3.2202134520039274</v>
      </c>
      <c r="K14" s="22">
        <v>1.0404677273416989</v>
      </c>
      <c r="L14" s="22">
        <v>0.8719006084597003</v>
      </c>
      <c r="M14" s="22">
        <v>0</v>
      </c>
      <c r="N14" s="22">
        <v>1.5679353382287311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0.35376497312090432</v>
      </c>
      <c r="D15" s="104">
        <v>0.28151607807860768</v>
      </c>
      <c r="E15" s="104">
        <v>0.11309267786188469</v>
      </c>
      <c r="F15" s="104">
        <v>0.22356474726607609</v>
      </c>
      <c r="G15" s="104">
        <v>0.1817333006486665</v>
      </c>
      <c r="H15" s="104">
        <v>0.11923855512110276</v>
      </c>
      <c r="I15" s="104">
        <v>2.600566320853763E-2</v>
      </c>
      <c r="J15" s="104">
        <v>0.11994530022444172</v>
      </c>
      <c r="K15" s="104">
        <v>6.1823105741839655E-2</v>
      </c>
      <c r="L15" s="104">
        <v>4.6694540162956731E-2</v>
      </c>
      <c r="M15" s="104">
        <v>8.6771278227972801E-2</v>
      </c>
      <c r="N15" s="104">
        <v>1.1108309225494415E-2</v>
      </c>
      <c r="O15" s="104">
        <v>7.8895284110659269E-2</v>
      </c>
      <c r="P15" s="104">
        <v>5.3377719606795056E-2</v>
      </c>
      <c r="Q15" s="104">
        <v>4.553120597492287E-2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0.47698243196841689</v>
      </c>
      <c r="D16" s="101">
        <f t="shared" si="2"/>
        <v>0.7887857911818229</v>
      </c>
      <c r="E16" s="101">
        <f t="shared" si="2"/>
        <v>0.61330976876363297</v>
      </c>
      <c r="F16" s="101">
        <f t="shared" si="2"/>
        <v>0.74122996514574602</v>
      </c>
      <c r="G16" s="101">
        <f t="shared" si="2"/>
        <v>0.73725667688405006</v>
      </c>
      <c r="H16" s="101">
        <f t="shared" si="2"/>
        <v>1.1510139361501195</v>
      </c>
      <c r="I16" s="101">
        <f t="shared" si="2"/>
        <v>1.6096739941910305</v>
      </c>
      <c r="J16" s="101">
        <f t="shared" si="2"/>
        <v>0.86989506619126655</v>
      </c>
      <c r="K16" s="101">
        <f t="shared" si="2"/>
        <v>0.98941421814529951</v>
      </c>
      <c r="L16" s="101">
        <f t="shared" si="2"/>
        <v>0.80143029757297568</v>
      </c>
      <c r="M16" s="101">
        <f t="shared" si="2"/>
        <v>0.35850529424216782</v>
      </c>
      <c r="N16" s="101">
        <f t="shared" si="2"/>
        <v>0.19860078005940118</v>
      </c>
      <c r="O16" s="101">
        <f t="shared" si="2"/>
        <v>0.24461150633296627</v>
      </c>
      <c r="P16" s="101">
        <f t="shared" si="2"/>
        <v>0.51529767197842669</v>
      </c>
      <c r="Q16" s="101">
        <f t="shared" si="2"/>
        <v>0.60185988835562065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0.47698243196841689</v>
      </c>
      <c r="D18" s="103">
        <v>0.7887857911818229</v>
      </c>
      <c r="E18" s="103">
        <v>0.61330976876363297</v>
      </c>
      <c r="F18" s="103">
        <v>0.74122996514574602</v>
      </c>
      <c r="G18" s="103">
        <v>0.73725667688405006</v>
      </c>
      <c r="H18" s="103">
        <v>1.1510139361501195</v>
      </c>
      <c r="I18" s="103">
        <v>1.6096739941910305</v>
      </c>
      <c r="J18" s="103">
        <v>0.86989506619126655</v>
      </c>
      <c r="K18" s="103">
        <v>0.98941421814529951</v>
      </c>
      <c r="L18" s="103">
        <v>0.80143029757297568</v>
      </c>
      <c r="M18" s="103">
        <v>0.35850529424216782</v>
      </c>
      <c r="N18" s="103">
        <v>0.19860078005940118</v>
      </c>
      <c r="O18" s="103">
        <v>0.24461150633296627</v>
      </c>
      <c r="P18" s="103">
        <v>0.51529767197842669</v>
      </c>
      <c r="Q18" s="103">
        <v>0.60185988835562065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1.8823000151745914</v>
      </c>
      <c r="D19" s="101">
        <f t="shared" si="3"/>
        <v>2.0355750212739241</v>
      </c>
      <c r="E19" s="101">
        <f t="shared" si="3"/>
        <v>1.9324136476981708</v>
      </c>
      <c r="F19" s="101">
        <f t="shared" si="3"/>
        <v>2.2584442698061169</v>
      </c>
      <c r="G19" s="101">
        <f t="shared" si="3"/>
        <v>2.0739113448496642</v>
      </c>
      <c r="H19" s="101">
        <f t="shared" si="3"/>
        <v>2.8183060303189942</v>
      </c>
      <c r="I19" s="101">
        <f t="shared" si="3"/>
        <v>3.2816769216720569</v>
      </c>
      <c r="J19" s="101">
        <f t="shared" si="3"/>
        <v>2.0895186029502097</v>
      </c>
      <c r="K19" s="101">
        <f t="shared" si="3"/>
        <v>1.4055123482479204</v>
      </c>
      <c r="L19" s="101">
        <f t="shared" si="3"/>
        <v>1.3745718344818159</v>
      </c>
      <c r="M19" s="101">
        <f t="shared" si="3"/>
        <v>1.1321840434628543</v>
      </c>
      <c r="N19" s="101">
        <f t="shared" si="3"/>
        <v>1.0793511147226953</v>
      </c>
      <c r="O19" s="101">
        <f t="shared" si="3"/>
        <v>1.1162884764516123</v>
      </c>
      <c r="P19" s="101">
        <f t="shared" si="3"/>
        <v>1.5320141323200864</v>
      </c>
      <c r="Q19" s="101">
        <f t="shared" si="3"/>
        <v>1.4467713242483604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0.14782315565189824</v>
      </c>
      <c r="D21" s="100">
        <v>0</v>
      </c>
      <c r="E21" s="100">
        <v>0.30335550640833558</v>
      </c>
      <c r="F21" s="100">
        <v>0.42894266011573978</v>
      </c>
      <c r="G21" s="100">
        <v>0.35460200782197998</v>
      </c>
      <c r="H21" s="100">
        <v>0.48417032268766641</v>
      </c>
      <c r="I21" s="100">
        <v>0.39949946477973741</v>
      </c>
      <c r="J21" s="100">
        <v>0.17647065315271424</v>
      </c>
      <c r="K21" s="100">
        <v>0.26895219502831574</v>
      </c>
      <c r="L21" s="100">
        <v>0.37560013774575934</v>
      </c>
      <c r="M21" s="100">
        <v>0</v>
      </c>
      <c r="N21" s="100">
        <v>0.35490071760401626</v>
      </c>
      <c r="O21" s="100">
        <v>6.3742968025469596E-2</v>
      </c>
      <c r="P21" s="100">
        <v>0.1496406632451818</v>
      </c>
      <c r="Q21" s="100">
        <v>0.40987637421960166</v>
      </c>
    </row>
    <row r="22" spans="1:17" ht="12" customHeight="1" x14ac:dyDescent="0.25">
      <c r="A22" s="88" t="s">
        <v>99</v>
      </c>
      <c r="B22" s="100"/>
      <c r="C22" s="100">
        <v>0.96574755056444872</v>
      </c>
      <c r="D22" s="100">
        <v>0.59951051316771564</v>
      </c>
      <c r="E22" s="100">
        <v>1.5433058816716365</v>
      </c>
      <c r="F22" s="100">
        <v>1.0782051085321012</v>
      </c>
      <c r="G22" s="100">
        <v>0.90345175876375616</v>
      </c>
      <c r="H22" s="100">
        <v>1.477366657284632</v>
      </c>
      <c r="I22" s="100">
        <v>1.2667159555409386</v>
      </c>
      <c r="J22" s="100">
        <v>0.12003195827489546</v>
      </c>
      <c r="K22" s="100">
        <v>0.30696368778249167</v>
      </c>
      <c r="L22" s="100">
        <v>6.147076619003964E-2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/>
      <c r="C23" s="100">
        <v>4.6484036632174493E-2</v>
      </c>
      <c r="D23" s="100">
        <v>8.38631885273734E-2</v>
      </c>
      <c r="E23" s="100">
        <v>5.5334685272282039E-2</v>
      </c>
      <c r="F23" s="100">
        <v>9.1197666704115485E-2</v>
      </c>
      <c r="G23" s="100">
        <v>7.6435092583737568E-2</v>
      </c>
      <c r="H23" s="100">
        <v>7.3435953932437306E-2</v>
      </c>
      <c r="I23" s="100">
        <v>7.6314377571329375E-2</v>
      </c>
      <c r="J23" s="100">
        <v>0.1162679996443179</v>
      </c>
      <c r="K23" s="100">
        <v>0.39671727102685728</v>
      </c>
      <c r="L23" s="100">
        <v>0.10845221935951339</v>
      </c>
      <c r="M23" s="100">
        <v>7.2541560951365821E-3</v>
      </c>
      <c r="N23" s="100">
        <v>2.3012220184166383E-2</v>
      </c>
      <c r="O23" s="100">
        <v>1.1681776302068915E-2</v>
      </c>
      <c r="P23" s="100">
        <v>2.873094275910168E-2</v>
      </c>
      <c r="Q23" s="100">
        <v>0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3.0417574345916635E-2</v>
      </c>
      <c r="F25" s="100">
        <v>0.21953587325868459</v>
      </c>
      <c r="G25" s="100">
        <v>7.9018280650198169E-2</v>
      </c>
      <c r="H25" s="100">
        <v>0</v>
      </c>
      <c r="I25" s="100">
        <v>0.19426548562665033</v>
      </c>
      <c r="J25" s="100">
        <v>0.132595481594172</v>
      </c>
      <c r="K25" s="100">
        <v>0.43287919441025563</v>
      </c>
      <c r="L25" s="100">
        <v>0.66160081523001701</v>
      </c>
      <c r="M25" s="100">
        <v>0.32438819053642354</v>
      </c>
      <c r="N25" s="100">
        <v>0.40502504121408378</v>
      </c>
      <c r="O25" s="100">
        <v>0.28335419381771482</v>
      </c>
      <c r="P25" s="100">
        <v>0.37625047488319069</v>
      </c>
      <c r="Q25" s="100">
        <v>0.26011694775896504</v>
      </c>
    </row>
    <row r="26" spans="1:17" ht="12" customHeight="1" x14ac:dyDescent="0.25">
      <c r="A26" s="88" t="s">
        <v>30</v>
      </c>
      <c r="B26" s="22"/>
      <c r="C26" s="22">
        <v>0.72224527232606994</v>
      </c>
      <c r="D26" s="22">
        <v>1.3522013195788349</v>
      </c>
      <c r="E26" s="22">
        <v>0</v>
      </c>
      <c r="F26" s="22">
        <v>0.44056296119547605</v>
      </c>
      <c r="G26" s="22">
        <v>0.66040420502999242</v>
      </c>
      <c r="H26" s="22">
        <v>0.78333309641425874</v>
      </c>
      <c r="I26" s="22">
        <v>1.3448816381534014</v>
      </c>
      <c r="J26" s="22">
        <v>1.5441525102841103</v>
      </c>
      <c r="K26" s="22">
        <v>0</v>
      </c>
      <c r="L26" s="22">
        <v>0.16744789595648654</v>
      </c>
      <c r="M26" s="22">
        <v>0.80054169683129417</v>
      </c>
      <c r="N26" s="22">
        <v>0.29641313572042882</v>
      </c>
      <c r="O26" s="22">
        <v>0.75750953830635914</v>
      </c>
      <c r="P26" s="22">
        <v>0.97739205143261221</v>
      </c>
      <c r="Q26" s="22">
        <v>0.77677800226979365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2.6146446985654244</v>
      </c>
      <c r="D29" s="101">
        <f t="shared" si="4"/>
        <v>2.8128812225098674</v>
      </c>
      <c r="E29" s="101">
        <f t="shared" si="4"/>
        <v>2.1324290987648835</v>
      </c>
      <c r="F29" s="101">
        <f t="shared" si="4"/>
        <v>3.4229011095814776</v>
      </c>
      <c r="G29" s="101">
        <f t="shared" si="4"/>
        <v>2.7729133165296025</v>
      </c>
      <c r="H29" s="101">
        <f t="shared" si="4"/>
        <v>3.4865442107228053</v>
      </c>
      <c r="I29" s="101">
        <f t="shared" si="4"/>
        <v>5.4373228897350598</v>
      </c>
      <c r="J29" s="101">
        <f t="shared" si="4"/>
        <v>2.5921035238381576</v>
      </c>
      <c r="K29" s="101">
        <f t="shared" si="4"/>
        <v>2.3509627429167494</v>
      </c>
      <c r="L29" s="101">
        <f t="shared" si="4"/>
        <v>2.4159514502172041</v>
      </c>
      <c r="M29" s="101">
        <f t="shared" si="4"/>
        <v>1.489803077700486</v>
      </c>
      <c r="N29" s="101">
        <f t="shared" si="4"/>
        <v>1.9547941375887705</v>
      </c>
      <c r="O29" s="101">
        <f t="shared" si="4"/>
        <v>1.6599267781307767</v>
      </c>
      <c r="P29" s="101">
        <f t="shared" si="4"/>
        <v>2.1953696601349959</v>
      </c>
      <c r="Q29" s="101">
        <f t="shared" si="4"/>
        <v>2.0084307135569262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0</v>
      </c>
      <c r="E30" s="100">
        <v>0</v>
      </c>
      <c r="F30" s="100">
        <v>2.4530745254778292</v>
      </c>
      <c r="G30" s="100">
        <v>0.96960102872117659</v>
      </c>
      <c r="H30" s="100">
        <v>0.54854070406582434</v>
      </c>
      <c r="I30" s="100">
        <v>5.4373228897350598</v>
      </c>
      <c r="J30" s="100">
        <v>0</v>
      </c>
      <c r="K30" s="100">
        <v>1.6953213906162783</v>
      </c>
      <c r="L30" s="100">
        <v>2.3554318828790306</v>
      </c>
      <c r="M30" s="100">
        <v>0</v>
      </c>
      <c r="N30" s="100">
        <v>1.9344999404429215</v>
      </c>
      <c r="O30" s="100">
        <v>0</v>
      </c>
      <c r="P30" s="100">
        <v>4.9494748023496057E-2</v>
      </c>
      <c r="Q30" s="100">
        <v>0.18042834546940481</v>
      </c>
    </row>
    <row r="31" spans="1:17" ht="12" customHeight="1" x14ac:dyDescent="0.25">
      <c r="A31" s="88" t="s">
        <v>98</v>
      </c>
      <c r="B31" s="100"/>
      <c r="C31" s="100">
        <v>1.1881064092233349</v>
      </c>
      <c r="D31" s="100">
        <v>0.27458369932993687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0.65564135230047127</v>
      </c>
      <c r="L31" s="100">
        <v>6.051956733817334E-2</v>
      </c>
      <c r="M31" s="100">
        <v>2.9761747474386188E-2</v>
      </c>
      <c r="N31" s="100">
        <v>2.0294197145848909E-2</v>
      </c>
      <c r="O31" s="100">
        <v>0.84572794000080143</v>
      </c>
      <c r="P31" s="100">
        <v>0.81442097880214448</v>
      </c>
      <c r="Q31" s="100">
        <v>0.18551856825103211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1.4265382893420893</v>
      </c>
      <c r="D33" s="18">
        <v>2.5382975231799305</v>
      </c>
      <c r="E33" s="18">
        <v>2.1324290987648835</v>
      </c>
      <c r="F33" s="18">
        <v>0.96982658410364864</v>
      </c>
      <c r="G33" s="18">
        <v>1.803312287808426</v>
      </c>
      <c r="H33" s="18">
        <v>2.938003506656981</v>
      </c>
      <c r="I33" s="18">
        <v>0</v>
      </c>
      <c r="J33" s="18">
        <v>2.5921035238381576</v>
      </c>
      <c r="K33" s="18">
        <v>0</v>
      </c>
      <c r="L33" s="18">
        <v>0</v>
      </c>
      <c r="M33" s="18">
        <v>1.4600413302260999</v>
      </c>
      <c r="N33" s="18">
        <v>0</v>
      </c>
      <c r="O33" s="18">
        <v>0.8141988381299754</v>
      </c>
      <c r="P33" s="18">
        <v>1.3314539333093556</v>
      </c>
      <c r="Q33" s="18">
        <v>1.6424837998364894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22.56115387500601</v>
      </c>
      <c r="D3" s="106">
        <f t="shared" si="0"/>
        <v>26.229379332457658</v>
      </c>
      <c r="E3" s="106">
        <f t="shared" si="0"/>
        <v>12.782620706231473</v>
      </c>
      <c r="F3" s="106">
        <f t="shared" si="0"/>
        <v>18.676097003705603</v>
      </c>
      <c r="G3" s="106">
        <f t="shared" si="0"/>
        <v>14.709471774889947</v>
      </c>
      <c r="H3" s="106">
        <f t="shared" si="0"/>
        <v>17.577951436399541</v>
      </c>
      <c r="I3" s="106">
        <f t="shared" si="0"/>
        <v>16.939151753552775</v>
      </c>
      <c r="J3" s="106">
        <f t="shared" si="0"/>
        <v>15.641372111709076</v>
      </c>
      <c r="K3" s="106">
        <f t="shared" si="0"/>
        <v>10.486634624434368</v>
      </c>
      <c r="L3" s="106">
        <f t="shared" si="0"/>
        <v>11.805321240067647</v>
      </c>
      <c r="M3" s="106">
        <f t="shared" si="0"/>
        <v>9.6620982471619374</v>
      </c>
      <c r="N3" s="106">
        <f t="shared" si="0"/>
        <v>6.8745601689630966</v>
      </c>
      <c r="O3" s="106">
        <f t="shared" si="0"/>
        <v>7.9310576261846828</v>
      </c>
      <c r="P3" s="106">
        <f t="shared" si="0"/>
        <v>9.7462593407249187</v>
      </c>
      <c r="Q3" s="106">
        <f t="shared" si="0"/>
        <v>10.38517877429814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18.980033542107204</v>
      </c>
      <c r="D4" s="101">
        <f t="shared" si="1"/>
        <v>21.567149380531625</v>
      </c>
      <c r="E4" s="101">
        <f t="shared" si="1"/>
        <v>9.0796188489576117</v>
      </c>
      <c r="F4" s="101">
        <f t="shared" si="1"/>
        <v>14.006623118455732</v>
      </c>
      <c r="G4" s="101">
        <f t="shared" si="1"/>
        <v>10.235945905116946</v>
      </c>
      <c r="H4" s="101">
        <f t="shared" si="1"/>
        <v>11.203681042888933</v>
      </c>
      <c r="I4" s="101">
        <f t="shared" si="1"/>
        <v>8.8205679889213435</v>
      </c>
      <c r="J4" s="101">
        <f t="shared" si="1"/>
        <v>10.478552733399738</v>
      </c>
      <c r="K4" s="101">
        <f t="shared" si="1"/>
        <v>6.307060270959262</v>
      </c>
      <c r="L4" s="101">
        <f t="shared" si="1"/>
        <v>7.9193639619595615</v>
      </c>
      <c r="M4" s="101">
        <f t="shared" si="1"/>
        <v>6.9369813628952297</v>
      </c>
      <c r="N4" s="101">
        <f t="shared" si="1"/>
        <v>4.6533678181512874</v>
      </c>
      <c r="O4" s="101">
        <f t="shared" si="1"/>
        <v>5.4589566616106016</v>
      </c>
      <c r="P4" s="101">
        <f t="shared" si="1"/>
        <v>5.9367955825725085</v>
      </c>
      <c r="Q4" s="101">
        <f t="shared" si="1"/>
        <v>6.4812246539772236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3.1318058075942687</v>
      </c>
      <c r="D7" s="100">
        <v>8.6570188201658809</v>
      </c>
      <c r="E7" s="100">
        <v>6.0813744351603702</v>
      </c>
      <c r="F7" s="100">
        <v>8.4283496183189168</v>
      </c>
      <c r="G7" s="100">
        <v>9.5794316030178859</v>
      </c>
      <c r="H7" s="100">
        <v>5.3539397244256532</v>
      </c>
      <c r="I7" s="100">
        <v>0</v>
      </c>
      <c r="J7" s="100">
        <v>6.199407388714187</v>
      </c>
      <c r="K7" s="100">
        <v>0.80386967276882759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15.34527864820263</v>
      </c>
      <c r="D9" s="100">
        <v>5.8336405410777692</v>
      </c>
      <c r="E9" s="100">
        <v>0</v>
      </c>
      <c r="F9" s="100">
        <v>3.1599246141139323</v>
      </c>
      <c r="G9" s="100">
        <v>0</v>
      </c>
      <c r="H9" s="100">
        <v>0</v>
      </c>
      <c r="I9" s="100">
        <v>1.3172612646549353</v>
      </c>
      <c r="J9" s="100">
        <v>0</v>
      </c>
      <c r="K9" s="100">
        <v>1.6910872253456612</v>
      </c>
      <c r="L9" s="100">
        <v>0.78273400235144075</v>
      </c>
      <c r="M9" s="100">
        <v>3.8730612338599473</v>
      </c>
      <c r="N9" s="100">
        <v>0</v>
      </c>
      <c r="O9" s="100">
        <v>3.8490162100172083</v>
      </c>
      <c r="P9" s="100">
        <v>2.7346183564585007</v>
      </c>
      <c r="Q9" s="100">
        <v>2.3472682744086755</v>
      </c>
    </row>
    <row r="10" spans="1:17" ht="12" customHeight="1" x14ac:dyDescent="0.25">
      <c r="A10" s="88" t="s">
        <v>34</v>
      </c>
      <c r="B10" s="100"/>
      <c r="C10" s="100">
        <v>4.8601695810236774E-2</v>
      </c>
      <c r="D10" s="100">
        <v>6.3989054652360692E-3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4.3477491259391012</v>
      </c>
      <c r="M11" s="100">
        <v>0.12222543990007055</v>
      </c>
      <c r="N11" s="100">
        <v>0</v>
      </c>
      <c r="O11" s="100">
        <v>4.335609816763783E-2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1.9314876864982475</v>
      </c>
      <c r="E12" s="100">
        <v>0</v>
      </c>
      <c r="F12" s="100">
        <v>1.1604826877742533</v>
      </c>
      <c r="G12" s="100">
        <v>0.37792206423300317</v>
      </c>
      <c r="H12" s="100">
        <v>3.7628384927714138</v>
      </c>
      <c r="I12" s="100">
        <v>0</v>
      </c>
      <c r="J12" s="100">
        <v>0.40741656168209833</v>
      </c>
      <c r="K12" s="100">
        <v>2.6513367561280616</v>
      </c>
      <c r="L12" s="100">
        <v>1.8839091092539269</v>
      </c>
      <c r="M12" s="100">
        <v>2.1537612374852118</v>
      </c>
      <c r="N12" s="100">
        <v>2.3195636632956611</v>
      </c>
      <c r="O12" s="100">
        <v>0.61160571503366512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8.6100431246204326E-2</v>
      </c>
      <c r="D13" s="100">
        <v>1.2107663161415028</v>
      </c>
      <c r="E13" s="100">
        <v>6.9020357340625837E-2</v>
      </c>
      <c r="F13" s="100">
        <v>1.0204125382401301</v>
      </c>
      <c r="G13" s="100">
        <v>8.5185408550409361E-2</v>
      </c>
      <c r="H13" s="100">
        <v>8.1358229819512642E-2</v>
      </c>
      <c r="I13" s="100">
        <v>1.6039700681016549</v>
      </c>
      <c r="J13" s="100">
        <v>1.1307981204978761</v>
      </c>
      <c r="K13" s="100">
        <v>0.24770145006523139</v>
      </c>
      <c r="L13" s="100">
        <v>0.14259439228903376</v>
      </c>
      <c r="M13" s="100">
        <v>0.69935206411109929</v>
      </c>
      <c r="N13" s="100">
        <v>1.0241581225522043</v>
      </c>
      <c r="O13" s="100">
        <v>0.8756759745499616</v>
      </c>
      <c r="P13" s="100">
        <v>3.1483669460682386</v>
      </c>
      <c r="Q13" s="100">
        <v>4.0878868435116331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3.6295144579576415</v>
      </c>
      <c r="E14" s="22">
        <v>2.8074936838008941</v>
      </c>
      <c r="F14" s="22">
        <v>0</v>
      </c>
      <c r="G14" s="22">
        <v>0</v>
      </c>
      <c r="H14" s="22">
        <v>1.878678179527361</v>
      </c>
      <c r="I14" s="22">
        <v>5.8725292673968505</v>
      </c>
      <c r="J14" s="22">
        <v>2.6122890603895326</v>
      </c>
      <c r="K14" s="22">
        <v>0.84851275140593518</v>
      </c>
      <c r="L14" s="22">
        <v>0.71486620410086055</v>
      </c>
      <c r="M14" s="22">
        <v>0</v>
      </c>
      <c r="N14" s="22">
        <v>1.2983069079901131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0.36824695925386192</v>
      </c>
      <c r="D15" s="104">
        <v>0.29832265322534923</v>
      </c>
      <c r="E15" s="104">
        <v>0.12173037265572252</v>
      </c>
      <c r="F15" s="104">
        <v>0.23745366000849999</v>
      </c>
      <c r="G15" s="104">
        <v>0.19340682931564926</v>
      </c>
      <c r="H15" s="104">
        <v>0.12686641634499232</v>
      </c>
      <c r="I15" s="104">
        <v>2.6807388767903569E-2</v>
      </c>
      <c r="J15" s="104">
        <v>0.12864160211604411</v>
      </c>
      <c r="K15" s="104">
        <v>6.4552415245545572E-2</v>
      </c>
      <c r="L15" s="104">
        <v>4.7511128025198586E-2</v>
      </c>
      <c r="M15" s="104">
        <v>8.8581387538899908E-2</v>
      </c>
      <c r="N15" s="104">
        <v>1.1339124313308272E-2</v>
      </c>
      <c r="O15" s="104">
        <v>7.9302663842127918E-2</v>
      </c>
      <c r="P15" s="104">
        <v>5.3810280045769501E-2</v>
      </c>
      <c r="Q15" s="104">
        <v>4.6069536056915557E-2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0.83261006578730512</v>
      </c>
      <c r="D16" s="101">
        <f t="shared" si="2"/>
        <v>1.4169330455797982</v>
      </c>
      <c r="E16" s="101">
        <f t="shared" si="2"/>
        <v>1.1252060385379952</v>
      </c>
      <c r="F16" s="101">
        <f t="shared" si="2"/>
        <v>1.387643686449036</v>
      </c>
      <c r="G16" s="101">
        <f t="shared" si="2"/>
        <v>1.4051274360911916</v>
      </c>
      <c r="H16" s="101">
        <f t="shared" si="2"/>
        <v>2.2377001871551747</v>
      </c>
      <c r="I16" s="101">
        <f t="shared" si="2"/>
        <v>3.1947137326286446</v>
      </c>
      <c r="J16" s="101">
        <f t="shared" si="2"/>
        <v>1.7490568093871708</v>
      </c>
      <c r="K16" s="101">
        <f t="shared" si="2"/>
        <v>2.0170801460016117</v>
      </c>
      <c r="L16" s="101">
        <f t="shared" si="2"/>
        <v>1.6538045566363146</v>
      </c>
      <c r="M16" s="101">
        <f t="shared" si="2"/>
        <v>0.75235333291609396</v>
      </c>
      <c r="N16" s="101">
        <f t="shared" si="2"/>
        <v>0.42846297707837233</v>
      </c>
      <c r="O16" s="101">
        <f t="shared" si="2"/>
        <v>0.53945675326390341</v>
      </c>
      <c r="P16" s="101">
        <f t="shared" si="2"/>
        <v>1.1782145003494648</v>
      </c>
      <c r="Q16" s="101">
        <f t="shared" si="2"/>
        <v>1.4324415183880002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0.83261006578730512</v>
      </c>
      <c r="D18" s="103">
        <v>1.4169330455797982</v>
      </c>
      <c r="E18" s="103">
        <v>1.1252060385379952</v>
      </c>
      <c r="F18" s="103">
        <v>1.387643686449036</v>
      </c>
      <c r="G18" s="103">
        <v>1.4051274360911916</v>
      </c>
      <c r="H18" s="103">
        <v>2.2377001871551747</v>
      </c>
      <c r="I18" s="103">
        <v>3.1947137326286446</v>
      </c>
      <c r="J18" s="103">
        <v>1.7490568093871708</v>
      </c>
      <c r="K18" s="103">
        <v>2.0170801460016117</v>
      </c>
      <c r="L18" s="103">
        <v>1.6538045566363146</v>
      </c>
      <c r="M18" s="103">
        <v>0.75235333291609396</v>
      </c>
      <c r="N18" s="103">
        <v>0.42846297707837233</v>
      </c>
      <c r="O18" s="103">
        <v>0.53945675326390341</v>
      </c>
      <c r="P18" s="103">
        <v>1.1782145003494648</v>
      </c>
      <c r="Q18" s="103">
        <v>1.4324415183880002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1.1983020459776936</v>
      </c>
      <c r="D19" s="101">
        <f t="shared" si="3"/>
        <v>1.3999907230834971</v>
      </c>
      <c r="E19" s="101">
        <f t="shared" si="3"/>
        <v>1.1346272411393479</v>
      </c>
      <c r="F19" s="101">
        <f t="shared" si="3"/>
        <v>1.4522671564707994</v>
      </c>
      <c r="G19" s="101">
        <f t="shared" si="3"/>
        <v>1.36282317047672</v>
      </c>
      <c r="H19" s="101">
        <f t="shared" si="3"/>
        <v>1.8287682617348286</v>
      </c>
      <c r="I19" s="101">
        <f t="shared" si="3"/>
        <v>2.2646222597999186</v>
      </c>
      <c r="J19" s="101">
        <f t="shared" si="3"/>
        <v>1.5773630785090864</v>
      </c>
      <c r="K19" s="101">
        <f t="shared" si="3"/>
        <v>0.96807909265285486</v>
      </c>
      <c r="L19" s="101">
        <f t="shared" si="3"/>
        <v>1.0253551776982504</v>
      </c>
      <c r="M19" s="101">
        <f t="shared" si="3"/>
        <v>0.90777966012661737</v>
      </c>
      <c r="N19" s="101">
        <f t="shared" si="3"/>
        <v>0.81357071053171959</v>
      </c>
      <c r="O19" s="101">
        <f t="shared" si="3"/>
        <v>0.88551205927684484</v>
      </c>
      <c r="P19" s="101">
        <f t="shared" si="3"/>
        <v>1.2040804952055471</v>
      </c>
      <c r="Q19" s="101">
        <f t="shared" si="3"/>
        <v>1.097874588711631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8.8107495209905476E-2</v>
      </c>
      <c r="D21" s="100">
        <v>0</v>
      </c>
      <c r="E21" s="100">
        <v>0.18373110279223567</v>
      </c>
      <c r="F21" s="100">
        <v>0.2621595578418694</v>
      </c>
      <c r="G21" s="100">
        <v>0.21855227271793737</v>
      </c>
      <c r="H21" s="100">
        <v>0.30160080219470969</v>
      </c>
      <c r="I21" s="100">
        <v>0.25178659186708907</v>
      </c>
      <c r="J21" s="100">
        <v>0.11214182812666047</v>
      </c>
      <c r="K21" s="100">
        <v>0.17192699005647583</v>
      </c>
      <c r="L21" s="100">
        <v>0.24154423776553946</v>
      </c>
      <c r="M21" s="100">
        <v>0</v>
      </c>
      <c r="N21" s="100">
        <v>0.22922964262355494</v>
      </c>
      <c r="O21" s="100">
        <v>4.1188457593411519E-2</v>
      </c>
      <c r="P21" s="100">
        <v>9.666864950154902E-2</v>
      </c>
      <c r="Q21" s="100">
        <v>0.26453046258519847</v>
      </c>
    </row>
    <row r="22" spans="1:17" ht="12" customHeight="1" x14ac:dyDescent="0.25">
      <c r="A22" s="88" t="s">
        <v>99</v>
      </c>
      <c r="B22" s="100"/>
      <c r="C22" s="100">
        <v>0.55014119016537133</v>
      </c>
      <c r="D22" s="100">
        <v>0.34447723954392634</v>
      </c>
      <c r="E22" s="100">
        <v>0.89355867837505987</v>
      </c>
      <c r="F22" s="100">
        <v>0.62978245737393179</v>
      </c>
      <c r="G22" s="100">
        <v>0.53200918977648048</v>
      </c>
      <c r="H22" s="100">
        <v>0.87894351861518294</v>
      </c>
      <c r="I22" s="100">
        <v>0.76222763118830172</v>
      </c>
      <c r="J22" s="100">
        <v>7.279999438180644E-2</v>
      </c>
      <c r="K22" s="100">
        <v>0.18719209733752179</v>
      </c>
      <c r="L22" s="100">
        <v>3.7690863622839903E-2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/>
      <c r="C23" s="100">
        <v>2.7920846684357611E-2</v>
      </c>
      <c r="D23" s="100">
        <v>5.0810482662347792E-2</v>
      </c>
      <c r="E23" s="100">
        <v>3.3773261651095662E-2</v>
      </c>
      <c r="F23" s="100">
        <v>5.6156242346457129E-2</v>
      </c>
      <c r="G23" s="100">
        <v>4.7451849846928677E-2</v>
      </c>
      <c r="H23" s="100">
        <v>4.6059449520074652E-2</v>
      </c>
      <c r="I23" s="100">
        <v>4.84139676208072E-2</v>
      </c>
      <c r="J23" s="100">
        <v>7.4368709754992698E-2</v>
      </c>
      <c r="K23" s="100">
        <v>0.25521690576099554</v>
      </c>
      <c r="L23" s="100">
        <v>7.0149111679066525E-2</v>
      </c>
      <c r="M23" s="100">
        <v>4.7045024463332127E-3</v>
      </c>
      <c r="N23" s="100">
        <v>1.4942340758577664E-2</v>
      </c>
      <c r="O23" s="100">
        <v>7.5891125873320114E-3</v>
      </c>
      <c r="P23" s="100">
        <v>1.8667723874307731E-2</v>
      </c>
      <c r="Q23" s="100">
        <v>0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2.3564198320956752E-2</v>
      </c>
      <c r="F25" s="100">
        <v>0.171618520492101</v>
      </c>
      <c r="G25" s="100">
        <v>6.2279331127560726E-2</v>
      </c>
      <c r="H25" s="100">
        <v>0</v>
      </c>
      <c r="I25" s="100">
        <v>0.15652319790381022</v>
      </c>
      <c r="J25" s="100">
        <v>0.10773137902791911</v>
      </c>
      <c r="K25" s="100">
        <v>0.35374309949786165</v>
      </c>
      <c r="L25" s="100">
        <v>0.54327755004385547</v>
      </c>
      <c r="M25" s="100">
        <v>0.26684697953652031</v>
      </c>
      <c r="N25" s="100">
        <v>0.33349711530249371</v>
      </c>
      <c r="O25" s="100">
        <v>0.23344652028885884</v>
      </c>
      <c r="P25" s="100">
        <v>0.31008266107137894</v>
      </c>
      <c r="Q25" s="100">
        <v>0.21440873578467257</v>
      </c>
    </row>
    <row r="26" spans="1:17" ht="12" customHeight="1" x14ac:dyDescent="0.25">
      <c r="A26" s="88" t="s">
        <v>30</v>
      </c>
      <c r="B26" s="22"/>
      <c r="C26" s="22">
        <v>0.53213251391805916</v>
      </c>
      <c r="D26" s="22">
        <v>1.0047030008772231</v>
      </c>
      <c r="E26" s="22">
        <v>0</v>
      </c>
      <c r="F26" s="22">
        <v>0.33255037841644014</v>
      </c>
      <c r="G26" s="22">
        <v>0.50253052700781264</v>
      </c>
      <c r="H26" s="22">
        <v>0.60216449140486128</v>
      </c>
      <c r="I26" s="22">
        <v>1.0456708712199103</v>
      </c>
      <c r="J26" s="22">
        <v>1.2103211672177077</v>
      </c>
      <c r="K26" s="22">
        <v>0</v>
      </c>
      <c r="L26" s="22">
        <v>0.13269341458694886</v>
      </c>
      <c r="M26" s="22">
        <v>0.63622817814376387</v>
      </c>
      <c r="N26" s="22">
        <v>0.23590161184709321</v>
      </c>
      <c r="O26" s="22">
        <v>0.60328796880724245</v>
      </c>
      <c r="P26" s="22">
        <v>0.77866146075831122</v>
      </c>
      <c r="Q26" s="22">
        <v>0.61893539034175993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1.5502082211338075</v>
      </c>
      <c r="D29" s="101">
        <f t="shared" si="4"/>
        <v>1.8453061832627364</v>
      </c>
      <c r="E29" s="101">
        <f t="shared" si="4"/>
        <v>1.4431685775965184</v>
      </c>
      <c r="F29" s="101">
        <f t="shared" si="4"/>
        <v>1.8295630423300375</v>
      </c>
      <c r="G29" s="101">
        <f t="shared" si="4"/>
        <v>1.7055752632050893</v>
      </c>
      <c r="H29" s="101">
        <f t="shared" si="4"/>
        <v>2.307801944620604</v>
      </c>
      <c r="I29" s="101">
        <f t="shared" si="4"/>
        <v>2.6592477722028671</v>
      </c>
      <c r="J29" s="101">
        <f t="shared" si="4"/>
        <v>1.8363994904130803</v>
      </c>
      <c r="K29" s="101">
        <f t="shared" si="4"/>
        <v>1.1944151148206392</v>
      </c>
      <c r="L29" s="101">
        <f t="shared" si="4"/>
        <v>1.2067975437735201</v>
      </c>
      <c r="M29" s="101">
        <f t="shared" si="4"/>
        <v>1.0649838912239957</v>
      </c>
      <c r="N29" s="101">
        <f t="shared" si="4"/>
        <v>0.97915866320171718</v>
      </c>
      <c r="O29" s="101">
        <f t="shared" si="4"/>
        <v>1.0471321520333332</v>
      </c>
      <c r="P29" s="101">
        <f t="shared" si="4"/>
        <v>1.4271687625973992</v>
      </c>
      <c r="Q29" s="101">
        <f t="shared" si="4"/>
        <v>1.3736380132212858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0</v>
      </c>
      <c r="E30" s="100">
        <v>0</v>
      </c>
      <c r="F30" s="100">
        <v>1.1675216595058933</v>
      </c>
      <c r="G30" s="100">
        <v>0.46460347291091009</v>
      </c>
      <c r="H30" s="100">
        <v>0.26528274116958411</v>
      </c>
      <c r="I30" s="100">
        <v>2.6592477722028671</v>
      </c>
      <c r="J30" s="100">
        <v>0</v>
      </c>
      <c r="K30" s="100">
        <v>0.84025998347189723</v>
      </c>
      <c r="L30" s="100">
        <v>1.1739276298085517</v>
      </c>
      <c r="M30" s="100">
        <v>0</v>
      </c>
      <c r="N30" s="100">
        <v>0.96809140165049923</v>
      </c>
      <c r="O30" s="100">
        <v>0</v>
      </c>
      <c r="P30" s="100">
        <v>2.4794606421637111E-2</v>
      </c>
      <c r="Q30" s="100">
        <v>9.0401942284022693E-2</v>
      </c>
    </row>
    <row r="31" spans="1:17" ht="12" customHeight="1" x14ac:dyDescent="0.25">
      <c r="A31" s="88" t="s">
        <v>98</v>
      </c>
      <c r="B31" s="100"/>
      <c r="C31" s="100">
        <v>0.59995213303560258</v>
      </c>
      <c r="D31" s="100">
        <v>0.1398268356050458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0.35415513134874205</v>
      </c>
      <c r="L31" s="100">
        <v>3.2869913964968495E-2</v>
      </c>
      <c r="M31" s="100">
        <v>1.6208488647301043E-2</v>
      </c>
      <c r="N31" s="100">
        <v>1.1067261551217983E-2</v>
      </c>
      <c r="O31" s="100">
        <v>0.46117626977643666</v>
      </c>
      <c r="P31" s="100">
        <v>0.44425800204872495</v>
      </c>
      <c r="Q31" s="100">
        <v>0.10121589079745748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0.95025608809820494</v>
      </c>
      <c r="D33" s="18">
        <v>1.7054793476576906</v>
      </c>
      <c r="E33" s="18">
        <v>1.4431685775965184</v>
      </c>
      <c r="F33" s="18">
        <v>0.66204138282414438</v>
      </c>
      <c r="G33" s="18">
        <v>1.2409717902941793</v>
      </c>
      <c r="H33" s="18">
        <v>2.04251920345102</v>
      </c>
      <c r="I33" s="18">
        <v>0</v>
      </c>
      <c r="J33" s="18">
        <v>1.8363994904130803</v>
      </c>
      <c r="K33" s="18">
        <v>0</v>
      </c>
      <c r="L33" s="18">
        <v>0</v>
      </c>
      <c r="M33" s="18">
        <v>1.0487754025766947</v>
      </c>
      <c r="N33" s="18">
        <v>0</v>
      </c>
      <c r="O33" s="18">
        <v>0.58595588225689654</v>
      </c>
      <c r="P33" s="18">
        <v>0.95811615412703721</v>
      </c>
      <c r="Q33" s="18">
        <v>1.1820201801398056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0.71610881808159121</v>
      </c>
      <c r="D3" s="115">
        <f>IF(SER_hh_tes_in!D3=0,"",SER_hh_tes_in!D3/SER_hh_fec_in!D3)</f>
        <v>0.74703692476703609</v>
      </c>
      <c r="E3" s="115">
        <f>IF(SER_hh_tes_in!E3=0,"",SER_hh_tes_in!E3/SER_hh_fec_in!E3)</f>
        <v>0.7260469712725689</v>
      </c>
      <c r="F3" s="115">
        <f>IF(SER_hh_tes_in!F3=0,"",SER_hh_tes_in!F3/SER_hh_fec_in!F3)</f>
        <v>0.72782063564879063</v>
      </c>
      <c r="G3" s="115">
        <f>IF(SER_hh_tes_in!G3=0,"",SER_hh_tes_in!G3/SER_hh_fec_in!G3)</f>
        <v>0.72123679976793942</v>
      </c>
      <c r="H3" s="115">
        <f>IF(SER_hh_tes_in!H3=0,"",SER_hh_tes_in!H3/SER_hh_fec_in!H3)</f>
        <v>0.78851642487589413</v>
      </c>
      <c r="I3" s="115">
        <f>IF(SER_hh_tes_in!I3=0,"",SER_hh_tes_in!I3/SER_hh_fec_in!I3)</f>
        <v>0.82077330338925969</v>
      </c>
      <c r="J3" s="115">
        <f>IF(SER_hh_tes_in!J3=0,"",SER_hh_tes_in!J3/SER_hh_fec_in!J3)</f>
        <v>0.81853489867749873</v>
      </c>
      <c r="K3" s="115">
        <f>IF(SER_hh_tes_in!K3=0,"",SER_hh_tes_in!K3/SER_hh_fec_in!K3)</f>
        <v>0.84169421445347559</v>
      </c>
      <c r="L3" s="115">
        <f>IF(SER_hh_tes_in!L3=0,"",SER_hh_tes_in!L3/SER_hh_fec_in!L3)</f>
        <v>0.85983677151116356</v>
      </c>
      <c r="M3" s="115">
        <f>IF(SER_hh_tes_in!M3=0,"",SER_hh_tes_in!M3/SER_hh_fec_in!M3)</f>
        <v>0.88327237443767326</v>
      </c>
      <c r="N3" s="115">
        <f>IF(SER_hh_tes_in!N3=0,"",SER_hh_tes_in!N3/SER_hh_fec_in!N3)</f>
        <v>0.87709979275757666</v>
      </c>
      <c r="O3" s="115">
        <f>IF(SER_hh_tes_in!O3=0,"",SER_hh_tes_in!O3/SER_hh_fec_in!O3)</f>
        <v>0.88127051035296111</v>
      </c>
      <c r="P3" s="115">
        <f>IF(SER_hh_tes_in!P3=0,"",SER_hh_tes_in!P3/SER_hh_fec_in!P3)</f>
        <v>1.1213708780204434</v>
      </c>
      <c r="Q3" s="115">
        <f>IF(SER_hh_tes_in!Q3=0,"",SER_hh_tes_in!Q3/SER_hh_fec_in!Q3)</f>
        <v>1.2580008430424456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0.71538336321566054</v>
      </c>
      <c r="D4" s="110">
        <f>IF(SER_hh_tes_in!D4=0,"",SER_hh_tes_in!D4/SER_hh_fec_in!D4)</f>
        <v>0.73173522482744124</v>
      </c>
      <c r="E4" s="110">
        <f>IF(SER_hh_tes_in!E4=0,"",SER_hh_tes_in!E4/SER_hh_fec_in!E4)</f>
        <v>0.70234243030245791</v>
      </c>
      <c r="F4" s="110">
        <f>IF(SER_hh_tes_in!F4=0,"",SER_hh_tes_in!F4/SER_hh_fec_in!F4)</f>
        <v>0.728081008649761</v>
      </c>
      <c r="G4" s="110">
        <f>IF(SER_hh_tes_in!G4=0,"",SER_hh_tes_in!G4/SER_hh_fec_in!G4)</f>
        <v>0.69111798641091582</v>
      </c>
      <c r="H4" s="110">
        <f>IF(SER_hh_tes_in!H4=0,"",SER_hh_tes_in!H4/SER_hh_fec_in!H4)</f>
        <v>0.75513950632398663</v>
      </c>
      <c r="I4" s="110">
        <f>IF(SER_hh_tes_in!I4=0,"",SER_hh_tes_in!I4/SER_hh_fec_in!I4)</f>
        <v>0.85558785642769908</v>
      </c>
      <c r="J4" s="110">
        <f>IF(SER_hh_tes_in!J4=0,"",SER_hh_tes_in!J4/SER_hh_fec_in!J4)</f>
        <v>0.77289888702009002</v>
      </c>
      <c r="K4" s="110">
        <f>IF(SER_hh_tes_in!K4=0,"",SER_hh_tes_in!K4/SER_hh_fec_in!K4)</f>
        <v>0.81771066954733529</v>
      </c>
      <c r="L4" s="110">
        <f>IF(SER_hh_tes_in!L4=0,"",SER_hh_tes_in!L4/SER_hh_fec_in!L4)</f>
        <v>0.86666264529366854</v>
      </c>
      <c r="M4" s="110">
        <f>IF(SER_hh_tes_in!M4=0,"",SER_hh_tes_in!M4/SER_hh_fec_in!M4)</f>
        <v>0.8716457584106132</v>
      </c>
      <c r="N4" s="110">
        <f>IF(SER_hh_tes_in!N4=0,"",SER_hh_tes_in!N4/SER_hh_fec_in!N4)</f>
        <v>1.0104846259569884</v>
      </c>
      <c r="O4" s="110">
        <f>IF(SER_hh_tes_in!O4=0,"",SER_hh_tes_in!O4/SER_hh_fec_in!O4)</f>
        <v>0.91306055346151216</v>
      </c>
      <c r="P4" s="110">
        <f>IF(SER_hh_tes_in!P4=0,"",SER_hh_tes_in!P4/SER_hh_fec_in!P4)</f>
        <v>1.3345019496527954</v>
      </c>
      <c r="Q4" s="110">
        <f>IF(SER_hh_tes_in!Q4=0,"",SER_hh_tes_in!Q4/SER_hh_fec_in!Q4)</f>
        <v>1.5437950688624698</v>
      </c>
    </row>
    <row r="5" spans="1:17" ht="12" customHeight="1" x14ac:dyDescent="0.25">
      <c r="A5" s="88" t="s">
        <v>38</v>
      </c>
      <c r="B5" s="109"/>
      <c r="C5" s="109" t="str">
        <f>IF(SER_hh_tes_in!C5=0,"",SER_hh_tes_in!C5/SER_hh_fec_in!C5)</f>
        <v/>
      </c>
      <c r="D5" s="109" t="str">
        <f>IF(SER_hh_tes_in!D5=0,"",SER_hh_tes_in!D5/SER_hh_fec_in!D5)</f>
        <v/>
      </c>
      <c r="E5" s="109" t="str">
        <f>IF(SER_hh_tes_in!E5=0,"",SER_hh_tes_in!E5/SER_hh_fec_in!E5)</f>
        <v/>
      </c>
      <c r="F5" s="109" t="str">
        <f>IF(SER_hh_tes_in!F5=0,"",SER_hh_tes_in!F5/SER_hh_fec_in!F5)</f>
        <v/>
      </c>
      <c r="G5" s="109" t="str">
        <f>IF(SER_hh_tes_in!G5=0,"",SER_hh_tes_in!G5/SER_hh_fec_in!G5)</f>
        <v/>
      </c>
      <c r="H5" s="109" t="str">
        <f>IF(SER_hh_tes_in!H5=0,"",SER_hh_tes_in!H5/SER_hh_fec_in!H5)</f>
        <v/>
      </c>
      <c r="I5" s="109" t="str">
        <f>IF(SER_hh_tes_in!I5=0,"",SER_hh_tes_in!I5/SER_hh_fec_in!I5)</f>
        <v/>
      </c>
      <c r="J5" s="109" t="str">
        <f>IF(SER_hh_tes_in!J5=0,"",SER_hh_tes_in!J5/SER_hh_fec_in!J5)</f>
        <v/>
      </c>
      <c r="K5" s="109" t="str">
        <f>IF(SER_hh_tes_in!K5=0,"",SER_hh_tes_in!K5/SER_hh_fec_in!K5)</f>
        <v/>
      </c>
      <c r="L5" s="109" t="str">
        <f>IF(SER_hh_tes_in!L5=0,"",SER_hh_tes_in!L5/SER_hh_fec_in!L5)</f>
        <v/>
      </c>
      <c r="M5" s="109" t="str">
        <f>IF(SER_hh_tes_in!M5=0,"",SER_hh_tes_in!M5/SER_hh_fec_in!M5)</f>
        <v/>
      </c>
      <c r="N5" s="109" t="str">
        <f>IF(SER_hh_tes_in!N5=0,"",SER_hh_tes_in!N5/SER_hh_fec_in!N5)</f>
        <v/>
      </c>
      <c r="O5" s="109" t="str">
        <f>IF(SER_hh_tes_in!O5=0,"",SER_hh_tes_in!O5/SER_hh_fec_in!O5)</f>
        <v/>
      </c>
      <c r="P5" s="109" t="str">
        <f>IF(SER_hh_tes_in!P5=0,"",SER_hh_tes_in!P5/SER_hh_fec_in!P5)</f>
        <v/>
      </c>
      <c r="Q5" s="109" t="str">
        <f>IF(SER_hh_tes_in!Q5=0,"",SER_hh_tes_in!Q5/SER_hh_fec_in!Q5)</f>
        <v/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>
        <f>IF(SER_hh_tes_in!C7=0,"",SER_hh_tes_in!C7/SER_hh_fec_in!C7)</f>
        <v>0.65370711700703088</v>
      </c>
      <c r="D7" s="109">
        <f>IF(SER_hh_tes_in!D7=0,"",SER_hh_tes_in!D7/SER_hh_fec_in!D7)</f>
        <v>0.66000159637356692</v>
      </c>
      <c r="E7" s="109">
        <f>IF(SER_hh_tes_in!E7=0,"",SER_hh_tes_in!E7/SER_hh_fec_in!E7)</f>
        <v>0.66568337622698182</v>
      </c>
      <c r="F7" s="109">
        <f>IF(SER_hh_tes_in!F7=0,"",SER_hh_tes_in!F7/SER_hh_fec_in!F7)</f>
        <v>0.67243317007294168</v>
      </c>
      <c r="G7" s="109">
        <f>IF(SER_hh_tes_in!G7=0,"",SER_hh_tes_in!G7/SER_hh_fec_in!G7)</f>
        <v>0.67911626706338712</v>
      </c>
      <c r="H7" s="109">
        <f>IF(SER_hh_tes_in!H7=0,"",SER_hh_tes_in!H7/SER_hh_fec_in!H7)</f>
        <v>0.68645691074834958</v>
      </c>
      <c r="I7" s="109" t="str">
        <f>IF(SER_hh_tes_in!I7=0,"",SER_hh_tes_in!I7/SER_hh_fec_in!I7)</f>
        <v/>
      </c>
      <c r="J7" s="109">
        <f>IF(SER_hh_tes_in!J7=0,"",SER_hh_tes_in!J7/SER_hh_fec_in!J7)</f>
        <v>0.70036919822338206</v>
      </c>
      <c r="K7" s="109">
        <f>IF(SER_hh_tes_in!K7=0,"",SER_hh_tes_in!K7/SER_hh_fec_in!K7)</f>
        <v>0.70432031814175444</v>
      </c>
      <c r="L7" s="109" t="str">
        <f>IF(SER_hh_tes_in!L7=0,"",SER_hh_tes_in!L7/SER_hh_fec_in!L7)</f>
        <v/>
      </c>
      <c r="M7" s="109" t="str">
        <f>IF(SER_hh_tes_in!M7=0,"",SER_hh_tes_in!M7/SER_hh_fec_in!M7)</f>
        <v/>
      </c>
      <c r="N7" s="109" t="str">
        <f>IF(SER_hh_tes_in!N7=0,"",SER_hh_tes_in!N7/SER_hh_fec_in!N7)</f>
        <v/>
      </c>
      <c r="O7" s="109" t="str">
        <f>IF(SER_hh_tes_in!O7=0,"",SER_hh_tes_in!O7/SER_hh_fec_in!O7)</f>
        <v/>
      </c>
      <c r="P7" s="109" t="str">
        <f>IF(SER_hh_tes_in!P7=0,"",SER_hh_tes_in!P7/SER_hh_fec_in!P7)</f>
        <v/>
      </c>
      <c r="Q7" s="109" t="str">
        <f>IF(SER_hh_tes_in!Q7=0,"",SER_hh_tes_in!Q7/SER_hh_fec_in!Q7)</f>
        <v/>
      </c>
    </row>
    <row r="8" spans="1:17" ht="12" customHeight="1" x14ac:dyDescent="0.25">
      <c r="A8" s="88" t="s">
        <v>101</v>
      </c>
      <c r="B8" s="109"/>
      <c r="C8" s="109" t="str">
        <f>IF(SER_hh_tes_in!C8=0,"",SER_hh_tes_in!C8/SER_hh_fec_in!C8)</f>
        <v/>
      </c>
      <c r="D8" s="109" t="str">
        <f>IF(SER_hh_tes_in!D8=0,"",SER_hh_tes_in!D8/SER_hh_fec_in!D8)</f>
        <v/>
      </c>
      <c r="E8" s="109" t="str">
        <f>IF(SER_hh_tes_in!E8=0,"",SER_hh_tes_in!E8/SER_hh_fec_in!E8)</f>
        <v/>
      </c>
      <c r="F8" s="109" t="str">
        <f>IF(SER_hh_tes_in!F8=0,"",SER_hh_tes_in!F8/SER_hh_fec_in!F8)</f>
        <v/>
      </c>
      <c r="G8" s="109" t="str">
        <f>IF(SER_hh_tes_in!G8=0,"",SER_hh_tes_in!G8/SER_hh_fec_in!G8)</f>
        <v/>
      </c>
      <c r="H8" s="109" t="str">
        <f>IF(SER_hh_tes_in!H8=0,"",SER_hh_tes_in!H8/SER_hh_fec_in!H8)</f>
        <v/>
      </c>
      <c r="I8" s="109" t="str">
        <f>IF(SER_hh_tes_in!I8=0,"",SER_hh_tes_in!I8/SER_hh_fec_in!I8)</f>
        <v/>
      </c>
      <c r="J8" s="109" t="str">
        <f>IF(SER_hh_tes_in!J8=0,"",SER_hh_tes_in!J8/SER_hh_fec_in!J8)</f>
        <v/>
      </c>
      <c r="K8" s="109" t="str">
        <f>IF(SER_hh_tes_in!K8=0,"",SER_hh_tes_in!K8/SER_hh_fec_in!K8)</f>
        <v/>
      </c>
      <c r="L8" s="109" t="str">
        <f>IF(SER_hh_tes_in!L8=0,"",SER_hh_tes_in!L8/SER_hh_fec_in!L8)</f>
        <v/>
      </c>
      <c r="M8" s="109" t="str">
        <f>IF(SER_hh_tes_in!M8=0,"",SER_hh_tes_in!M8/SER_hh_fec_in!M8)</f>
        <v/>
      </c>
      <c r="N8" s="109" t="str">
        <f>IF(SER_hh_tes_in!N8=0,"",SER_hh_tes_in!N8/SER_hh_fec_in!N8)</f>
        <v/>
      </c>
      <c r="O8" s="109" t="str">
        <f>IF(SER_hh_tes_in!O8=0,"",SER_hh_tes_in!O8/SER_hh_fec_in!O8)</f>
        <v/>
      </c>
      <c r="P8" s="109" t="str">
        <f>IF(SER_hh_tes_in!P8=0,"",SER_hh_tes_in!P8/SER_hh_fec_in!P8)</f>
        <v/>
      </c>
      <c r="Q8" s="109" t="str">
        <f>IF(SER_hh_tes_in!Q8=0,"",SER_hh_tes_in!Q8/SER_hh_fec_in!Q8)</f>
        <v/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0.72284037520821776</v>
      </c>
      <c r="D9" s="109">
        <f>IF(SER_hh_tes_in!D9=0,"",SER_hh_tes_in!D9/SER_hh_fec_in!D9)</f>
        <v>0.72913243191112298</v>
      </c>
      <c r="E9" s="109" t="str">
        <f>IF(SER_hh_tes_in!E9=0,"",SER_hh_tes_in!E9/SER_hh_fec_in!E9)</f>
        <v/>
      </c>
      <c r="F9" s="109">
        <f>IF(SER_hh_tes_in!F9=0,"",SER_hh_tes_in!F9/SER_hh_fec_in!F9)</f>
        <v>0.74079979938880403</v>
      </c>
      <c r="G9" s="109" t="str">
        <f>IF(SER_hh_tes_in!G9=0,"",SER_hh_tes_in!G9/SER_hh_fec_in!G9)</f>
        <v/>
      </c>
      <c r="H9" s="109" t="str">
        <f>IF(SER_hh_tes_in!H9=0,"",SER_hh_tes_in!H9/SER_hh_fec_in!H9)</f>
        <v/>
      </c>
      <c r="I9" s="109">
        <f>IF(SER_hh_tes_in!I9=0,"",SER_hh_tes_in!I9/SER_hh_fec_in!I9)</f>
        <v>0.76265509788583941</v>
      </c>
      <c r="J9" s="109" t="str">
        <f>IF(SER_hh_tes_in!J9=0,"",SER_hh_tes_in!J9/SER_hh_fec_in!J9)</f>
        <v/>
      </c>
      <c r="K9" s="109">
        <f>IF(SER_hh_tes_in!K9=0,"",SER_hh_tes_in!K9/SER_hh_fec_in!K9)</f>
        <v>0.77299873516859485</v>
      </c>
      <c r="L9" s="109">
        <f>IF(SER_hh_tes_in!L9=0,"",SER_hh_tes_in!L9/SER_hh_fec_in!L9)</f>
        <v>0.77734384843333115</v>
      </c>
      <c r="M9" s="109">
        <f>IF(SER_hh_tes_in!M9=0,"",SER_hh_tes_in!M9/SER_hh_fec_in!M9)</f>
        <v>0.7817812298911001</v>
      </c>
      <c r="N9" s="109" t="str">
        <f>IF(SER_hh_tes_in!N9=0,"",SER_hh_tes_in!N9/SER_hh_fec_in!N9)</f>
        <v/>
      </c>
      <c r="O9" s="109">
        <f>IF(SER_hh_tes_in!O9=0,"",SER_hh_tes_in!O9/SER_hh_fec_in!O9)</f>
        <v>0.79045056072711539</v>
      </c>
      <c r="P9" s="109">
        <f>IF(SER_hh_tes_in!P9=0,"",SER_hh_tes_in!P9/SER_hh_fec_in!P9)</f>
        <v>0.79520494843749734</v>
      </c>
      <c r="Q9" s="109">
        <f>IF(SER_hh_tes_in!Q9=0,"",SER_hh_tes_in!Q9/SER_hh_fec_in!Q9)</f>
        <v>0.80009104921673235</v>
      </c>
    </row>
    <row r="10" spans="1:17" ht="12" customHeight="1" x14ac:dyDescent="0.25">
      <c r="A10" s="88" t="s">
        <v>34</v>
      </c>
      <c r="B10" s="109"/>
      <c r="C10" s="109">
        <f>IF(SER_hh_tes_in!C10=0,"",SER_hh_tes_in!C10/SER_hh_fec_in!C10)</f>
        <v>0.54064104275113345</v>
      </c>
      <c r="D10" s="109">
        <f>IF(SER_hh_tes_in!D10=0,"",SER_hh_tes_in!D10/SER_hh_fec_in!D10)</f>
        <v>0.54533225481825298</v>
      </c>
      <c r="E10" s="109" t="str">
        <f>IF(SER_hh_tes_in!E10=0,"",SER_hh_tes_in!E10/SER_hh_fec_in!E10)</f>
        <v/>
      </c>
      <c r="F10" s="109" t="str">
        <f>IF(SER_hh_tes_in!F10=0,"",SER_hh_tes_in!F10/SER_hh_fec_in!F10)</f>
        <v/>
      </c>
      <c r="G10" s="109" t="str">
        <f>IF(SER_hh_tes_in!G10=0,"",SER_hh_tes_in!G10/SER_hh_fec_in!G10)</f>
        <v/>
      </c>
      <c r="H10" s="109" t="str">
        <f>IF(SER_hh_tes_in!H10=0,"",SER_hh_tes_in!H10/SER_hh_fec_in!H10)</f>
        <v/>
      </c>
      <c r="I10" s="109" t="str">
        <f>IF(SER_hh_tes_in!I10=0,"",SER_hh_tes_in!I10/SER_hh_fec_in!I10)</f>
        <v/>
      </c>
      <c r="J10" s="109" t="str">
        <f>IF(SER_hh_tes_in!J10=0,"",SER_hh_tes_in!J10/SER_hh_fec_in!J10)</f>
        <v/>
      </c>
      <c r="K10" s="109" t="str">
        <f>IF(SER_hh_tes_in!K10=0,"",SER_hh_tes_in!K10/SER_hh_fec_in!K10)</f>
        <v/>
      </c>
      <c r="L10" s="109" t="str">
        <f>IF(SER_hh_tes_in!L10=0,"",SER_hh_tes_in!L10/SER_hh_fec_in!L10)</f>
        <v/>
      </c>
      <c r="M10" s="109" t="str">
        <f>IF(SER_hh_tes_in!M10=0,"",SER_hh_tes_in!M10/SER_hh_fec_in!M10)</f>
        <v/>
      </c>
      <c r="N10" s="109" t="str">
        <f>IF(SER_hh_tes_in!N10=0,"",SER_hh_tes_in!N10/SER_hh_fec_in!N10)</f>
        <v/>
      </c>
      <c r="O10" s="109" t="str">
        <f>IF(SER_hh_tes_in!O10=0,"",SER_hh_tes_in!O10/SER_hh_fec_in!O10)</f>
        <v/>
      </c>
      <c r="P10" s="109" t="str">
        <f>IF(SER_hh_tes_in!P10=0,"",SER_hh_tes_in!P10/SER_hh_fec_in!P10)</f>
        <v/>
      </c>
      <c r="Q10" s="109" t="str">
        <f>IF(SER_hh_tes_in!Q10=0,"",SER_hh_tes_in!Q10/SER_hh_fec_in!Q10)</f>
        <v/>
      </c>
    </row>
    <row r="11" spans="1:17" ht="12" customHeight="1" x14ac:dyDescent="0.25">
      <c r="A11" s="88" t="s">
        <v>61</v>
      </c>
      <c r="B11" s="109"/>
      <c r="C11" s="109" t="str">
        <f>IF(SER_hh_tes_in!C11=0,"",SER_hh_tes_in!C11/SER_hh_fec_in!C11)</f>
        <v/>
      </c>
      <c r="D11" s="109" t="str">
        <f>IF(SER_hh_tes_in!D11=0,"",SER_hh_tes_in!D11/SER_hh_fec_in!D11)</f>
        <v/>
      </c>
      <c r="E11" s="109" t="str">
        <f>IF(SER_hh_tes_in!E11=0,"",SER_hh_tes_in!E11/SER_hh_fec_in!E11)</f>
        <v/>
      </c>
      <c r="F11" s="109" t="str">
        <f>IF(SER_hh_tes_in!F11=0,"",SER_hh_tes_in!F11/SER_hh_fec_in!F11)</f>
        <v/>
      </c>
      <c r="G11" s="109" t="str">
        <f>IF(SER_hh_tes_in!G11=0,"",SER_hh_tes_in!G11/SER_hh_fec_in!G11)</f>
        <v/>
      </c>
      <c r="H11" s="109" t="str">
        <f>IF(SER_hh_tes_in!H11=0,"",SER_hh_tes_in!H11/SER_hh_fec_in!H11)</f>
        <v/>
      </c>
      <c r="I11" s="109" t="str">
        <f>IF(SER_hh_tes_in!I11=0,"",SER_hh_tes_in!I11/SER_hh_fec_in!I11)</f>
        <v/>
      </c>
      <c r="J11" s="109" t="str">
        <f>IF(SER_hh_tes_in!J11=0,"",SER_hh_tes_in!J11/SER_hh_fec_in!J11)</f>
        <v/>
      </c>
      <c r="K11" s="109" t="str">
        <f>IF(SER_hh_tes_in!K11=0,"",SER_hh_tes_in!K11/SER_hh_fec_in!K11)</f>
        <v/>
      </c>
      <c r="L11" s="109">
        <f>IF(SER_hh_tes_in!L11=0,"",SER_hh_tes_in!L11/SER_hh_fec_in!L11)</f>
        <v>0.87783723643373646</v>
      </c>
      <c r="M11" s="109">
        <f>IF(SER_hh_tes_in!M11=0,"",SER_hh_tes_in!M11/SER_hh_fec_in!M11)</f>
        <v>0.88632495533512379</v>
      </c>
      <c r="N11" s="109" t="str">
        <f>IF(SER_hh_tes_in!N11=0,"",SER_hh_tes_in!N11/SER_hh_fec_in!N11)</f>
        <v/>
      </c>
      <c r="O11" s="109">
        <f>IF(SER_hh_tes_in!O11=0,"",SER_hh_tes_in!O11/SER_hh_fec_in!O11)</f>
        <v>0.89653575108080807</v>
      </c>
      <c r="P11" s="109" t="str">
        <f>IF(SER_hh_tes_in!P11=0,"",SER_hh_tes_in!P11/SER_hh_fec_in!P11)</f>
        <v/>
      </c>
      <c r="Q11" s="109" t="str">
        <f>IF(SER_hh_tes_in!Q11=0,"",SER_hh_tes_in!Q11/SER_hh_fec_in!Q11)</f>
        <v/>
      </c>
    </row>
    <row r="12" spans="1:17" ht="12" customHeight="1" x14ac:dyDescent="0.25">
      <c r="A12" s="88" t="s">
        <v>42</v>
      </c>
      <c r="B12" s="109"/>
      <c r="C12" s="109" t="str">
        <f>IF(SER_hh_tes_in!C12=0,"",SER_hh_tes_in!C12/SER_hh_fec_in!C12)</f>
        <v/>
      </c>
      <c r="D12" s="109">
        <f>IF(SER_hh_tes_in!D12=0,"",SER_hh_tes_in!D12/SER_hh_fec_in!D12)</f>
        <v>0.80814370087998311</v>
      </c>
      <c r="E12" s="109" t="str">
        <f>IF(SER_hh_tes_in!E12=0,"",SER_hh_tes_in!E12/SER_hh_fec_in!E12)</f>
        <v/>
      </c>
      <c r="F12" s="109">
        <f>IF(SER_hh_tes_in!F12=0,"",SER_hh_tes_in!F12/SER_hh_fec_in!F12)</f>
        <v>0.82136561507905093</v>
      </c>
      <c r="G12" s="109">
        <f>IF(SER_hh_tes_in!G12=0,"",SER_hh_tes_in!G12/SER_hh_fec_in!G12)</f>
        <v>0.8281967530329073</v>
      </c>
      <c r="H12" s="109">
        <f>IF(SER_hh_tes_in!H12=0,"",SER_hh_tes_in!H12/SER_hh_fec_in!H12)</f>
        <v>0.8374337030751805</v>
      </c>
      <c r="I12" s="109" t="str">
        <f>IF(SER_hh_tes_in!I12=0,"",SER_hh_tes_in!I12/SER_hh_fec_in!I12)</f>
        <v/>
      </c>
      <c r="J12" s="109">
        <f>IF(SER_hh_tes_in!J12=0,"",SER_hh_tes_in!J12/SER_hh_fec_in!J12)</f>
        <v>0.85384910091407962</v>
      </c>
      <c r="K12" s="109">
        <f>IF(SER_hh_tes_in!K12=0,"",SER_hh_tes_in!K12/SER_hh_fec_in!K12)</f>
        <v>0.85884181476524213</v>
      </c>
      <c r="L12" s="109">
        <f>IF(SER_hh_tes_in!L12=0,"",SER_hh_tes_in!L12/SER_hh_fec_in!L12)</f>
        <v>0.86361708272769322</v>
      </c>
      <c r="M12" s="109">
        <f>IF(SER_hh_tes_in!M12=0,"",SER_hh_tes_in!M12/SER_hh_fec_in!M12)</f>
        <v>0.86724340192871019</v>
      </c>
      <c r="N12" s="109">
        <f>IF(SER_hh_tes_in!N12=0,"",SER_hh_tes_in!N12/SER_hh_fec_in!N12)</f>
        <v>0.86995446715268143</v>
      </c>
      <c r="O12" s="109">
        <f>IF(SER_hh_tes_in!O12=0,"",SER_hh_tes_in!O12/SER_hh_fec_in!O12)</f>
        <v>0.87212391575269621</v>
      </c>
      <c r="P12" s="109" t="str">
        <f>IF(SER_hh_tes_in!P12=0,"",SER_hh_tes_in!P12/SER_hh_fec_in!P12)</f>
        <v/>
      </c>
      <c r="Q12" s="109" t="str">
        <f>IF(SER_hh_tes_in!Q12=0,"",SER_hh_tes_in!Q12/SER_hh_fec_in!Q12)</f>
        <v/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1.2729868790112566</v>
      </c>
      <c r="D13" s="109">
        <f>IF(SER_hh_tes_in!D13=0,"",SER_hh_tes_in!D13/SER_hh_fec_in!D13)</f>
        <v>1.2732335051090251</v>
      </c>
      <c r="E13" s="109">
        <f>IF(SER_hh_tes_in!E13=0,"",SER_hh_tes_in!E13/SER_hh_fec_in!E13)</f>
        <v>1.2731826679143616</v>
      </c>
      <c r="F13" s="109">
        <f>IF(SER_hh_tes_in!F13=0,"",SER_hh_tes_in!F13/SER_hh_fec_in!F13)</f>
        <v>1.2729283536509781</v>
      </c>
      <c r="G13" s="109">
        <f>IF(SER_hh_tes_in!G13=0,"",SER_hh_tes_in!G13/SER_hh_fec_in!G13)</f>
        <v>1.2728858318065408</v>
      </c>
      <c r="H13" s="109">
        <f>IF(SER_hh_tes_in!H13=0,"",SER_hh_tes_in!H13/SER_hh_fec_in!H13)</f>
        <v>1.2728510561582784</v>
      </c>
      <c r="I13" s="109">
        <f>IF(SER_hh_tes_in!I13=0,"",SER_hh_tes_in!I13/SER_hh_fec_in!I13)</f>
        <v>1.2726958137899522</v>
      </c>
      <c r="J13" s="109">
        <f>IF(SER_hh_tes_in!J13=0,"",SER_hh_tes_in!J13/SER_hh_fec_in!J13)</f>
        <v>1.2726621319418663</v>
      </c>
      <c r="K13" s="109">
        <f>IF(SER_hh_tes_in!K13=0,"",SER_hh_tes_in!K13/SER_hh_fec_in!K13)</f>
        <v>1.2726496284342208</v>
      </c>
      <c r="L13" s="109">
        <f>IF(SER_hh_tes_in!L13=0,"",SER_hh_tes_in!L13/SER_hh_fec_in!L13)</f>
        <v>1.8274944210887785</v>
      </c>
      <c r="M13" s="109">
        <f>IF(SER_hh_tes_in!M13=0,"",SER_hh_tes_in!M13/SER_hh_fec_in!M13)</f>
        <v>2.3610160360423018</v>
      </c>
      <c r="N13" s="109">
        <f>IF(SER_hh_tes_in!N13=0,"",SER_hh_tes_in!N13/SER_hh_fec_in!N13)</f>
        <v>2.8469643374617277</v>
      </c>
      <c r="O13" s="109">
        <f>IF(SER_hh_tes_in!O13=0,"",SER_hh_tes_in!O13/SER_hh_fec_in!O13)</f>
        <v>3.1183674279809845</v>
      </c>
      <c r="P13" s="109">
        <f>IF(SER_hh_tes_in!P13=0,"",SER_hh_tes_in!P13/SER_hh_fec_in!P13)</f>
        <v>3.2917734935106426</v>
      </c>
      <c r="Q13" s="109">
        <f>IF(SER_hh_tes_in!Q13=0,"",SER_hh_tes_in!Q13/SER_hh_fec_in!Q13)</f>
        <v>3.3535886621182787</v>
      </c>
    </row>
    <row r="14" spans="1:17" ht="12" customHeight="1" x14ac:dyDescent="0.25">
      <c r="A14" s="51" t="s">
        <v>104</v>
      </c>
      <c r="B14" s="112"/>
      <c r="C14" s="112" t="str">
        <f>IF(SER_hh_tes_in!C14=0,"",SER_hh_tes_in!C14/SER_hh_fec_in!C14)</f>
        <v/>
      </c>
      <c r="D14" s="112">
        <f>IF(SER_hh_tes_in!D14=0,"",SER_hh_tes_in!D14/SER_hh_fec_in!D14)</f>
        <v>0.76859017415862918</v>
      </c>
      <c r="E14" s="112">
        <f>IF(SER_hh_tes_in!E14=0,"",SER_hh_tes_in!E14/SER_hh_fec_in!E14)</f>
        <v>0.77452707229009066</v>
      </c>
      <c r="F14" s="112" t="str">
        <f>IF(SER_hh_tes_in!F14=0,"",SER_hh_tes_in!F14/SER_hh_fec_in!F14)</f>
        <v/>
      </c>
      <c r="G14" s="112" t="str">
        <f>IF(SER_hh_tes_in!G14=0,"",SER_hh_tes_in!G14/SER_hh_fec_in!G14)</f>
        <v/>
      </c>
      <c r="H14" s="112">
        <f>IF(SER_hh_tes_in!H14=0,"",SER_hh_tes_in!H14/SER_hh_fec_in!H14)</f>
        <v>0.79580213758130858</v>
      </c>
      <c r="I14" s="112">
        <f>IF(SER_hh_tes_in!I14=0,"",SER_hh_tes_in!I14/SER_hh_fec_in!I14)</f>
        <v>0.80491231399573882</v>
      </c>
      <c r="J14" s="112">
        <f>IF(SER_hh_tes_in!J14=0,"",SER_hh_tes_in!J14/SER_hh_fec_in!J14)</f>
        <v>0.81121611946683669</v>
      </c>
      <c r="K14" s="112">
        <f>IF(SER_hh_tes_in!K14=0,"",SER_hh_tes_in!K14/SER_hh_fec_in!K14)</f>
        <v>0.81551087949052359</v>
      </c>
      <c r="L14" s="112">
        <f>IF(SER_hh_tes_in!L14=0,"",SER_hh_tes_in!L14/SER_hh_fec_in!L14)</f>
        <v>0.81989414523261228</v>
      </c>
      <c r="M14" s="112" t="str">
        <f>IF(SER_hh_tes_in!M14=0,"",SER_hh_tes_in!M14/SER_hh_fec_in!M14)</f>
        <v/>
      </c>
      <c r="N14" s="112">
        <f>IF(SER_hh_tes_in!N14=0,"",SER_hh_tes_in!N14/SER_hh_fec_in!N14)</f>
        <v>0.82803600144428624</v>
      </c>
      <c r="O14" s="112" t="str">
        <f>IF(SER_hh_tes_in!O14=0,"",SER_hh_tes_in!O14/SER_hh_fec_in!O14)</f>
        <v/>
      </c>
      <c r="P14" s="112" t="str">
        <f>IF(SER_hh_tes_in!P14=0,"",SER_hh_tes_in!P14/SER_hh_fec_in!P14)</f>
        <v/>
      </c>
      <c r="Q14" s="112" t="str">
        <f>IF(SER_hh_tes_in!Q14=0,"",SER_hh_tes_in!Q14/SER_hh_fec_in!Q14)</f>
        <v/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1.0409367439777826</v>
      </c>
      <c r="D15" s="114">
        <f>IF(SER_hh_tes_in!D15=0,"",SER_hh_tes_in!D15/SER_hh_fec_in!D15)</f>
        <v>1.0597002319066433</v>
      </c>
      <c r="E15" s="114">
        <f>IF(SER_hh_tes_in!E15=0,"",SER_hh_tes_in!E15/SER_hh_fec_in!E15)</f>
        <v>1.0763771356124989</v>
      </c>
      <c r="F15" s="114">
        <f>IF(SER_hh_tes_in!F15=0,"",SER_hh_tes_in!F15/SER_hh_fec_in!F15)</f>
        <v>1.0621247889583145</v>
      </c>
      <c r="G15" s="114">
        <f>IF(SER_hh_tes_in!G15=0,"",SER_hh_tes_in!G15/SER_hh_fec_in!G15)</f>
        <v>1.0642343952666686</v>
      </c>
      <c r="H15" s="114">
        <f>IF(SER_hh_tes_in!H15=0,"",SER_hh_tes_in!H15/SER_hh_fec_in!H15)</f>
        <v>1.0639714328653382</v>
      </c>
      <c r="I15" s="114">
        <f>IF(SER_hh_tes_in!I15=0,"",SER_hh_tes_in!I15/SER_hh_fec_in!I15)</f>
        <v>1.0308288834219284</v>
      </c>
      <c r="J15" s="114">
        <f>IF(SER_hh_tes_in!J15=0,"",SER_hh_tes_in!J15/SER_hh_fec_in!J15)</f>
        <v>1.0725022312281505</v>
      </c>
      <c r="K15" s="114">
        <f>IF(SER_hh_tes_in!K15=0,"",SER_hh_tes_in!K15/SER_hh_fec_in!K15)</f>
        <v>1.0441470785227605</v>
      </c>
      <c r="L15" s="114">
        <f>IF(SER_hh_tes_in!L15=0,"",SER_hh_tes_in!L15/SER_hh_fec_in!L15)</f>
        <v>1.0174878660201405</v>
      </c>
      <c r="M15" s="114">
        <f>IF(SER_hh_tes_in!M15=0,"",SER_hh_tes_in!M15/SER_hh_fec_in!M15)</f>
        <v>1.0208606966255751</v>
      </c>
      <c r="N15" s="114">
        <f>IF(SER_hh_tes_in!N15=0,"",SER_hh_tes_in!N15/SER_hh_fec_in!N15)</f>
        <v>1.0207785976360939</v>
      </c>
      <c r="O15" s="114">
        <f>IF(SER_hh_tes_in!O15=0,"",SER_hh_tes_in!O15/SER_hh_fec_in!O15)</f>
        <v>1.0051635498377476</v>
      </c>
      <c r="P15" s="114">
        <f>IF(SER_hh_tes_in!P15=0,"",SER_hh_tes_in!P15/SER_hh_fec_in!P15)</f>
        <v>1.0081037639329833</v>
      </c>
      <c r="Q15" s="114">
        <f>IF(SER_hh_tes_in!Q15=0,"",SER_hh_tes_in!Q15/SER_hh_fec_in!Q15)</f>
        <v>1.0118233214004739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1.7455780548379525</v>
      </c>
      <c r="D16" s="110">
        <f>IF(SER_hh_tes_in!D16=0,"",SER_hh_tes_in!D16/SER_hh_fec_in!D16)</f>
        <v>1.7963470709288945</v>
      </c>
      <c r="E16" s="110">
        <f>IF(SER_hh_tes_in!E16=0,"",SER_hh_tes_in!E16/SER_hh_fec_in!E16)</f>
        <v>1.8346455508222059</v>
      </c>
      <c r="F16" s="110">
        <f>IF(SER_hh_tes_in!F16=0,"",SER_hh_tes_in!F16/SER_hh_fec_in!F16)</f>
        <v>1.8720825542666606</v>
      </c>
      <c r="G16" s="110">
        <f>IF(SER_hh_tes_in!G16=0,"",SER_hh_tes_in!G16/SER_hh_fec_in!G16)</f>
        <v>1.9058863488762667</v>
      </c>
      <c r="H16" s="110">
        <f>IF(SER_hh_tes_in!H16=0,"",SER_hh_tes_in!H16/SER_hh_fec_in!H16)</f>
        <v>1.9441121578768839</v>
      </c>
      <c r="I16" s="110">
        <f>IF(SER_hh_tes_in!I16=0,"",SER_hh_tes_in!I16/SER_hh_fec_in!I16)</f>
        <v>1.9846961211758927</v>
      </c>
      <c r="J16" s="110">
        <f>IF(SER_hh_tes_in!J16=0,"",SER_hh_tes_in!J16/SER_hh_fec_in!J16)</f>
        <v>2.0106526377315954</v>
      </c>
      <c r="K16" s="110">
        <f>IF(SER_hh_tes_in!K16=0,"",SER_hh_tes_in!K16/SER_hh_fec_in!K16)</f>
        <v>2.0386609662661987</v>
      </c>
      <c r="L16" s="110">
        <f>IF(SER_hh_tes_in!L16=0,"",SER_hh_tes_in!L16/SER_hh_fec_in!L16)</f>
        <v>2.0635663034510179</v>
      </c>
      <c r="M16" s="110">
        <f>IF(SER_hh_tes_in!M16=0,"",SER_hh_tes_in!M16/SER_hh_fec_in!M16)</f>
        <v>2.0985836053173723</v>
      </c>
      <c r="N16" s="110">
        <f>IF(SER_hh_tes_in!N16=0,"",SER_hh_tes_in!N16/SER_hh_fec_in!N16)</f>
        <v>2.1574083291627542</v>
      </c>
      <c r="O16" s="110">
        <f>IF(SER_hh_tes_in!O16=0,"",SER_hh_tes_in!O16/SER_hh_fec_in!O16)</f>
        <v>2.2053613149726181</v>
      </c>
      <c r="P16" s="110">
        <f>IF(SER_hh_tes_in!P16=0,"",SER_hh_tes_in!P16/SER_hh_fec_in!P16)</f>
        <v>2.286473555810653</v>
      </c>
      <c r="Q16" s="110">
        <f>IF(SER_hh_tes_in!Q16=0,"",SER_hh_tes_in!Q16/SER_hh_fec_in!Q16)</f>
        <v>2.3800248963287185</v>
      </c>
    </row>
    <row r="17" spans="1:17" ht="12.95" customHeight="1" x14ac:dyDescent="0.25">
      <c r="A17" s="88" t="s">
        <v>101</v>
      </c>
      <c r="B17" s="113"/>
      <c r="C17" s="113" t="str">
        <f>IF(SER_hh_tes_in!C17=0,"",SER_hh_tes_in!C17/SER_hh_fec_in!C17)</f>
        <v/>
      </c>
      <c r="D17" s="113" t="str">
        <f>IF(SER_hh_tes_in!D17=0,"",SER_hh_tes_in!D17/SER_hh_fec_in!D17)</f>
        <v/>
      </c>
      <c r="E17" s="113" t="str">
        <f>IF(SER_hh_tes_in!E17=0,"",SER_hh_tes_in!E17/SER_hh_fec_in!E17)</f>
        <v/>
      </c>
      <c r="F17" s="113" t="str">
        <f>IF(SER_hh_tes_in!F17=0,"",SER_hh_tes_in!F17/SER_hh_fec_in!F17)</f>
        <v/>
      </c>
      <c r="G17" s="113" t="str">
        <f>IF(SER_hh_tes_in!G17=0,"",SER_hh_tes_in!G17/SER_hh_fec_in!G17)</f>
        <v/>
      </c>
      <c r="H17" s="113" t="str">
        <f>IF(SER_hh_tes_in!H17=0,"",SER_hh_tes_in!H17/SER_hh_fec_in!H17)</f>
        <v/>
      </c>
      <c r="I17" s="113" t="str">
        <f>IF(SER_hh_tes_in!I17=0,"",SER_hh_tes_in!I17/SER_hh_fec_in!I17)</f>
        <v/>
      </c>
      <c r="J17" s="113" t="str">
        <f>IF(SER_hh_tes_in!J17=0,"",SER_hh_tes_in!J17/SER_hh_fec_in!J17)</f>
        <v/>
      </c>
      <c r="K17" s="113" t="str">
        <f>IF(SER_hh_tes_in!K17=0,"",SER_hh_tes_in!K17/SER_hh_fec_in!K17)</f>
        <v/>
      </c>
      <c r="L17" s="113" t="str">
        <f>IF(SER_hh_tes_in!L17=0,"",SER_hh_tes_in!L17/SER_hh_fec_in!L17)</f>
        <v/>
      </c>
      <c r="M17" s="113" t="str">
        <f>IF(SER_hh_tes_in!M17=0,"",SER_hh_tes_in!M17/SER_hh_fec_in!M17)</f>
        <v/>
      </c>
      <c r="N17" s="113" t="str">
        <f>IF(SER_hh_tes_in!N17=0,"",SER_hh_tes_in!N17/SER_hh_fec_in!N17)</f>
        <v/>
      </c>
      <c r="O17" s="113" t="str">
        <f>IF(SER_hh_tes_in!O17=0,"",SER_hh_tes_in!O17/SER_hh_fec_in!O17)</f>
        <v/>
      </c>
      <c r="P17" s="113" t="str">
        <f>IF(SER_hh_tes_in!P17=0,"",SER_hh_tes_in!P17/SER_hh_fec_in!P17)</f>
        <v/>
      </c>
      <c r="Q17" s="113" t="str">
        <f>IF(SER_hh_tes_in!Q17=0,"",SER_hh_tes_in!Q17/SER_hh_fec_in!Q17)</f>
        <v/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1.7455780548379525</v>
      </c>
      <c r="D18" s="113">
        <f>IF(SER_hh_tes_in!D18=0,"",SER_hh_tes_in!D18/SER_hh_fec_in!D18)</f>
        <v>1.7963470709288945</v>
      </c>
      <c r="E18" s="113">
        <f>IF(SER_hh_tes_in!E18=0,"",SER_hh_tes_in!E18/SER_hh_fec_in!E18)</f>
        <v>1.8346455508222059</v>
      </c>
      <c r="F18" s="113">
        <f>IF(SER_hh_tes_in!F18=0,"",SER_hh_tes_in!F18/SER_hh_fec_in!F18)</f>
        <v>1.8720825542666606</v>
      </c>
      <c r="G18" s="113">
        <f>IF(SER_hh_tes_in!G18=0,"",SER_hh_tes_in!G18/SER_hh_fec_in!G18)</f>
        <v>1.9058863488762667</v>
      </c>
      <c r="H18" s="113">
        <f>IF(SER_hh_tes_in!H18=0,"",SER_hh_tes_in!H18/SER_hh_fec_in!H18)</f>
        <v>1.9441121578768839</v>
      </c>
      <c r="I18" s="113">
        <f>IF(SER_hh_tes_in!I18=0,"",SER_hh_tes_in!I18/SER_hh_fec_in!I18)</f>
        <v>1.9846961211758927</v>
      </c>
      <c r="J18" s="113">
        <f>IF(SER_hh_tes_in!J18=0,"",SER_hh_tes_in!J18/SER_hh_fec_in!J18)</f>
        <v>2.0106526377315954</v>
      </c>
      <c r="K18" s="113">
        <f>IF(SER_hh_tes_in!K18=0,"",SER_hh_tes_in!K18/SER_hh_fec_in!K18)</f>
        <v>2.0386609662661987</v>
      </c>
      <c r="L18" s="113">
        <f>IF(SER_hh_tes_in!L18=0,"",SER_hh_tes_in!L18/SER_hh_fec_in!L18)</f>
        <v>2.0635663034510179</v>
      </c>
      <c r="M18" s="113">
        <f>IF(SER_hh_tes_in!M18=0,"",SER_hh_tes_in!M18/SER_hh_fec_in!M18)</f>
        <v>2.0985836053173723</v>
      </c>
      <c r="N18" s="113">
        <f>IF(SER_hh_tes_in!N18=0,"",SER_hh_tes_in!N18/SER_hh_fec_in!N18)</f>
        <v>2.1574083291627542</v>
      </c>
      <c r="O18" s="113">
        <f>IF(SER_hh_tes_in!O18=0,"",SER_hh_tes_in!O18/SER_hh_fec_in!O18)</f>
        <v>2.2053613149726181</v>
      </c>
      <c r="P18" s="113">
        <f>IF(SER_hh_tes_in!P18=0,"",SER_hh_tes_in!P18/SER_hh_fec_in!P18)</f>
        <v>2.286473555810653</v>
      </c>
      <c r="Q18" s="113">
        <f>IF(SER_hh_tes_in!Q18=0,"",SER_hh_tes_in!Q18/SER_hh_fec_in!Q18)</f>
        <v>2.3800248963287185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0.63661586161467776</v>
      </c>
      <c r="D19" s="110">
        <f>IF(SER_hh_tes_in!D19=0,"",SER_hh_tes_in!D19/SER_hh_fec_in!D19)</f>
        <v>0.68776179136219739</v>
      </c>
      <c r="E19" s="110">
        <f>IF(SER_hh_tes_in!E19=0,"",SER_hh_tes_in!E19/SER_hh_fec_in!E19)</f>
        <v>0.58715546875322444</v>
      </c>
      <c r="F19" s="110">
        <f>IF(SER_hh_tes_in!F19=0,"",SER_hh_tes_in!F19/SER_hh_fec_in!F19)</f>
        <v>0.64303873949277202</v>
      </c>
      <c r="G19" s="110">
        <f>IF(SER_hh_tes_in!G19=0,"",SER_hh_tes_in!G19/SER_hh_fec_in!G19)</f>
        <v>0.65712701454724409</v>
      </c>
      <c r="H19" s="110">
        <f>IF(SER_hh_tes_in!H19=0,"",SER_hh_tes_in!H19/SER_hh_fec_in!H19)</f>
        <v>0.64888917032471338</v>
      </c>
      <c r="I19" s="110">
        <f>IF(SER_hh_tes_in!I19=0,"",SER_hh_tes_in!I19/SER_hh_fec_in!I19)</f>
        <v>0.69008080742026978</v>
      </c>
      <c r="J19" s="110">
        <f>IF(SER_hh_tes_in!J19=0,"",SER_hh_tes_in!J19/SER_hh_fec_in!J19)</f>
        <v>0.75489305349183944</v>
      </c>
      <c r="K19" s="110">
        <f>IF(SER_hh_tes_in!K19=0,"",SER_hh_tes_in!K19/SER_hh_fec_in!K19)</f>
        <v>0.68877309677118115</v>
      </c>
      <c r="L19" s="110">
        <f>IF(SER_hh_tes_in!L19=0,"",SER_hh_tes_in!L19/SER_hh_fec_in!L19)</f>
        <v>0.74594513868006562</v>
      </c>
      <c r="M19" s="110">
        <f>IF(SER_hh_tes_in!M19=0,"",SER_hh_tes_in!M19/SER_hh_fec_in!M19)</f>
        <v>0.8017951369020514</v>
      </c>
      <c r="N19" s="110">
        <f>IF(SER_hh_tes_in!N19=0,"",SER_hh_tes_in!N19/SER_hh_fec_in!N19)</f>
        <v>0.75375908676458869</v>
      </c>
      <c r="O19" s="110">
        <f>IF(SER_hh_tes_in!O19=0,"",SER_hh_tes_in!O19/SER_hh_fec_in!O19)</f>
        <v>0.79326453507041028</v>
      </c>
      <c r="P19" s="110">
        <f>IF(SER_hh_tes_in!P19=0,"",SER_hh_tes_in!P19/SER_hh_fec_in!P19)</f>
        <v>0.78594607569453956</v>
      </c>
      <c r="Q19" s="110">
        <f>IF(SER_hh_tes_in!Q19=0,"",SER_hh_tes_in!Q19/SER_hh_fec_in!Q19)</f>
        <v>0.75884458746927996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>
        <f>IF(SER_hh_tes_in!C21=0,"",SER_hh_tes_in!C21/SER_hh_fec_in!C21)</f>
        <v>0.59603311011290849</v>
      </c>
      <c r="D21" s="109" t="str">
        <f>IF(SER_hh_tes_in!D21=0,"",SER_hh_tes_in!D21/SER_hh_fec_in!D21)</f>
        <v/>
      </c>
      <c r="E21" s="109">
        <f>IF(SER_hh_tes_in!E21=0,"",SER_hh_tes_in!E21/SER_hh_fec_in!E21)</f>
        <v>0.60566265952305498</v>
      </c>
      <c r="F21" s="109">
        <f>IF(SER_hh_tes_in!F21=0,"",SER_hh_tes_in!F21/SER_hh_fec_in!F21)</f>
        <v>0.6111762298744825</v>
      </c>
      <c r="G21" s="109">
        <f>IF(SER_hh_tes_in!G21=0,"",SER_hh_tes_in!G21/SER_hh_fec_in!G21)</f>
        <v>0.61633117663466996</v>
      </c>
      <c r="H21" s="109">
        <f>IF(SER_hh_tes_in!H21=0,"",SER_hh_tes_in!H21/SER_hh_fec_in!H21)</f>
        <v>0.62292294273738347</v>
      </c>
      <c r="I21" s="109">
        <f>IF(SER_hh_tes_in!I21=0,"",SER_hh_tes_in!I21/SER_hh_fec_in!I21)</f>
        <v>0.63025514190841458</v>
      </c>
      <c r="J21" s="109">
        <f>IF(SER_hh_tes_in!J21=0,"",SER_hh_tes_in!J21/SER_hh_fec_in!J21)</f>
        <v>0.63547012561694971</v>
      </c>
      <c r="K21" s="109">
        <f>IF(SER_hh_tes_in!K21=0,"",SER_hh_tes_in!K21/SER_hh_fec_in!K21)</f>
        <v>0.63924739501893657</v>
      </c>
      <c r="L21" s="109">
        <f>IF(SER_hh_tes_in!L21=0,"",SER_hh_tes_in!L21/SER_hh_fec_in!L21)</f>
        <v>0.64308878909154921</v>
      </c>
      <c r="M21" s="109" t="str">
        <f>IF(SER_hh_tes_in!M21=0,"",SER_hh_tes_in!M21/SER_hh_fec_in!M21)</f>
        <v/>
      </c>
      <c r="N21" s="109">
        <f>IF(SER_hh_tes_in!N21=0,"",SER_hh_tes_in!N21/SER_hh_fec_in!N21)</f>
        <v>0.64589794061594441</v>
      </c>
      <c r="O21" s="109">
        <f>IF(SER_hh_tes_in!O21=0,"",SER_hh_tes_in!O21/SER_hh_fec_in!O21)</f>
        <v>0.64616472795797597</v>
      </c>
      <c r="P21" s="109">
        <f>IF(SER_hh_tes_in!P21=0,"",SER_hh_tes_in!P21/SER_hh_fec_in!P21)</f>
        <v>0.64600521947139666</v>
      </c>
      <c r="Q21" s="109">
        <f>IF(SER_hh_tes_in!Q21=0,"",SER_hh_tes_in!Q21/SER_hh_fec_in!Q21)</f>
        <v>0.64539085251951989</v>
      </c>
    </row>
    <row r="22" spans="1:17" ht="12" customHeight="1" x14ac:dyDescent="0.25">
      <c r="A22" s="88" t="s">
        <v>99</v>
      </c>
      <c r="B22" s="109"/>
      <c r="C22" s="109">
        <f>IF(SER_hh_tes_in!C22=0,"",SER_hh_tes_in!C22/SER_hh_fec_in!C22)</f>
        <v>0.56965320786351603</v>
      </c>
      <c r="D22" s="109">
        <f>IF(SER_hh_tes_in!D22=0,"",SER_hh_tes_in!D22/SER_hh_fec_in!D22)</f>
        <v>0.57459749575326857</v>
      </c>
      <c r="E22" s="109">
        <f>IF(SER_hh_tes_in!E22=0,"",SER_hh_tes_in!E22/SER_hh_fec_in!E22)</f>
        <v>0.57899000385276767</v>
      </c>
      <c r="F22" s="109">
        <f>IF(SER_hh_tes_in!F22=0,"",SER_hh_tes_in!F22/SER_hh_fec_in!F22)</f>
        <v>0.5841026465097493</v>
      </c>
      <c r="G22" s="109">
        <f>IF(SER_hh_tes_in!G22=0,"",SER_hh_tes_in!G22/SER_hh_fec_in!G22)</f>
        <v>0.58886286358494511</v>
      </c>
      <c r="H22" s="109">
        <f>IF(SER_hh_tes_in!H22=0,"",SER_hh_tes_in!H22/SER_hh_fec_in!H22)</f>
        <v>0.59493932280200645</v>
      </c>
      <c r="I22" s="109">
        <f>IF(SER_hh_tes_in!I22=0,"",SER_hh_tes_in!I22/SER_hh_fec_in!I22)</f>
        <v>0.60173524131761635</v>
      </c>
      <c r="J22" s="109">
        <f>IF(SER_hh_tes_in!J22=0,"",SER_hh_tes_in!J22/SER_hh_fec_in!J22)</f>
        <v>0.60650509604351321</v>
      </c>
      <c r="K22" s="109">
        <f>IF(SER_hh_tes_in!K22=0,"",SER_hh_tes_in!K22/SER_hh_fec_in!K22)</f>
        <v>0.60981837522802496</v>
      </c>
      <c r="L22" s="109">
        <f>IF(SER_hh_tes_in!L22=0,"",SER_hh_tes_in!L22/SER_hh_fec_in!L22)</f>
        <v>0.61315103030141027</v>
      </c>
      <c r="M22" s="109" t="str">
        <f>IF(SER_hh_tes_in!M22=0,"",SER_hh_tes_in!M22/SER_hh_fec_in!M22)</f>
        <v/>
      </c>
      <c r="N22" s="109" t="str">
        <f>IF(SER_hh_tes_in!N22=0,"",SER_hh_tes_in!N22/SER_hh_fec_in!N22)</f>
        <v/>
      </c>
      <c r="O22" s="109" t="str">
        <f>IF(SER_hh_tes_in!O22=0,"",SER_hh_tes_in!O22/SER_hh_fec_in!O22)</f>
        <v/>
      </c>
      <c r="P22" s="109" t="str">
        <f>IF(SER_hh_tes_in!P22=0,"",SER_hh_tes_in!P22/SER_hh_fec_in!P22)</f>
        <v/>
      </c>
      <c r="Q22" s="109" t="str">
        <f>IF(SER_hh_tes_in!Q22=0,"",SER_hh_tes_in!Q22/SER_hh_fec_in!Q22)</f>
        <v/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0.60065451942768366</v>
      </c>
      <c r="D23" s="109">
        <f>IF(SER_hh_tes_in!D23=0,"",SER_hh_tes_in!D23/SER_hh_fec_in!D23)</f>
        <v>0.60587348936491936</v>
      </c>
      <c r="E23" s="109">
        <f>IF(SER_hh_tes_in!E23=0,"",SER_hh_tes_in!E23/SER_hh_fec_in!E23)</f>
        <v>0.61034523798065565</v>
      </c>
      <c r="F23" s="109">
        <f>IF(SER_hh_tes_in!F23=0,"",SER_hh_tes_in!F23/SER_hh_fec_in!F23)</f>
        <v>0.61576402528643814</v>
      </c>
      <c r="G23" s="109">
        <f>IF(SER_hh_tes_in!G23=0,"",SER_hh_tes_in!G23/SER_hh_fec_in!G23)</f>
        <v>0.62081235520115785</v>
      </c>
      <c r="H23" s="109">
        <f>IF(SER_hh_tes_in!H23=0,"",SER_hh_tes_in!H23/SER_hh_fec_in!H23)</f>
        <v>0.62720570856137259</v>
      </c>
      <c r="I23" s="109">
        <f>IF(SER_hh_tes_in!I23=0,"",SER_hh_tes_in!I23/SER_hh_fec_in!I23)</f>
        <v>0.63440165748001709</v>
      </c>
      <c r="J23" s="109">
        <f>IF(SER_hh_tes_in!J23=0,"",SER_hh_tes_in!J23/SER_hh_fec_in!J23)</f>
        <v>0.6396317987967306</v>
      </c>
      <c r="K23" s="109">
        <f>IF(SER_hh_tes_in!K23=0,"",SER_hh_tes_in!K23/SER_hh_fec_in!K23)</f>
        <v>0.64332189294505826</v>
      </c>
      <c r="L23" s="109">
        <f>IF(SER_hh_tes_in!L23=0,"",SER_hh_tes_in!L23/SER_hh_fec_in!L23)</f>
        <v>0.64682043478083118</v>
      </c>
      <c r="M23" s="109">
        <f>IF(SER_hh_tes_in!M23=0,"",SER_hh_tes_in!M23/SER_hh_fec_in!M23)</f>
        <v>0.6485251192054251</v>
      </c>
      <c r="N23" s="109">
        <f>IF(SER_hh_tes_in!N23=0,"",SER_hh_tes_in!N23/SER_hh_fec_in!N23)</f>
        <v>0.6493219967041155</v>
      </c>
      <c r="O23" s="109">
        <f>IF(SER_hh_tes_in!O23=0,"",SER_hh_tes_in!O23/SER_hh_fec_in!O23)</f>
        <v>0.64965399020591863</v>
      </c>
      <c r="P23" s="109">
        <f>IF(SER_hh_tes_in!P23=0,"",SER_hh_tes_in!P23/SER_hh_fec_in!P23)</f>
        <v>0.64974282364590974</v>
      </c>
      <c r="Q23" s="109" t="str">
        <f>IF(SER_hh_tes_in!Q23=0,"",SER_hh_tes_in!Q23/SER_hh_fec_in!Q23)</f>
        <v/>
      </c>
    </row>
    <row r="24" spans="1:17" ht="12" customHeight="1" x14ac:dyDescent="0.25">
      <c r="A24" s="88" t="s">
        <v>34</v>
      </c>
      <c r="B24" s="109"/>
      <c r="C24" s="109" t="str">
        <f>IF(SER_hh_tes_in!C24=0,"",SER_hh_tes_in!C24/SER_hh_fec_in!C24)</f>
        <v/>
      </c>
      <c r="D24" s="109" t="str">
        <f>IF(SER_hh_tes_in!D24=0,"",SER_hh_tes_in!D24/SER_hh_fec_in!D24)</f>
        <v/>
      </c>
      <c r="E24" s="109" t="str">
        <f>IF(SER_hh_tes_in!E24=0,"",SER_hh_tes_in!E24/SER_hh_fec_in!E24)</f>
        <v/>
      </c>
      <c r="F24" s="109" t="str">
        <f>IF(SER_hh_tes_in!F24=0,"",SER_hh_tes_in!F24/SER_hh_fec_in!F24)</f>
        <v/>
      </c>
      <c r="G24" s="109" t="str">
        <f>IF(SER_hh_tes_in!G24=0,"",SER_hh_tes_in!G24/SER_hh_fec_in!G24)</f>
        <v/>
      </c>
      <c r="H24" s="109" t="str">
        <f>IF(SER_hh_tes_in!H24=0,"",SER_hh_tes_in!H24/SER_hh_fec_in!H24)</f>
        <v/>
      </c>
      <c r="I24" s="109" t="str">
        <f>IF(SER_hh_tes_in!I24=0,"",SER_hh_tes_in!I24/SER_hh_fec_in!I24)</f>
        <v/>
      </c>
      <c r="J24" s="109" t="str">
        <f>IF(SER_hh_tes_in!J24=0,"",SER_hh_tes_in!J24/SER_hh_fec_in!J24)</f>
        <v/>
      </c>
      <c r="K24" s="109" t="str">
        <f>IF(SER_hh_tes_in!K24=0,"",SER_hh_tes_in!K24/SER_hh_fec_in!K24)</f>
        <v/>
      </c>
      <c r="L24" s="109" t="str">
        <f>IF(SER_hh_tes_in!L24=0,"",SER_hh_tes_in!L24/SER_hh_fec_in!L24)</f>
        <v/>
      </c>
      <c r="M24" s="109" t="str">
        <f>IF(SER_hh_tes_in!M24=0,"",SER_hh_tes_in!M24/SER_hh_fec_in!M24)</f>
        <v/>
      </c>
      <c r="N24" s="109" t="str">
        <f>IF(SER_hh_tes_in!N24=0,"",SER_hh_tes_in!N24/SER_hh_fec_in!N24)</f>
        <v/>
      </c>
      <c r="O24" s="109" t="str">
        <f>IF(SER_hh_tes_in!O24=0,"",SER_hh_tes_in!O24/SER_hh_fec_in!O24)</f>
        <v/>
      </c>
      <c r="P24" s="109" t="str">
        <f>IF(SER_hh_tes_in!P24=0,"",SER_hh_tes_in!P24/SER_hh_fec_in!P24)</f>
        <v/>
      </c>
      <c r="Q24" s="109" t="str">
        <f>IF(SER_hh_tes_in!Q24=0,"",SER_hh_tes_in!Q24/SER_hh_fec_in!Q24)</f>
        <v/>
      </c>
    </row>
    <row r="25" spans="1:17" ht="12" customHeight="1" x14ac:dyDescent="0.25">
      <c r="A25" s="88" t="s">
        <v>42</v>
      </c>
      <c r="B25" s="109"/>
      <c r="C25" s="109" t="str">
        <f>IF(SER_hh_tes_in!C25=0,"",SER_hh_tes_in!C25/SER_hh_fec_in!C25)</f>
        <v/>
      </c>
      <c r="D25" s="109" t="str">
        <f>IF(SER_hh_tes_in!D25=0,"",SER_hh_tes_in!D25/SER_hh_fec_in!D25)</f>
        <v/>
      </c>
      <c r="E25" s="109">
        <f>IF(SER_hh_tes_in!E25=0,"",SER_hh_tes_in!E25/SER_hh_fec_in!E25)</f>
        <v>0.77469025152954363</v>
      </c>
      <c r="F25" s="109">
        <f>IF(SER_hh_tes_in!F25=0,"",SER_hh_tes_in!F25/SER_hh_fec_in!F25)</f>
        <v>0.78173338117674562</v>
      </c>
      <c r="G25" s="109">
        <f>IF(SER_hh_tes_in!G25=0,"",SER_hh_tes_in!G25/SER_hh_fec_in!G25)</f>
        <v>0.78816358208629966</v>
      </c>
      <c r="H25" s="109" t="str">
        <f>IF(SER_hh_tes_in!H25=0,"",SER_hh_tes_in!H25/SER_hh_fec_in!H25)</f>
        <v/>
      </c>
      <c r="I25" s="109">
        <f>IF(SER_hh_tes_in!I25=0,"",SER_hh_tes_in!I25/SER_hh_fec_in!I25)</f>
        <v>0.80571799668328514</v>
      </c>
      <c r="J25" s="109">
        <f>IF(SER_hh_tes_in!J25=0,"",SER_hh_tes_in!J25/SER_hh_fec_in!J25)</f>
        <v>0.81248152450357891</v>
      </c>
      <c r="K25" s="109">
        <f>IF(SER_hh_tes_in!K25=0,"",SER_hh_tes_in!K25/SER_hh_fec_in!K25)</f>
        <v>0.81718665176272298</v>
      </c>
      <c r="L25" s="109">
        <f>IF(SER_hh_tes_in!L25=0,"",SER_hh_tes_in!L25/SER_hh_fec_in!L25)</f>
        <v>0.82115610733486721</v>
      </c>
      <c r="M25" s="109">
        <f>IF(SER_hh_tes_in!M25=0,"",SER_hh_tes_in!M25/SER_hh_fec_in!M25)</f>
        <v>0.82261619664775598</v>
      </c>
      <c r="N25" s="109">
        <f>IF(SER_hh_tes_in!N25=0,"",SER_hh_tes_in!N25/SER_hh_fec_in!N25)</f>
        <v>0.8233987565381603</v>
      </c>
      <c r="O25" s="109">
        <f>IF(SER_hh_tes_in!O25=0,"",SER_hh_tes_in!O25/SER_hh_fec_in!O25)</f>
        <v>0.82386823764125339</v>
      </c>
      <c r="P25" s="109">
        <f>IF(SER_hh_tes_in!P25=0,"",SER_hh_tes_in!P25/SER_hh_fec_in!P25)</f>
        <v>0.82413892279510359</v>
      </c>
      <c r="Q25" s="109">
        <f>IF(SER_hh_tes_in!Q25=0,"",SER_hh_tes_in!Q25/SER_hh_fec_in!Q25)</f>
        <v>0.82427822420610763</v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0.73677535085036716</v>
      </c>
      <c r="D26" s="112">
        <f>IF(SER_hh_tes_in!D26=0,"",SER_hh_tes_in!D26/SER_hh_fec_in!D26)</f>
        <v>0.74301288301519641</v>
      </c>
      <c r="E26" s="112" t="str">
        <f>IF(SER_hh_tes_in!E26=0,"",SER_hh_tes_in!E26/SER_hh_fec_in!E26)</f>
        <v/>
      </c>
      <c r="F26" s="112">
        <f>IF(SER_hh_tes_in!F26=0,"",SER_hh_tes_in!F26/SER_hh_fec_in!F26)</f>
        <v>0.75483054116500925</v>
      </c>
      <c r="G26" s="112">
        <f>IF(SER_hh_tes_in!G26=0,"",SER_hh_tes_in!G26/SER_hh_fec_in!G26)</f>
        <v>0.76094386313756146</v>
      </c>
      <c r="H26" s="112">
        <f>IF(SER_hh_tes_in!H26=0,"",SER_hh_tes_in!H26/SER_hh_fec_in!H26)</f>
        <v>0.76872085982488847</v>
      </c>
      <c r="I26" s="112">
        <f>IF(SER_hh_tes_in!I26=0,"",SER_hh_tes_in!I26/SER_hh_fec_in!I26)</f>
        <v>0.77751888460286778</v>
      </c>
      <c r="J26" s="112">
        <f>IF(SER_hh_tes_in!J26=0,"",SER_hh_tes_in!J26/SER_hh_fec_in!J26)</f>
        <v>0.78380934470975239</v>
      </c>
      <c r="K26" s="112" t="str">
        <f>IF(SER_hh_tes_in!K26=0,"",SER_hh_tes_in!K26/SER_hh_fec_in!K26)</f>
        <v/>
      </c>
      <c r="L26" s="112">
        <f>IF(SER_hh_tes_in!L26=0,"",SER_hh_tes_in!L26/SER_hh_fec_in!L26)</f>
        <v>0.79244599538850535</v>
      </c>
      <c r="M26" s="112">
        <f>IF(SER_hh_tes_in!M26=0,"",SER_hh_tes_in!M26/SER_hh_fec_in!M26)</f>
        <v>0.79474708270922501</v>
      </c>
      <c r="N26" s="112">
        <f>IF(SER_hh_tes_in!N26=0,"",SER_hh_tes_in!N26/SER_hh_fec_in!N26)</f>
        <v>0.79585410840088777</v>
      </c>
      <c r="O26" s="112">
        <f>IF(SER_hh_tes_in!O26=0,"",SER_hh_tes_in!O26/SER_hh_fec_in!O26)</f>
        <v>0.79640973255079339</v>
      </c>
      <c r="P26" s="112">
        <f>IF(SER_hh_tes_in!P26=0,"",SER_hh_tes_in!P26/SER_hh_fec_in!P26)</f>
        <v>0.79667259378361865</v>
      </c>
      <c r="Q26" s="112">
        <f>IF(SER_hh_tes_in!Q26=0,"",SER_hh_tes_in!Q26/SER_hh_fec_in!Q26)</f>
        <v>0.79679829826950843</v>
      </c>
    </row>
    <row r="27" spans="1:17" ht="12" customHeight="1" x14ac:dyDescent="0.25">
      <c r="A27" s="93" t="s">
        <v>33</v>
      </c>
      <c r="B27" s="122"/>
      <c r="C27" s="122" t="str">
        <f>IF(SER_hh_tes_in!C27=0,"",SER_hh_tes_in!C27/SER_hh_fec_in!C27)</f>
        <v/>
      </c>
      <c r="D27" s="122" t="str">
        <f>IF(SER_hh_tes_in!D27=0,"",SER_hh_tes_in!D27/SER_hh_fec_in!D27)</f>
        <v/>
      </c>
      <c r="E27" s="122" t="str">
        <f>IF(SER_hh_tes_in!E27=0,"",SER_hh_tes_in!E27/SER_hh_fec_in!E27)</f>
        <v/>
      </c>
      <c r="F27" s="122" t="str">
        <f>IF(SER_hh_tes_in!F27=0,"",SER_hh_tes_in!F27/SER_hh_fec_in!F27)</f>
        <v/>
      </c>
      <c r="G27" s="122" t="str">
        <f>IF(SER_hh_tes_in!G27=0,"",SER_hh_tes_in!G27/SER_hh_fec_in!G27)</f>
        <v/>
      </c>
      <c r="H27" s="122" t="str">
        <f>IF(SER_hh_tes_in!H27=0,"",SER_hh_tes_in!H27/SER_hh_fec_in!H27)</f>
        <v/>
      </c>
      <c r="I27" s="122" t="str">
        <f>IF(SER_hh_tes_in!I27=0,"",SER_hh_tes_in!I27/SER_hh_fec_in!I27)</f>
        <v/>
      </c>
      <c r="J27" s="122" t="str">
        <f>IF(SER_hh_tes_in!J27=0,"",SER_hh_tes_in!J27/SER_hh_fec_in!J27)</f>
        <v/>
      </c>
      <c r="K27" s="122" t="str">
        <f>IF(SER_hh_tes_in!K27=0,"",SER_hh_tes_in!K27/SER_hh_fec_in!K27)</f>
        <v/>
      </c>
      <c r="L27" s="122" t="str">
        <f>IF(SER_hh_tes_in!L27=0,"",SER_hh_tes_in!L27/SER_hh_fec_in!L27)</f>
        <v/>
      </c>
      <c r="M27" s="122" t="str">
        <f>IF(SER_hh_tes_in!M27=0,"",SER_hh_tes_in!M27/SER_hh_fec_in!M27)</f>
        <v/>
      </c>
      <c r="N27" s="122" t="str">
        <f>IF(SER_hh_tes_in!N27=0,"",SER_hh_tes_in!N27/SER_hh_fec_in!N27)</f>
        <v/>
      </c>
      <c r="O27" s="122" t="str">
        <f>IF(SER_hh_tes_in!O27=0,"",SER_hh_tes_in!O27/SER_hh_fec_in!O27)</f>
        <v/>
      </c>
      <c r="P27" s="122" t="str">
        <f>IF(SER_hh_tes_in!P27=0,"",SER_hh_tes_in!P27/SER_hh_fec_in!P27)</f>
        <v/>
      </c>
      <c r="Q27" s="122" t="str">
        <f>IF(SER_hh_tes_in!Q27=0,"",SER_hh_tes_in!Q27/SER_hh_fec_in!Q27)</f>
        <v/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0.59289440817115968</v>
      </c>
      <c r="D29" s="110">
        <f>IF(SER_hh_tes_in!D29=0,"",SER_hh_tes_in!D29/SER_hh_fec_in!D29)</f>
        <v>0.65601994442417777</v>
      </c>
      <c r="E29" s="110">
        <f>IF(SER_hh_tes_in!E29=0,"",SER_hh_tes_in!E29/SER_hh_fec_in!E29)</f>
        <v>0.67677212735110903</v>
      </c>
      <c r="F29" s="110">
        <f>IF(SER_hh_tes_in!F29=0,"",SER_hh_tes_in!F29/SER_hh_fec_in!F29)</f>
        <v>0.53450654393978114</v>
      </c>
      <c r="G29" s="110">
        <f>IF(SER_hh_tes_in!G29=0,"",SER_hh_tes_in!G29/SER_hh_fec_in!G29)</f>
        <v>0.6150842339852427</v>
      </c>
      <c r="H29" s="110">
        <f>IF(SER_hh_tes_in!H29=0,"",SER_hh_tes_in!H29/SER_hh_fec_in!H29)</f>
        <v>0.66191673047569555</v>
      </c>
      <c r="I29" s="110">
        <f>IF(SER_hh_tes_in!I29=0,"",SER_hh_tes_in!I29/SER_hh_fec_in!I29)</f>
        <v>0.4890729916413778</v>
      </c>
      <c r="J29" s="110">
        <f>IF(SER_hh_tes_in!J29=0,"",SER_hh_tes_in!J29/SER_hh_fec_in!J29)</f>
        <v>0.70845916203759574</v>
      </c>
      <c r="K29" s="110">
        <f>IF(SER_hh_tes_in!K29=0,"",SER_hh_tes_in!K29/SER_hh_fec_in!K29)</f>
        <v>0.50805361268242566</v>
      </c>
      <c r="L29" s="110">
        <f>IF(SER_hh_tes_in!L29=0,"",SER_hh_tes_in!L29/SER_hh_fec_in!L29)</f>
        <v>0.49951233236289744</v>
      </c>
      <c r="M29" s="110">
        <f>IF(SER_hh_tes_in!M29=0,"",SER_hh_tes_in!M29/SER_hh_fec_in!M29)</f>
        <v>0.71484876569579947</v>
      </c>
      <c r="N29" s="110">
        <f>IF(SER_hh_tes_in!N29=0,"",SER_hh_tes_in!N29/SER_hh_fec_in!N29)</f>
        <v>0.50090116620131919</v>
      </c>
      <c r="O29" s="110">
        <f>IF(SER_hh_tes_in!O29=0,"",SER_hh_tes_in!O29/SER_hh_fec_in!O29)</f>
        <v>0.63083032687290941</v>
      </c>
      <c r="P29" s="110">
        <f>IF(SER_hh_tes_in!P29=0,"",SER_hh_tes_in!P29/SER_hh_fec_in!P29)</f>
        <v>0.65008129998008668</v>
      </c>
      <c r="Q29" s="110">
        <f>IF(SER_hh_tes_in!Q29=0,"",SER_hh_tes_in!Q29/SER_hh_fec_in!Q29)</f>
        <v>0.68393597247304394</v>
      </c>
    </row>
    <row r="30" spans="1:17" s="28" customFormat="1" ht="12" customHeight="1" x14ac:dyDescent="0.25">
      <c r="A30" s="88" t="s">
        <v>66</v>
      </c>
      <c r="B30" s="109"/>
      <c r="C30" s="109" t="str">
        <f>IF(SER_hh_tes_in!C30=0,"",SER_hh_tes_in!C30/SER_hh_fec_in!C30)</f>
        <v/>
      </c>
      <c r="D30" s="109" t="str">
        <f>IF(SER_hh_tes_in!D30=0,"",SER_hh_tes_in!D30/SER_hh_fec_in!D30)</f>
        <v/>
      </c>
      <c r="E30" s="109" t="str">
        <f>IF(SER_hh_tes_in!E30=0,"",SER_hh_tes_in!E30/SER_hh_fec_in!E30)</f>
        <v/>
      </c>
      <c r="F30" s="109">
        <f>IF(SER_hh_tes_in!F30=0,"",SER_hh_tes_in!F30/SER_hh_fec_in!F30)</f>
        <v>0.47594218902846996</v>
      </c>
      <c r="G30" s="109">
        <f>IF(SER_hh_tes_in!G30=0,"",SER_hh_tes_in!G30/SER_hh_fec_in!G30)</f>
        <v>0.47916974007719809</v>
      </c>
      <c r="H30" s="109">
        <f>IF(SER_hh_tes_in!H30=0,"",SER_hh_tes_in!H30/SER_hh_fec_in!H30)</f>
        <v>0.48361541669248753</v>
      </c>
      <c r="I30" s="109">
        <f>IF(SER_hh_tes_in!I30=0,"",SER_hh_tes_in!I30/SER_hh_fec_in!I30)</f>
        <v>0.4890729916413778</v>
      </c>
      <c r="J30" s="109" t="str">
        <f>IF(SER_hh_tes_in!J30=0,"",SER_hh_tes_in!J30/SER_hh_fec_in!J30)</f>
        <v/>
      </c>
      <c r="K30" s="109">
        <f>IF(SER_hh_tes_in!K30=0,"",SER_hh_tes_in!K30/SER_hh_fec_in!K30)</f>
        <v>0.49563462604954711</v>
      </c>
      <c r="L30" s="109">
        <f>IF(SER_hh_tes_in!L30=0,"",SER_hh_tes_in!L30/SER_hh_fec_in!L30)</f>
        <v>0.49839167005486351</v>
      </c>
      <c r="M30" s="109" t="str">
        <f>IF(SER_hh_tes_in!M30=0,"",SER_hh_tes_in!M30/SER_hh_fec_in!M30)</f>
        <v/>
      </c>
      <c r="N30" s="109">
        <f>IF(SER_hh_tes_in!N30=0,"",SER_hh_tes_in!N30/SER_hh_fec_in!N30)</f>
        <v>0.50043496069007154</v>
      </c>
      <c r="O30" s="109" t="str">
        <f>IF(SER_hh_tes_in!O30=0,"",SER_hh_tes_in!O30/SER_hh_fec_in!O30)</f>
        <v/>
      </c>
      <c r="P30" s="109">
        <f>IF(SER_hh_tes_in!P30=0,"",SER_hh_tes_in!P30/SER_hh_fec_in!P30)</f>
        <v>0.50095429134959246</v>
      </c>
      <c r="Q30" s="109">
        <f>IF(SER_hh_tes_in!Q30=0,"",SER_hh_tes_in!Q30/SER_hh_fec_in!Q30)</f>
        <v>0.5010406876415775</v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0.50496498325246075</v>
      </c>
      <c r="D31" s="109">
        <f>IF(SER_hh_tes_in!D31=0,"",SER_hh_tes_in!D31/SER_hh_fec_in!D31)</f>
        <v>0.50923210644427719</v>
      </c>
      <c r="E31" s="109" t="str">
        <f>IF(SER_hh_tes_in!E31=0,"",SER_hh_tes_in!E31/SER_hh_fec_in!E31)</f>
        <v/>
      </c>
      <c r="F31" s="109" t="str">
        <f>IF(SER_hh_tes_in!F31=0,"",SER_hh_tes_in!F31/SER_hh_fec_in!F31)</f>
        <v/>
      </c>
      <c r="G31" s="109" t="str">
        <f>IF(SER_hh_tes_in!G31=0,"",SER_hh_tes_in!G31/SER_hh_fec_in!G31)</f>
        <v/>
      </c>
      <c r="H31" s="109" t="str">
        <f>IF(SER_hh_tes_in!H31=0,"",SER_hh_tes_in!H31/SER_hh_fec_in!H31)</f>
        <v/>
      </c>
      <c r="I31" s="109" t="str">
        <f>IF(SER_hh_tes_in!I31=0,"",SER_hh_tes_in!I31/SER_hh_fec_in!I31)</f>
        <v/>
      </c>
      <c r="J31" s="109" t="str">
        <f>IF(SER_hh_tes_in!J31=0,"",SER_hh_tes_in!J31/SER_hh_fec_in!J31)</f>
        <v/>
      </c>
      <c r="K31" s="109">
        <f>IF(SER_hh_tes_in!K31=0,"",SER_hh_tes_in!K31/SER_hh_fec_in!K31)</f>
        <v>0.54016594607113444</v>
      </c>
      <c r="L31" s="109">
        <f>IF(SER_hh_tes_in!L31=0,"",SER_hh_tes_in!L31/SER_hh_fec_in!L31)</f>
        <v>0.5431287005291503</v>
      </c>
      <c r="M31" s="109">
        <f>IF(SER_hh_tes_in!M31=0,"",SER_hh_tes_in!M31/SER_hh_fec_in!M31)</f>
        <v>0.54460809672720101</v>
      </c>
      <c r="N31" s="109">
        <f>IF(SER_hh_tes_in!N31=0,"",SER_hh_tes_in!N31/SER_hh_fec_in!N31)</f>
        <v>0.54534118653133035</v>
      </c>
      <c r="O31" s="109">
        <f>IF(SER_hh_tes_in!O31=0,"",SER_hh_tes_in!O31/SER_hh_fec_in!O31)</f>
        <v>0.54530097441974024</v>
      </c>
      <c r="P31" s="109">
        <f>IF(SER_hh_tes_in!P31=0,"",SER_hh_tes_in!P31/SER_hh_fec_in!P31)</f>
        <v>0.54548938891793086</v>
      </c>
      <c r="Q31" s="109">
        <f>IF(SER_hh_tes_in!Q31=0,"",SER_hh_tes_in!Q31/SER_hh_fec_in!Q31)</f>
        <v>0.54558361328284122</v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 t="str">
        <f>IF(SER_hh_tes_in!J32=0,"",SER_hh_tes_in!J32/SER_hh_fec_in!J32)</f>
        <v/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0.66612729233959589</v>
      </c>
      <c r="D33" s="108">
        <f>IF(SER_hh_tes_in!D33=0,"",SER_hh_tes_in!D33/SER_hh_fec_in!D33)</f>
        <v>0.67189891337919239</v>
      </c>
      <c r="E33" s="108">
        <f>IF(SER_hh_tes_in!E33=0,"",SER_hh_tes_in!E33/SER_hh_fec_in!E33)</f>
        <v>0.67677212735110903</v>
      </c>
      <c r="F33" s="108">
        <f>IF(SER_hh_tes_in!F33=0,"",SER_hh_tes_in!F33/SER_hh_fec_in!F33)</f>
        <v>0.68263893120235375</v>
      </c>
      <c r="G33" s="108">
        <f>IF(SER_hh_tes_in!G33=0,"",SER_hh_tes_in!G33/SER_hh_fec_in!G33)</f>
        <v>0.68816244345694455</v>
      </c>
      <c r="H33" s="108">
        <f>IF(SER_hh_tes_in!H33=0,"",SER_hh_tes_in!H33/SER_hh_fec_in!H33)</f>
        <v>0.69520652334928923</v>
      </c>
      <c r="I33" s="108" t="str">
        <f>IF(SER_hh_tes_in!I33=0,"",SER_hh_tes_in!I33/SER_hh_fec_in!I33)</f>
        <v/>
      </c>
      <c r="J33" s="108">
        <f>IF(SER_hh_tes_in!J33=0,"",SER_hh_tes_in!J33/SER_hh_fec_in!J33)</f>
        <v>0.70845916203759574</v>
      </c>
      <c r="K33" s="108" t="str">
        <f>IF(SER_hh_tes_in!K33=0,"",SER_hh_tes_in!K33/SER_hh_fec_in!K33)</f>
        <v/>
      </c>
      <c r="L33" s="108" t="str">
        <f>IF(SER_hh_tes_in!L33=0,"",SER_hh_tes_in!L33/SER_hh_fec_in!L33)</f>
        <v/>
      </c>
      <c r="M33" s="108">
        <f>IF(SER_hh_tes_in!M33=0,"",SER_hh_tes_in!M33/SER_hh_fec_in!M33)</f>
        <v>0.71831898239091818</v>
      </c>
      <c r="N33" s="108" t="str">
        <f>IF(SER_hh_tes_in!N33=0,"",SER_hh_tes_in!N33/SER_hh_fec_in!N33)</f>
        <v/>
      </c>
      <c r="O33" s="108">
        <f>IF(SER_hh_tes_in!O33=0,"",SER_hh_tes_in!O33/SER_hh_fec_in!O33)</f>
        <v>0.71967172491022013</v>
      </c>
      <c r="P33" s="108">
        <f>IF(SER_hh_tes_in!P33=0,"",SER_hh_tes_in!P33/SER_hh_fec_in!P33)</f>
        <v>0.71960142980359842</v>
      </c>
      <c r="Q33" s="108">
        <f>IF(SER_hh_tes_in!Q33=0,"",SER_hh_tes_in!Q33/SER_hh_fec_in!Q33)</f>
        <v>0.71965408746039183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70.275466043645437</v>
      </c>
      <c r="D3" s="106">
        <f t="shared" si="0"/>
        <v>62.064435319594786</v>
      </c>
      <c r="E3" s="106">
        <f t="shared" si="0"/>
        <v>34.126719325898804</v>
      </c>
      <c r="F3" s="106">
        <f t="shared" si="0"/>
        <v>59.799685220247227</v>
      </c>
      <c r="G3" s="106">
        <f t="shared" si="0"/>
        <v>50.232975681580676</v>
      </c>
      <c r="H3" s="106">
        <f t="shared" si="0"/>
        <v>31.665262539963638</v>
      </c>
      <c r="I3" s="106">
        <f t="shared" si="0"/>
        <v>23.044705765012132</v>
      </c>
      <c r="J3" s="106">
        <f t="shared" si="0"/>
        <v>28.535250084040214</v>
      </c>
      <c r="K3" s="106">
        <f t="shared" si="0"/>
        <v>16.569944856378854</v>
      </c>
      <c r="L3" s="106">
        <f t="shared" si="0"/>
        <v>9.9233272836654045</v>
      </c>
      <c r="M3" s="106">
        <f t="shared" si="0"/>
        <v>11.123544414058376</v>
      </c>
      <c r="N3" s="106">
        <f t="shared" si="0"/>
        <v>6.1363265076904927</v>
      </c>
      <c r="O3" s="106">
        <f t="shared" si="0"/>
        <v>12.831033757753296</v>
      </c>
      <c r="P3" s="106">
        <f t="shared" si="0"/>
        <v>10.133654677606787</v>
      </c>
      <c r="Q3" s="106">
        <f t="shared" si="0"/>
        <v>8.6692252628948516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64.025063857536054</v>
      </c>
      <c r="D4" s="101">
        <f t="shared" si="1"/>
        <v>59.367750368102151</v>
      </c>
      <c r="E4" s="101">
        <f t="shared" si="1"/>
        <v>28.400453015820617</v>
      </c>
      <c r="F4" s="101">
        <f t="shared" si="1"/>
        <v>48.632348449612202</v>
      </c>
      <c r="G4" s="101">
        <f t="shared" si="1"/>
        <v>43.761886056755117</v>
      </c>
      <c r="H4" s="101">
        <f t="shared" si="1"/>
        <v>24.196949575490745</v>
      </c>
      <c r="I4" s="101">
        <f t="shared" si="1"/>
        <v>3.5383540580089501</v>
      </c>
      <c r="J4" s="101">
        <f t="shared" si="1"/>
        <v>27.461456158258127</v>
      </c>
      <c r="K4" s="101">
        <f t="shared" si="1"/>
        <v>8.1912743722568955</v>
      </c>
      <c r="L4" s="101">
        <f t="shared" si="1"/>
        <v>2.155821039605593</v>
      </c>
      <c r="M4" s="101">
        <f t="shared" si="1"/>
        <v>11.041049044976827</v>
      </c>
      <c r="N4" s="101">
        <f t="shared" si="1"/>
        <v>0</v>
      </c>
      <c r="O4" s="101">
        <f t="shared" si="1"/>
        <v>10.76680028487622</v>
      </c>
      <c r="P4" s="101">
        <f t="shared" si="1"/>
        <v>7.7157928654603012</v>
      </c>
      <c r="Q4" s="101">
        <f t="shared" si="1"/>
        <v>6.6868661107676228</v>
      </c>
    </row>
    <row r="5" spans="1:17" ht="12" customHeight="1" x14ac:dyDescent="0.25">
      <c r="A5" s="88" t="s">
        <v>38</v>
      </c>
      <c r="B5" s="100"/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14.895872476247391</v>
      </c>
      <c r="D7" s="100">
        <v>40.819971943037025</v>
      </c>
      <c r="E7" s="100">
        <v>28.400453015820617</v>
      </c>
      <c r="F7" s="100">
        <v>38.886050647990814</v>
      </c>
      <c r="G7" s="100">
        <v>43.761886056755117</v>
      </c>
      <c r="H7" s="100">
        <v>24.196949575490745</v>
      </c>
      <c r="I7" s="100">
        <v>0</v>
      </c>
      <c r="J7" s="100">
        <v>27.461456158258127</v>
      </c>
      <c r="K7" s="100">
        <v>3.5409178484695056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49.129191381288656</v>
      </c>
      <c r="D9" s="100">
        <v>18.547778425065122</v>
      </c>
      <c r="E9" s="100">
        <v>0</v>
      </c>
      <c r="F9" s="100">
        <v>9.7462978016213899</v>
      </c>
      <c r="G9" s="100">
        <v>0</v>
      </c>
      <c r="H9" s="100">
        <v>0</v>
      </c>
      <c r="I9" s="100">
        <v>3.5383540580089501</v>
      </c>
      <c r="J9" s="100">
        <v>0</v>
      </c>
      <c r="K9" s="100">
        <v>4.6503565237873907</v>
      </c>
      <c r="L9" s="100">
        <v>2.155821039605593</v>
      </c>
      <c r="M9" s="100">
        <v>11.041049044976827</v>
      </c>
      <c r="N9" s="100">
        <v>0</v>
      </c>
      <c r="O9" s="100">
        <v>10.76680028487622</v>
      </c>
      <c r="P9" s="100">
        <v>7.7157928654603012</v>
      </c>
      <c r="Q9" s="100">
        <v>6.6868661107676228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</v>
      </c>
      <c r="D16" s="101">
        <f t="shared" si="2"/>
        <v>0</v>
      </c>
      <c r="E16" s="101">
        <f t="shared" si="2"/>
        <v>0</v>
      </c>
      <c r="F16" s="101">
        <f t="shared" si="2"/>
        <v>0</v>
      </c>
      <c r="G16" s="101">
        <f t="shared" si="2"/>
        <v>0</v>
      </c>
      <c r="H16" s="101">
        <f t="shared" si="2"/>
        <v>0</v>
      </c>
      <c r="I16" s="101">
        <f t="shared" si="2"/>
        <v>0</v>
      </c>
      <c r="J16" s="101">
        <f t="shared" si="2"/>
        <v>0</v>
      </c>
      <c r="K16" s="101">
        <f t="shared" si="2"/>
        <v>0</v>
      </c>
      <c r="L16" s="101">
        <f t="shared" si="2"/>
        <v>0</v>
      </c>
      <c r="M16" s="101">
        <f t="shared" si="2"/>
        <v>0</v>
      </c>
      <c r="N16" s="101">
        <f t="shared" si="2"/>
        <v>0</v>
      </c>
      <c r="O16" s="101">
        <f t="shared" si="2"/>
        <v>0</v>
      </c>
      <c r="P16" s="101">
        <f t="shared" si="2"/>
        <v>0</v>
      </c>
      <c r="Q16" s="101">
        <f t="shared" si="2"/>
        <v>0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3.5008461283772458</v>
      </c>
      <c r="D19" s="101">
        <f t="shared" si="3"/>
        <v>2.060133662551519</v>
      </c>
      <c r="E19" s="101">
        <f t="shared" si="3"/>
        <v>5.7262663100781879</v>
      </c>
      <c r="F19" s="101">
        <f t="shared" si="3"/>
        <v>4.6866308115512902</v>
      </c>
      <c r="G19" s="101">
        <f t="shared" si="3"/>
        <v>3.9095289793971264</v>
      </c>
      <c r="H19" s="101">
        <f t="shared" si="3"/>
        <v>6.0191392957899508</v>
      </c>
      <c r="I19" s="101">
        <f t="shared" si="3"/>
        <v>5.1416471344405021</v>
      </c>
      <c r="J19" s="101">
        <f t="shared" si="3"/>
        <v>1.0737939257820868</v>
      </c>
      <c r="K19" s="101">
        <f t="shared" si="3"/>
        <v>2.5061630445610348</v>
      </c>
      <c r="L19" s="101">
        <f t="shared" si="3"/>
        <v>1.4151886279739117</v>
      </c>
      <c r="M19" s="101">
        <f t="shared" si="3"/>
        <v>1.6166950600557332E-2</v>
      </c>
      <c r="N19" s="101">
        <f t="shared" si="3"/>
        <v>0.98437708504252375</v>
      </c>
      <c r="O19" s="101">
        <f t="shared" si="3"/>
        <v>0.19423045448018672</v>
      </c>
      <c r="P19" s="101">
        <f t="shared" si="3"/>
        <v>0.45979463616347016</v>
      </c>
      <c r="Q19" s="101">
        <f t="shared" si="3"/>
        <v>1.0828404246606387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0.3905296784806051</v>
      </c>
      <c r="D21" s="100">
        <v>0</v>
      </c>
      <c r="E21" s="100">
        <v>0.80142605439939485</v>
      </c>
      <c r="F21" s="100">
        <v>1.133211088634098</v>
      </c>
      <c r="G21" s="100">
        <v>0.93681269008626078</v>
      </c>
      <c r="H21" s="100">
        <v>1.2791154377351239</v>
      </c>
      <c r="I21" s="100">
        <v>1.0554259706172171</v>
      </c>
      <c r="J21" s="100">
        <v>0.46621266562108377</v>
      </c>
      <c r="K21" s="100">
        <v>0.71053695064121281</v>
      </c>
      <c r="L21" s="100">
        <v>0.99228703638649973</v>
      </c>
      <c r="M21" s="100">
        <v>0</v>
      </c>
      <c r="N21" s="100">
        <v>0.93760184273709679</v>
      </c>
      <c r="O21" s="100">
        <v>0.16840068593182184</v>
      </c>
      <c r="P21" s="100">
        <v>0.39533129872007916</v>
      </c>
      <c r="Q21" s="100">
        <v>1.0828404246606387</v>
      </c>
    </row>
    <row r="22" spans="1:17" ht="12" customHeight="1" x14ac:dyDescent="0.25">
      <c r="A22" s="88" t="s">
        <v>99</v>
      </c>
      <c r="B22" s="100"/>
      <c r="C22" s="100">
        <v>3.002741519303187</v>
      </c>
      <c r="D22" s="100">
        <v>1.8657185502120694</v>
      </c>
      <c r="E22" s="100">
        <v>4.7978122219519577</v>
      </c>
      <c r="F22" s="100">
        <v>3.3450437989660311</v>
      </c>
      <c r="G22" s="100">
        <v>2.8028857212817422</v>
      </c>
      <c r="H22" s="100">
        <v>4.5834100920529988</v>
      </c>
      <c r="I22" s="100">
        <v>3.9298833947301723</v>
      </c>
      <c r="J22" s="100">
        <v>0.37238940395285125</v>
      </c>
      <c r="K22" s="100">
        <v>0.95232991589373239</v>
      </c>
      <c r="L22" s="100">
        <v>0.19070806067838336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/>
      <c r="C23" s="100">
        <v>0.10757493059345392</v>
      </c>
      <c r="D23" s="100">
        <v>0.19441511233944944</v>
      </c>
      <c r="E23" s="100">
        <v>0.12702803372683594</v>
      </c>
      <c r="F23" s="100">
        <v>0.20837592395116136</v>
      </c>
      <c r="G23" s="100">
        <v>0.16983056802912361</v>
      </c>
      <c r="H23" s="100">
        <v>0.15661376600182797</v>
      </c>
      <c r="I23" s="100">
        <v>0.15633776909311259</v>
      </c>
      <c r="J23" s="100">
        <v>0.2351918562081517</v>
      </c>
      <c r="K23" s="100">
        <v>0.84329617802608936</v>
      </c>
      <c r="L23" s="100">
        <v>0.23219353090902853</v>
      </c>
      <c r="M23" s="100">
        <v>1.6166950600557332E-2</v>
      </c>
      <c r="N23" s="100">
        <v>4.6775242305426963E-2</v>
      </c>
      <c r="O23" s="100">
        <v>2.5829768548364898E-2</v>
      </c>
      <c r="P23" s="100">
        <v>6.4463337443390986E-2</v>
      </c>
      <c r="Q23" s="100">
        <v>0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2.7495560577321387</v>
      </c>
      <c r="D29" s="101">
        <f t="shared" si="4"/>
        <v>0.63655128894111535</v>
      </c>
      <c r="E29" s="101">
        <f t="shared" si="4"/>
        <v>0</v>
      </c>
      <c r="F29" s="101">
        <f t="shared" si="4"/>
        <v>6.4807059590837346</v>
      </c>
      <c r="G29" s="101">
        <f t="shared" si="4"/>
        <v>2.5615606454284383</v>
      </c>
      <c r="H29" s="101">
        <f t="shared" si="4"/>
        <v>1.4491736686829428</v>
      </c>
      <c r="I29" s="101">
        <f t="shared" si="4"/>
        <v>14.364704572562678</v>
      </c>
      <c r="J29" s="101">
        <f t="shared" si="4"/>
        <v>0</v>
      </c>
      <c r="K29" s="101">
        <f t="shared" si="4"/>
        <v>5.8725074395609225</v>
      </c>
      <c r="L29" s="101">
        <f t="shared" si="4"/>
        <v>6.3523176160858998</v>
      </c>
      <c r="M29" s="101">
        <f t="shared" si="4"/>
        <v>6.6328418480992746E-2</v>
      </c>
      <c r="N29" s="101">
        <f t="shared" si="4"/>
        <v>5.1519494226479692</v>
      </c>
      <c r="O29" s="101">
        <f t="shared" si="4"/>
        <v>1.8700030183968903</v>
      </c>
      <c r="P29" s="101">
        <f t="shared" si="4"/>
        <v>1.9580671759830144</v>
      </c>
      <c r="Q29" s="101">
        <f t="shared" si="4"/>
        <v>0.89951872746659134</v>
      </c>
    </row>
    <row r="30" spans="1:17" s="28" customFormat="1" ht="12" customHeight="1" x14ac:dyDescent="0.25">
      <c r="A30" s="88" t="s">
        <v>66</v>
      </c>
      <c r="B30" s="100"/>
      <c r="C30" s="100">
        <v>0</v>
      </c>
      <c r="D30" s="100">
        <v>0</v>
      </c>
      <c r="E30" s="100">
        <v>0</v>
      </c>
      <c r="F30" s="100">
        <v>6.4807059590837346</v>
      </c>
      <c r="G30" s="100">
        <v>2.5615606454284383</v>
      </c>
      <c r="H30" s="100">
        <v>1.4491736686829428</v>
      </c>
      <c r="I30" s="100">
        <v>14.364704572562678</v>
      </c>
      <c r="J30" s="100">
        <v>0</v>
      </c>
      <c r="K30" s="100">
        <v>4.4788200784845413</v>
      </c>
      <c r="L30" s="100">
        <v>6.2227467127671332</v>
      </c>
      <c r="M30" s="100">
        <v>0</v>
      </c>
      <c r="N30" s="100">
        <v>5.1106989052578946</v>
      </c>
      <c r="O30" s="100">
        <v>0</v>
      </c>
      <c r="P30" s="100">
        <v>0.13075872955663198</v>
      </c>
      <c r="Q30" s="100">
        <v>0.476668377387933</v>
      </c>
    </row>
    <row r="31" spans="1:17" ht="12" customHeight="1" x14ac:dyDescent="0.25">
      <c r="A31" s="88" t="s">
        <v>98</v>
      </c>
      <c r="B31" s="100"/>
      <c r="C31" s="100">
        <v>2.7495560577321387</v>
      </c>
      <c r="D31" s="100">
        <v>0.63655128894111535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1.3936873610763809</v>
      </c>
      <c r="L31" s="100">
        <v>0.12957090331876667</v>
      </c>
      <c r="M31" s="100">
        <v>6.6328418480992746E-2</v>
      </c>
      <c r="N31" s="100">
        <v>4.1250517390074855E-2</v>
      </c>
      <c r="O31" s="100">
        <v>1.8700030183968903</v>
      </c>
      <c r="P31" s="100">
        <v>1.8273084464263825</v>
      </c>
      <c r="Q31" s="100">
        <v>0.42285035007865834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157464.69306329128</v>
      </c>
      <c r="D3" s="106">
        <f>IF(SER_hh_fec_in!D3=0,0,1000000/0.086*SER_hh_fec_in!D3/SER_hh_num_in!D3)</f>
        <v>141859.41479517205</v>
      </c>
      <c r="E3" s="106">
        <f>IF(SER_hh_fec_in!E3=0,0,1000000/0.086*SER_hh_fec_in!E3/SER_hh_num_in!E3)</f>
        <v>84437.790362399508</v>
      </c>
      <c r="F3" s="106">
        <f>IF(SER_hh_fec_in!F3=0,0,1000000/0.086*SER_hh_fec_in!F3/SER_hh_num_in!F3)</f>
        <v>95288.479369829161</v>
      </c>
      <c r="G3" s="106">
        <f>IF(SER_hh_fec_in!G3=0,0,1000000/0.086*SER_hh_fec_in!G3/SER_hh_num_in!G3)</f>
        <v>80275.120681102577</v>
      </c>
      <c r="H3" s="106">
        <f>IF(SER_hh_fec_in!H3=0,0,1000000/0.086*SER_hh_fec_in!H3/SER_hh_num_in!H3)</f>
        <v>64108.658605583769</v>
      </c>
      <c r="I3" s="106">
        <f>IF(SER_hh_fec_in!I3=0,0,1000000/0.086*SER_hh_fec_in!I3/SER_hh_num_in!I3)</f>
        <v>49691.013873608579</v>
      </c>
      <c r="J3" s="106">
        <f>IF(SER_hh_fec_in!J3=0,0,1000000/0.086*SER_hh_fec_in!J3/SER_hh_num_in!J3)</f>
        <v>65788.185531338357</v>
      </c>
      <c r="K3" s="106">
        <f>IF(SER_hh_fec_in!K3=0,0,1000000/0.086*SER_hh_fec_in!K3/SER_hh_num_in!K3)</f>
        <v>68754.976078464504</v>
      </c>
      <c r="L3" s="106">
        <f>IF(SER_hh_fec_in!L3=0,0,1000000/0.086*SER_hh_fec_in!L3/SER_hh_num_in!L3)</f>
        <v>73285.053978446362</v>
      </c>
      <c r="M3" s="106">
        <f>IF(SER_hh_fec_in!M3=0,0,1000000/0.086*SER_hh_fec_in!M3/SER_hh_num_in!M3)</f>
        <v>66112.595107055211</v>
      </c>
      <c r="N3" s="106">
        <f>IF(SER_hh_fec_in!N3=0,0,1000000/0.086*SER_hh_fec_in!N3/SER_hh_num_in!N3)</f>
        <v>53247.452907943269</v>
      </c>
      <c r="O3" s="106">
        <f>IF(SER_hh_fec_in!O3=0,0,1000000/0.086*SER_hh_fec_in!O3/SER_hh_num_in!O3)</f>
        <v>58066.710565766531</v>
      </c>
      <c r="P3" s="106">
        <f>IF(SER_hh_fec_in!P3=0,0,1000000/0.086*SER_hh_fec_in!P3/SER_hh_num_in!P3)</f>
        <v>42314.870733158794</v>
      </c>
      <c r="Q3" s="106">
        <f>IF(SER_hh_fec_in!Q3=0,0,1000000/0.086*SER_hh_fec_in!Q3/SER_hh_num_in!Q3)</f>
        <v>44698.498420694064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132604.73883037755</v>
      </c>
      <c r="D4" s="101">
        <f>IF(SER_hh_fec_in!D4=0,0,1000000/0.086*SER_hh_fec_in!D4/SER_hh_num_in!D4)</f>
        <v>119083.33894728731</v>
      </c>
      <c r="E4" s="101">
        <f>IF(SER_hh_fec_in!E4=0,0,1000000/0.086*SER_hh_fec_in!E4/SER_hh_num_in!E4)</f>
        <v>62001.241692277283</v>
      </c>
      <c r="F4" s="101">
        <f>IF(SER_hh_fec_in!F4=0,0,1000000/0.086*SER_hh_fec_in!F4/SER_hh_num_in!F4)</f>
        <v>71438.508767758758</v>
      </c>
      <c r="G4" s="101">
        <f>IF(SER_hh_fec_in!G4=0,0,1000000/0.086*SER_hh_fec_in!G4/SER_hh_num_in!G4)</f>
        <v>58295.838578328781</v>
      </c>
      <c r="H4" s="101">
        <f>IF(SER_hh_fec_in!H4=0,0,1000000/0.086*SER_hh_fec_in!H4/SER_hh_num_in!H4)</f>
        <v>42667.059995905118</v>
      </c>
      <c r="I4" s="101">
        <f>IF(SER_hh_fec_in!I4=0,0,1000000/0.086*SER_hh_fec_in!I4/SER_hh_num_in!I4)</f>
        <v>24822.262339782897</v>
      </c>
      <c r="J4" s="101">
        <f>IF(SER_hh_fec_in!J4=0,0,1000000/0.086*SER_hh_fec_in!J4/SER_hh_num_in!J4)</f>
        <v>46675.489620610431</v>
      </c>
      <c r="K4" s="101">
        <f>IF(SER_hh_fec_in!K4=0,0,1000000/0.086*SER_hh_fec_in!K4/SER_hh_num_in!K4)</f>
        <v>42564.707900392204</v>
      </c>
      <c r="L4" s="101">
        <f>IF(SER_hh_fec_in!L4=0,0,1000000/0.086*SER_hh_fec_in!L4/SER_hh_num_in!L4)</f>
        <v>48774.614059668042</v>
      </c>
      <c r="M4" s="101">
        <f>IF(SER_hh_fec_in!M4=0,0,1000000/0.086*SER_hh_fec_in!M4/SER_hh_num_in!M4)</f>
        <v>48099.206259137856</v>
      </c>
      <c r="N4" s="101">
        <f>IF(SER_hh_fec_in!N4=0,0,1000000/0.086*SER_hh_fec_in!N4/SER_hh_num_in!N4)</f>
        <v>31285.319948794346</v>
      </c>
      <c r="O4" s="101">
        <f>IF(SER_hh_fec_in!O4=0,0,1000000/0.086*SER_hh_fec_in!O4/SER_hh_num_in!O4)</f>
        <v>38575.842733299054</v>
      </c>
      <c r="P4" s="101">
        <f>IF(SER_hh_fec_in!P4=0,0,1000000/0.086*SER_hh_fec_in!P4/SER_hh_num_in!P4)</f>
        <v>21658.940645725492</v>
      </c>
      <c r="Q4" s="101">
        <f>IF(SER_hh_fec_in!Q4=0,0,1000000/0.086*SER_hh_fec_in!Q4/SER_hh_num_in!Q4)</f>
        <v>22731.459184112638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0</v>
      </c>
      <c r="D5" s="100">
        <f>IF(SER_hh_fec_in!D5=0,0,1000000/0.086*SER_hh_fec_in!D5/SER_hh_num_in!D5)</f>
        <v>0</v>
      </c>
      <c r="E5" s="100">
        <f>IF(SER_hh_fec_in!E5=0,0,1000000/0.086*SER_hh_fec_in!E5/SER_hh_num_in!E5)</f>
        <v>0</v>
      </c>
      <c r="F5" s="100">
        <f>IF(SER_hh_fec_in!F5=0,0,1000000/0.086*SER_hh_fec_in!F5/SER_hh_num_in!F5)</f>
        <v>0</v>
      </c>
      <c r="G5" s="100">
        <f>IF(SER_hh_fec_in!G5=0,0,1000000/0.086*SER_hh_fec_in!G5/SER_hh_num_in!G5)</f>
        <v>0</v>
      </c>
      <c r="H5" s="100">
        <f>IF(SER_hh_fec_in!H5=0,0,1000000/0.086*SER_hh_fec_in!H5/SER_hh_num_in!H5)</f>
        <v>0</v>
      </c>
      <c r="I5" s="100">
        <f>IF(SER_hh_fec_in!I5=0,0,1000000/0.086*SER_hh_fec_in!I5/SER_hh_num_in!I5)</f>
        <v>0</v>
      </c>
      <c r="J5" s="100">
        <f>IF(SER_hh_fec_in!J5=0,0,1000000/0.086*SER_hh_fec_in!J5/SER_hh_num_in!J5)</f>
        <v>0</v>
      </c>
      <c r="K5" s="100">
        <f>IF(SER_hh_fec_in!K5=0,0,1000000/0.086*SER_hh_fec_in!K5/SER_hh_num_in!K5)</f>
        <v>0</v>
      </c>
      <c r="L5" s="100">
        <f>IF(SER_hh_fec_in!L5=0,0,1000000/0.086*SER_hh_fec_in!L5/SER_hh_num_in!L5)</f>
        <v>0</v>
      </c>
      <c r="M5" s="100">
        <f>IF(SER_hh_fec_in!M5=0,0,1000000/0.086*SER_hh_fec_in!M5/SER_hh_num_in!M5)</f>
        <v>0</v>
      </c>
      <c r="N5" s="100">
        <f>IF(SER_hh_fec_in!N5=0,0,1000000/0.086*SER_hh_fec_in!N5/SER_hh_num_in!N5)</f>
        <v>0</v>
      </c>
      <c r="O5" s="100">
        <f>IF(SER_hh_fec_in!O5=0,0,1000000/0.086*SER_hh_fec_in!O5/SER_hh_num_in!O5)</f>
        <v>0</v>
      </c>
      <c r="P5" s="100">
        <f>IF(SER_hh_fec_in!P5=0,0,1000000/0.086*SER_hh_fec_in!P5/SER_hh_num_in!P5)</f>
        <v>0</v>
      </c>
      <c r="Q5" s="100">
        <f>IF(SER_hh_fec_in!Q5=0,0,1000000/0.086*SER_hh_fec_in!Q5/SER_hh_num_in!Q5)</f>
        <v>0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139828.76864657979</v>
      </c>
      <c r="D7" s="100">
        <f>IF(SER_hh_fec_in!D7=0,0,1000000/0.086*SER_hh_fec_in!D7/SER_hh_num_in!D7)</f>
        <v>111362.28163529995</v>
      </c>
      <c r="E7" s="100">
        <f>IF(SER_hh_fec_in!E7=0,0,1000000/0.086*SER_hh_fec_in!E7/SER_hh_num_in!E7)</f>
        <v>78657.181756274076</v>
      </c>
      <c r="F7" s="100">
        <f>IF(SER_hh_fec_in!F7=0,0,1000000/0.086*SER_hh_fec_in!F7/SER_hh_num_in!F7)</f>
        <v>72747.080538574766</v>
      </c>
      <c r="G7" s="100">
        <f>IF(SER_hh_fec_in!G7=0,0,1000000/0.086*SER_hh_fec_in!G7/SER_hh_num_in!G7)</f>
        <v>58243.171943328656</v>
      </c>
      <c r="H7" s="100">
        <f>IF(SER_hh_fec_in!H7=0,0,1000000/0.086*SER_hh_fec_in!H7/SER_hh_num_in!H7)</f>
        <v>45828.306270210662</v>
      </c>
      <c r="I7" s="100">
        <f>IF(SER_hh_fec_in!I7=0,0,1000000/0.086*SER_hh_fec_in!I7/SER_hh_num_in!I7)</f>
        <v>0</v>
      </c>
      <c r="J7" s="100">
        <f>IF(SER_hh_fec_in!J7=0,0,1000000/0.086*SER_hh_fec_in!J7/SER_hh_num_in!J7)</f>
        <v>51461.578282465045</v>
      </c>
      <c r="K7" s="100">
        <f>IF(SER_hh_fec_in!K7=0,0,1000000/0.086*SER_hh_fec_in!K7/SER_hh_num_in!K7)</f>
        <v>48816.934043579022</v>
      </c>
      <c r="L7" s="100">
        <f>IF(SER_hh_fec_in!L7=0,0,1000000/0.086*SER_hh_fec_in!L7/SER_hh_num_in!L7)</f>
        <v>0</v>
      </c>
      <c r="M7" s="100">
        <f>IF(SER_hh_fec_in!M7=0,0,1000000/0.086*SER_hh_fec_in!M7/SER_hh_num_in!M7)</f>
        <v>0</v>
      </c>
      <c r="N7" s="100">
        <f>IF(SER_hh_fec_in!N7=0,0,1000000/0.086*SER_hh_fec_in!N7/SER_hh_num_in!N7)</f>
        <v>0</v>
      </c>
      <c r="O7" s="100">
        <f>IF(SER_hh_fec_in!O7=0,0,1000000/0.086*SER_hh_fec_in!O7/SER_hh_num_in!O7)</f>
        <v>0</v>
      </c>
      <c r="P7" s="100">
        <f>IF(SER_hh_fec_in!P7=0,0,1000000/0.086*SER_hh_fec_in!P7/SER_hh_num_in!P7)</f>
        <v>0</v>
      </c>
      <c r="Q7" s="100">
        <f>IF(SER_hh_fec_in!Q7=0,0,1000000/0.086*SER_hh_fec_in!Q7/SER_hh_num_in!Q7)</f>
        <v>0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0</v>
      </c>
      <c r="D8" s="100">
        <f>IF(SER_hh_fec_in!D8=0,0,1000000/0.086*SER_hh_fec_in!D8/SER_hh_num_in!D8)</f>
        <v>0</v>
      </c>
      <c r="E8" s="100">
        <f>IF(SER_hh_fec_in!E8=0,0,1000000/0.086*SER_hh_fec_in!E8/SER_hh_num_in!E8)</f>
        <v>0</v>
      </c>
      <c r="F8" s="100">
        <f>IF(SER_hh_fec_in!F8=0,0,1000000/0.086*SER_hh_fec_in!F8/SER_hh_num_in!F8)</f>
        <v>0</v>
      </c>
      <c r="G8" s="100">
        <f>IF(SER_hh_fec_in!G8=0,0,1000000/0.086*SER_hh_fec_in!G8/SER_hh_num_in!G8)</f>
        <v>0</v>
      </c>
      <c r="H8" s="100">
        <f>IF(SER_hh_fec_in!H8=0,0,1000000/0.086*SER_hh_fec_in!H8/SER_hh_num_in!H8)</f>
        <v>0</v>
      </c>
      <c r="I8" s="100">
        <f>IF(SER_hh_fec_in!I8=0,0,1000000/0.086*SER_hh_fec_in!I8/SER_hh_num_in!I8)</f>
        <v>0</v>
      </c>
      <c r="J8" s="100">
        <f>IF(SER_hh_fec_in!J8=0,0,1000000/0.086*SER_hh_fec_in!J8/SER_hh_num_in!J8)</f>
        <v>0</v>
      </c>
      <c r="K8" s="100">
        <f>IF(SER_hh_fec_in!K8=0,0,1000000/0.086*SER_hh_fec_in!K8/SER_hh_num_in!K8)</f>
        <v>0</v>
      </c>
      <c r="L8" s="100">
        <f>IF(SER_hh_fec_in!L8=0,0,1000000/0.086*SER_hh_fec_in!L8/SER_hh_num_in!L8)</f>
        <v>0</v>
      </c>
      <c r="M8" s="100">
        <f>IF(SER_hh_fec_in!M8=0,0,1000000/0.086*SER_hh_fec_in!M8/SER_hh_num_in!M8)</f>
        <v>0</v>
      </c>
      <c r="N8" s="100">
        <f>IF(SER_hh_fec_in!N8=0,0,1000000/0.086*SER_hh_fec_in!N8/SER_hh_num_in!N8)</f>
        <v>0</v>
      </c>
      <c r="O8" s="100">
        <f>IF(SER_hh_fec_in!O8=0,0,1000000/0.086*SER_hh_fec_in!O8/SER_hh_num_in!O8)</f>
        <v>0</v>
      </c>
      <c r="P8" s="100">
        <f>IF(SER_hh_fec_in!P8=0,0,1000000/0.086*SER_hh_fec_in!P8/SER_hh_num_in!P8)</f>
        <v>0</v>
      </c>
      <c r="Q8" s="100">
        <f>IF(SER_hh_fec_in!Q8=0,0,1000000/0.086*SER_hh_fec_in!Q8/SER_hh_num_in!Q8)</f>
        <v>0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129143.19806915789</v>
      </c>
      <c r="D9" s="100">
        <f>IF(SER_hh_fec_in!D9=0,0,1000000/0.086*SER_hh_fec_in!D9/SER_hh_num_in!D9)</f>
        <v>126295.03055570947</v>
      </c>
      <c r="E9" s="100">
        <f>IF(SER_hh_fec_in!E9=0,0,1000000/0.086*SER_hh_fec_in!E9/SER_hh_num_in!E9)</f>
        <v>0</v>
      </c>
      <c r="F9" s="100">
        <f>IF(SER_hh_fec_in!F9=0,0,1000000/0.086*SER_hh_fec_in!F9/SER_hh_num_in!F9)</f>
        <v>75328.546486021369</v>
      </c>
      <c r="G9" s="100">
        <f>IF(SER_hh_fec_in!G9=0,0,1000000/0.086*SER_hh_fec_in!G9/SER_hh_num_in!G9)</f>
        <v>0</v>
      </c>
      <c r="H9" s="100">
        <f>IF(SER_hh_fec_in!H9=0,0,1000000/0.086*SER_hh_fec_in!H9/SER_hh_num_in!H9)</f>
        <v>0</v>
      </c>
      <c r="I9" s="100">
        <f>IF(SER_hh_fec_in!I9=0,0,1000000/0.086*SER_hh_fec_in!I9/SER_hh_num_in!I9)</f>
        <v>29030.971306951138</v>
      </c>
      <c r="J9" s="100">
        <f>IF(SER_hh_fec_in!J9=0,0,1000000/0.086*SER_hh_fec_in!J9/SER_hh_num_in!J9)</f>
        <v>0</v>
      </c>
      <c r="K9" s="100">
        <f>IF(SER_hh_fec_in!K9=0,0,1000000/0.086*SER_hh_fec_in!K9/SER_hh_num_in!K9)</f>
        <v>47106.826814003805</v>
      </c>
      <c r="L9" s="100">
        <f>IF(SER_hh_fec_in!L9=0,0,1000000/0.086*SER_hh_fec_in!L9/SER_hh_num_in!L9)</f>
        <v>54915.281587522768</v>
      </c>
      <c r="M9" s="100">
        <f>IF(SER_hh_fec_in!M9=0,0,1000000/0.086*SER_hh_fec_in!M9/SER_hh_num_in!M9)</f>
        <v>53981.022873047252</v>
      </c>
      <c r="N9" s="100">
        <f>IF(SER_hh_fec_in!N9=0,0,1000000/0.086*SER_hh_fec_in!N9/SER_hh_num_in!N9)</f>
        <v>0</v>
      </c>
      <c r="O9" s="100">
        <f>IF(SER_hh_fec_in!O9=0,0,1000000/0.086*SER_hh_fec_in!O9/SER_hh_num_in!O9)</f>
        <v>44249.477100178767</v>
      </c>
      <c r="P9" s="100">
        <f>IF(SER_hh_fec_in!P9=0,0,1000000/0.086*SER_hh_fec_in!P9/SER_hh_num_in!P9)</f>
        <v>35711.341170892432</v>
      </c>
      <c r="Q9" s="100">
        <f>IF(SER_hh_fec_in!Q9=0,0,1000000/0.086*SER_hh_fec_in!Q9/SER_hh_num_in!Q9)</f>
        <v>41822.690789294495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194393.46590841329</v>
      </c>
      <c r="D10" s="100">
        <f>IF(SER_hh_fec_in!D10=0,0,1000000/0.086*SER_hh_fec_in!D10/SER_hh_num_in!D10)</f>
        <v>185311.59006325639</v>
      </c>
      <c r="E10" s="100">
        <f>IF(SER_hh_fec_in!E10=0,0,1000000/0.086*SER_hh_fec_in!E10/SER_hh_num_in!E10)</f>
        <v>0</v>
      </c>
      <c r="F10" s="100">
        <f>IF(SER_hh_fec_in!F10=0,0,1000000/0.086*SER_hh_fec_in!F10/SER_hh_num_in!F10)</f>
        <v>0</v>
      </c>
      <c r="G10" s="100">
        <f>IF(SER_hh_fec_in!G10=0,0,1000000/0.086*SER_hh_fec_in!G10/SER_hh_num_in!G10)</f>
        <v>0</v>
      </c>
      <c r="H10" s="100">
        <f>IF(SER_hh_fec_in!H10=0,0,1000000/0.086*SER_hh_fec_in!H10/SER_hh_num_in!H10)</f>
        <v>0</v>
      </c>
      <c r="I10" s="100">
        <f>IF(SER_hh_fec_in!I10=0,0,1000000/0.086*SER_hh_fec_in!I10/SER_hh_num_in!I10)</f>
        <v>0</v>
      </c>
      <c r="J10" s="100">
        <f>IF(SER_hh_fec_in!J10=0,0,1000000/0.086*SER_hh_fec_in!J10/SER_hh_num_in!J10)</f>
        <v>0</v>
      </c>
      <c r="K10" s="100">
        <f>IF(SER_hh_fec_in!K10=0,0,1000000/0.086*SER_hh_fec_in!K10/SER_hh_num_in!K10)</f>
        <v>0</v>
      </c>
      <c r="L10" s="100">
        <f>IF(SER_hh_fec_in!L10=0,0,1000000/0.086*SER_hh_fec_in!L10/SER_hh_num_in!L10)</f>
        <v>0</v>
      </c>
      <c r="M10" s="100">
        <f>IF(SER_hh_fec_in!M10=0,0,1000000/0.086*SER_hh_fec_in!M10/SER_hh_num_in!M10)</f>
        <v>0</v>
      </c>
      <c r="N10" s="100">
        <f>IF(SER_hh_fec_in!N10=0,0,1000000/0.086*SER_hh_fec_in!N10/SER_hh_num_in!N10)</f>
        <v>0</v>
      </c>
      <c r="O10" s="100">
        <f>IF(SER_hh_fec_in!O10=0,0,1000000/0.086*SER_hh_fec_in!O10/SER_hh_num_in!O10)</f>
        <v>0</v>
      </c>
      <c r="P10" s="100">
        <f>IF(SER_hh_fec_in!P10=0,0,1000000/0.086*SER_hh_fec_in!P10/SER_hh_num_in!P10)</f>
        <v>0</v>
      </c>
      <c r="Q10" s="100">
        <f>IF(SER_hh_fec_in!Q10=0,0,1000000/0.086*SER_hh_fec_in!Q10/SER_hh_num_in!Q10)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0</v>
      </c>
      <c r="D11" s="100">
        <f>IF(SER_hh_fec_in!D11=0,0,1000000/0.086*SER_hh_fec_in!D11/SER_hh_num_in!D11)</f>
        <v>0</v>
      </c>
      <c r="E11" s="100">
        <f>IF(SER_hh_fec_in!E11=0,0,1000000/0.086*SER_hh_fec_in!E11/SER_hh_num_in!E11)</f>
        <v>0</v>
      </c>
      <c r="F11" s="100">
        <f>IF(SER_hh_fec_in!F11=0,0,1000000/0.086*SER_hh_fec_in!F11/SER_hh_num_in!F11)</f>
        <v>0</v>
      </c>
      <c r="G11" s="100">
        <f>IF(SER_hh_fec_in!G11=0,0,1000000/0.086*SER_hh_fec_in!G11/SER_hh_num_in!G11)</f>
        <v>0</v>
      </c>
      <c r="H11" s="100">
        <f>IF(SER_hh_fec_in!H11=0,0,1000000/0.086*SER_hh_fec_in!H11/SER_hh_num_in!H11)</f>
        <v>0</v>
      </c>
      <c r="I11" s="100">
        <f>IF(SER_hh_fec_in!I11=0,0,1000000/0.086*SER_hh_fec_in!I11/SER_hh_num_in!I11)</f>
        <v>0</v>
      </c>
      <c r="J11" s="100">
        <f>IF(SER_hh_fec_in!J11=0,0,1000000/0.086*SER_hh_fec_in!J11/SER_hh_num_in!J11)</f>
        <v>0</v>
      </c>
      <c r="K11" s="100">
        <f>IF(SER_hh_fec_in!K11=0,0,1000000/0.086*SER_hh_fec_in!K11/SER_hh_num_in!K11)</f>
        <v>0</v>
      </c>
      <c r="L11" s="100">
        <f>IF(SER_hh_fec_in!L11=0,0,1000000/0.086*SER_hh_fec_in!L11/SER_hh_num_in!L11)</f>
        <v>50889.061767116669</v>
      </c>
      <c r="M11" s="100">
        <f>IF(SER_hh_fec_in!M11=0,0,1000000/0.086*SER_hh_fec_in!M11/SER_hh_num_in!M11)</f>
        <v>48914.690858764567</v>
      </c>
      <c r="N11" s="100">
        <f>IF(SER_hh_fec_in!N11=0,0,1000000/0.086*SER_hh_fec_in!N11/SER_hh_num_in!N11)</f>
        <v>0</v>
      </c>
      <c r="O11" s="100">
        <f>IF(SER_hh_fec_in!O11=0,0,1000000/0.086*SER_hh_fec_in!O11/SER_hh_num_in!O11)</f>
        <v>34539.310652425549</v>
      </c>
      <c r="P11" s="100">
        <f>IF(SER_hh_fec_in!P11=0,0,1000000/0.086*SER_hh_fec_in!P11/SER_hh_num_in!P11)</f>
        <v>0</v>
      </c>
      <c r="Q11" s="100">
        <f>IF(SER_hh_fec_in!Q11=0,0,1000000/0.086*SER_hh_fec_in!Q11/SER_hh_num_in!Q11)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0</v>
      </c>
      <c r="D12" s="100">
        <f>IF(SER_hh_fec_in!D12=0,0,1000000/0.086*SER_hh_fec_in!D12/SER_hh_num_in!D12)</f>
        <v>103754.9051164331</v>
      </c>
      <c r="E12" s="100">
        <f>IF(SER_hh_fec_in!E12=0,0,1000000/0.086*SER_hh_fec_in!E12/SER_hh_num_in!E12)</f>
        <v>0</v>
      </c>
      <c r="F12" s="100">
        <f>IF(SER_hh_fec_in!F12=0,0,1000000/0.086*SER_hh_fec_in!F12/SER_hh_num_in!F12)</f>
        <v>66286.060495987986</v>
      </c>
      <c r="G12" s="100">
        <f>IF(SER_hh_fec_in!G12=0,0,1000000/0.086*SER_hh_fec_in!G12/SER_hh_num_in!G12)</f>
        <v>46799.151680828836</v>
      </c>
      <c r="H12" s="100">
        <f>IF(SER_hh_fec_in!H12=0,0,1000000/0.086*SER_hh_fec_in!H12/SER_hh_num_in!H12)</f>
        <v>48649.876170909098</v>
      </c>
      <c r="I12" s="100">
        <f>IF(SER_hh_fec_in!I12=0,0,1000000/0.086*SER_hh_fec_in!I12/SER_hh_num_in!I12)</f>
        <v>0</v>
      </c>
      <c r="J12" s="100">
        <f>IF(SER_hh_fec_in!J12=0,0,1000000/0.086*SER_hh_fec_in!J12/SER_hh_num_in!J12)</f>
        <v>26548.740289602451</v>
      </c>
      <c r="K12" s="100">
        <f>IF(SER_hh_fec_in!K12=0,0,1000000/0.086*SER_hh_fec_in!K12/SER_hh_num_in!K12)</f>
        <v>39401.706005410393</v>
      </c>
      <c r="L12" s="100">
        <f>IF(SER_hh_fec_in!L12=0,0,1000000/0.086*SER_hh_fec_in!L12/SER_hh_num_in!L12)</f>
        <v>46388.08951727095</v>
      </c>
      <c r="M12" s="100">
        <f>IF(SER_hh_fec_in!M12=0,0,1000000/0.086*SER_hh_fec_in!M12/SER_hh_num_in!M12)</f>
        <v>45550.836685733302</v>
      </c>
      <c r="N12" s="100">
        <f>IF(SER_hh_fec_in!N12=0,0,1000000/0.086*SER_hh_fec_in!N12/SER_hh_num_in!N12)</f>
        <v>35339.427715505051</v>
      </c>
      <c r="O12" s="100">
        <f>IF(SER_hh_fec_in!O12=0,0,1000000/0.086*SER_hh_fec_in!O12/SER_hh_num_in!O12)</f>
        <v>37441.154651592908</v>
      </c>
      <c r="P12" s="100">
        <f>IF(SER_hh_fec_in!P12=0,0,1000000/0.086*SER_hh_fec_in!P12/SER_hh_num_in!P12)</f>
        <v>0</v>
      </c>
      <c r="Q12" s="100">
        <f>IF(SER_hh_fec_in!Q12=0,0,1000000/0.086*SER_hh_fec_in!Q12/SER_hh_num_in!Q12)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69817.251469737006</v>
      </c>
      <c r="D13" s="100">
        <f>IF(SER_hh_fec_in!D13=0,0,1000000/0.086*SER_hh_fec_in!D13/SER_hh_num_in!D13)</f>
        <v>68248.311979371632</v>
      </c>
      <c r="E13" s="100">
        <f>IF(SER_hh_fec_in!E13=0,0,1000000/0.086*SER_hh_fec_in!E13/SER_hh_num_in!E13)</f>
        <v>38599.886995731016</v>
      </c>
      <c r="F13" s="100">
        <f>IF(SER_hh_fec_in!F13=0,0,1000000/0.086*SER_hh_fec_in!F13/SER_hh_num_in!F13)</f>
        <v>42073.780244708396</v>
      </c>
      <c r="G13" s="100">
        <f>IF(SER_hh_fec_in!G13=0,0,1000000/0.086*SER_hh_fec_in!G13/SER_hh_num_in!G13)</f>
        <v>31512.767001174081</v>
      </c>
      <c r="H13" s="100">
        <f>IF(SER_hh_fec_in!H13=0,0,1000000/0.086*SER_hh_fec_in!H13/SER_hh_num_in!H13)</f>
        <v>24805.185958156431</v>
      </c>
      <c r="I13" s="100">
        <f>IF(SER_hh_fec_in!I13=0,0,1000000/0.086*SER_hh_fec_in!I13/SER_hh_num_in!I13)</f>
        <v>16287.871293830232</v>
      </c>
      <c r="J13" s="100">
        <f>IF(SER_hh_fec_in!J13=0,0,1000000/0.086*SER_hh_fec_in!J13/SER_hh_num_in!J13)</f>
        <v>27277.707507147607</v>
      </c>
      <c r="K13" s="100">
        <f>IF(SER_hh_fec_in!K13=0,0,1000000/0.086*SER_hh_fec_in!K13/SER_hh_num_in!K13)</f>
        <v>26377.453913981091</v>
      </c>
      <c r="L13" s="100">
        <f>IF(SER_hh_fec_in!L13=0,0,1000000/0.086*SER_hh_fec_in!L13/SER_hh_num_in!L13)</f>
        <v>21806.817644304949</v>
      </c>
      <c r="M13" s="100">
        <f>IF(SER_hh_fec_in!M13=0,0,1000000/0.086*SER_hh_fec_in!M13/SER_hh_num_in!M13)</f>
        <v>18123.014977638773</v>
      </c>
      <c r="N13" s="100">
        <f>IF(SER_hh_fec_in!N13=0,0,1000000/0.086*SER_hh_fec_in!N13/SER_hh_num_in!N13)</f>
        <v>12315.831523055946</v>
      </c>
      <c r="O13" s="100">
        <f>IF(SER_hh_fec_in!O13=0,0,1000000/0.086*SER_hh_fec_in!O13/SER_hh_num_in!O13)</f>
        <v>11317.491466606374</v>
      </c>
      <c r="P13" s="100">
        <f>IF(SER_hh_fec_in!P13=0,0,1000000/0.086*SER_hh_fec_in!P13/SER_hh_num_in!P13)</f>
        <v>8766.5066122786193</v>
      </c>
      <c r="Q13" s="100">
        <f>IF(SER_hh_fec_in!Q13=0,0,1000000/0.086*SER_hh_fec_in!Q13/SER_hh_num_in!Q13)</f>
        <v>10642.09586110381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0</v>
      </c>
      <c r="D14" s="22">
        <f>IF(SER_hh_fec_in!D14=0,0,1000000/0.086*SER_hh_fec_in!D14/SER_hh_num_in!D14)</f>
        <v>160944.22908966287</v>
      </c>
      <c r="E14" s="22">
        <f>IF(SER_hh_fec_in!E14=0,0,1000000/0.086*SER_hh_fec_in!E14/SER_hh_num_in!E14)</f>
        <v>39851.294485815051</v>
      </c>
      <c r="F14" s="22">
        <f>IF(SER_hh_fec_in!F14=0,0,1000000/0.086*SER_hh_fec_in!F14/SER_hh_num_in!F14)</f>
        <v>0</v>
      </c>
      <c r="G14" s="22">
        <f>IF(SER_hh_fec_in!G14=0,0,1000000/0.086*SER_hh_fec_in!G14/SER_hh_num_in!G14)</f>
        <v>0</v>
      </c>
      <c r="H14" s="22">
        <f>IF(SER_hh_fec_in!H14=0,0,1000000/0.086*SER_hh_fec_in!H14/SER_hh_num_in!H14)</f>
        <v>28578.518746687445</v>
      </c>
      <c r="I14" s="22">
        <f>IF(SER_hh_fec_in!I14=0,0,1000000/0.086*SER_hh_fec_in!I14/SER_hh_num_in!I14)</f>
        <v>26201.133213490182</v>
      </c>
      <c r="J14" s="22">
        <f>IF(SER_hh_fec_in!J14=0,0,1000000/0.086*SER_hh_fec_in!J14/SER_hh_num_in!J14)</f>
        <v>47417.792909269054</v>
      </c>
      <c r="K14" s="22">
        <f>IF(SER_hh_fec_in!K14=0,0,1000000/0.086*SER_hh_fec_in!K14/SER_hh_num_in!K14)</f>
        <v>40550.598537259466</v>
      </c>
      <c r="L14" s="22">
        <f>IF(SER_hh_fec_in!L14=0,0,1000000/0.086*SER_hh_fec_in!L14/SER_hh_num_in!L14)</f>
        <v>41357.858374314521</v>
      </c>
      <c r="M14" s="22">
        <f>IF(SER_hh_fec_in!M14=0,0,1000000/0.086*SER_hh_fec_in!M14/SER_hh_num_in!M14)</f>
        <v>0</v>
      </c>
      <c r="N14" s="22">
        <f>IF(SER_hh_fec_in!N14=0,0,1000000/0.086*SER_hh_fec_in!N14/SER_hh_num_in!N14)</f>
        <v>36859.107325630917</v>
      </c>
      <c r="O14" s="22">
        <f>IF(SER_hh_fec_in!O14=0,0,1000000/0.086*SER_hh_fec_in!O14/SER_hh_num_in!O14)</f>
        <v>0</v>
      </c>
      <c r="P14" s="22">
        <f>IF(SER_hh_fec_in!P14=0,0,1000000/0.086*SER_hh_fec_in!P14/SER_hh_num_in!P14)</f>
        <v>0</v>
      </c>
      <c r="Q14" s="22">
        <f>IF(SER_hh_fec_in!Q14=0,0,1000000/0.086*SER_hh_fec_in!Q14/SER_hh_num_in!Q14)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1776.739147500808</v>
      </c>
      <c r="D15" s="104">
        <f>IF(SER_hh_fec_in!D15=0,0,1000000/0.086*SER_hh_fec_in!D15/SER_hh_num_in!D15)</f>
        <v>1378.4102298043058</v>
      </c>
      <c r="E15" s="104">
        <f>IF(SER_hh_fec_in!E15=0,0,1000000/0.086*SER_hh_fec_in!E15/SER_hh_num_in!E15)</f>
        <v>973.73064227948407</v>
      </c>
      <c r="F15" s="104">
        <f>IF(SER_hh_fec_in!F15=0,0,1000000/0.086*SER_hh_fec_in!F15/SER_hh_num_in!F15)</f>
        <v>893.40904364739743</v>
      </c>
      <c r="G15" s="104">
        <f>IF(SER_hh_fec_in!G15=0,0,1000000/0.086*SER_hh_fec_in!G15/SER_hh_num_in!G15)</f>
        <v>721.34292927541424</v>
      </c>
      <c r="H15" s="104">
        <f>IF(SER_hh_fec_in!H15=0,0,1000000/0.086*SER_hh_fec_in!H15/SER_hh_num_in!H15)</f>
        <v>454.16098555916454</v>
      </c>
      <c r="I15" s="104">
        <f>IF(SER_hh_fec_in!I15=0,0,1000000/0.086*SER_hh_fec_in!I15/SER_hh_num_in!I15)</f>
        <v>437.10498231998702</v>
      </c>
      <c r="J15" s="104">
        <f>IF(SER_hh_fec_in!J15=0,0,1000000/0.086*SER_hh_fec_in!J15/SER_hh_num_in!J15)</f>
        <v>631.3664750122756</v>
      </c>
      <c r="K15" s="104">
        <f>IF(SER_hh_fec_in!K15=0,0,1000000/0.086*SER_hh_fec_in!K15/SER_hh_num_in!K15)</f>
        <v>417.24217097461508</v>
      </c>
      <c r="L15" s="104">
        <f>IF(SER_hh_fec_in!L15=0,0,1000000/0.086*SER_hh_fec_in!L15/SER_hh_num_in!L15)</f>
        <v>287.02094986770959</v>
      </c>
      <c r="M15" s="104">
        <f>IF(SER_hh_fec_in!M15=0,0,1000000/0.086*SER_hh_fec_in!M15/SER_hh_num_in!M15)</f>
        <v>581.90636731095458</v>
      </c>
      <c r="N15" s="104">
        <f>IF(SER_hh_fec_in!N15=0,0,1000000/0.086*SER_hh_fec_in!N15/SER_hh_num_in!N15)</f>
        <v>147.23047013860986</v>
      </c>
      <c r="O15" s="104">
        <f>IF(SER_hh_fec_in!O15=0,0,1000000/0.086*SER_hh_fec_in!O15/SER_hh_num_in!O15)</f>
        <v>606.07309780649382</v>
      </c>
      <c r="P15" s="104">
        <f>IF(SER_hh_fec_in!P15=0,0,1000000/0.086*SER_hh_fec_in!P15/SER_hh_num_in!P15)</f>
        <v>554.3046553227507</v>
      </c>
      <c r="Q15" s="104">
        <f>IF(SER_hh_fec_in!Q15=0,0,1000000/0.086*SER_hh_fec_in!Q15/SER_hh_num_in!Q15)</f>
        <v>649.07937237101896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7650.0791013378766</v>
      </c>
      <c r="D16" s="101">
        <f>IF(SER_hh_fec_in!D16=0,0,1000000/0.086*SER_hh_fec_in!D16/SER_hh_num_in!D16)</f>
        <v>7468.9965834200366</v>
      </c>
      <c r="E16" s="101">
        <f>IF(SER_hh_fec_in!E16=0,0,1000000/0.086*SER_hh_fec_in!E16/SER_hh_num_in!E16)</f>
        <v>7344.4994223604626</v>
      </c>
      <c r="F16" s="101">
        <f>IF(SER_hh_fec_in!F16=0,0,1000000/0.086*SER_hh_fec_in!F16/SER_hh_num_in!F16)</f>
        <v>7248.909237249849</v>
      </c>
      <c r="G16" s="101">
        <f>IF(SER_hh_fec_in!G16=0,0,1000000/0.086*SER_hh_fec_in!G16/SER_hh_num_in!G16)</f>
        <v>7167.8528902937132</v>
      </c>
      <c r="H16" s="101">
        <f>IF(SER_hh_fec_in!H16=0,0,1000000/0.086*SER_hh_fec_in!H16/SER_hh_num_in!H16)</f>
        <v>7100.2031716126066</v>
      </c>
      <c r="I16" s="101">
        <f>IF(SER_hh_fec_in!I16=0,0,1000000/0.086*SER_hh_fec_in!I16/SER_hh_num_in!I16)</f>
        <v>7028.5916137204522</v>
      </c>
      <c r="J16" s="101">
        <f>IF(SER_hh_fec_in!J16=0,0,1000000/0.086*SER_hh_fec_in!J16/SER_hh_num_in!J16)</f>
        <v>6961.4995933935152</v>
      </c>
      <c r="K16" s="101">
        <f>IF(SER_hh_fec_in!K16=0,0,1000000/0.086*SER_hh_fec_in!K16/SER_hh_num_in!K16)</f>
        <v>6860.35568876662</v>
      </c>
      <c r="L16" s="101">
        <f>IF(SER_hh_fec_in!L16=0,0,1000000/0.086*SER_hh_fec_in!L16/SER_hh_num_in!L16)</f>
        <v>6817.086282752718</v>
      </c>
      <c r="M16" s="101">
        <f>IF(SER_hh_fec_in!M16=0,0,1000000/0.086*SER_hh_fec_in!M16/SER_hh_num_in!M16)</f>
        <v>6702.035710801013</v>
      </c>
      <c r="N16" s="101">
        <f>IF(SER_hh_fec_in!N16=0,0,1000000/0.086*SER_hh_fec_in!N16/SER_hh_num_in!N16)</f>
        <v>6655.0760692782133</v>
      </c>
      <c r="O16" s="101">
        <f>IF(SER_hh_fec_in!O16=0,0,1000000/0.086*SER_hh_fec_in!O16/SER_hh_num_in!O16)</f>
        <v>6630.1161796760207</v>
      </c>
      <c r="P16" s="101">
        <f>IF(SER_hh_fec_in!P16=0,0,1000000/0.086*SER_hh_fec_in!P16/SER_hh_num_in!P16)</f>
        <v>6635.4744131760463</v>
      </c>
      <c r="Q16" s="101">
        <f>IF(SER_hh_fec_in!Q16=0,0,1000000/0.086*SER_hh_fec_in!Q16/SER_hh_num_in!Q16)</f>
        <v>6540.5334531147855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0</v>
      </c>
      <c r="D17" s="103">
        <f>IF(SER_hh_fec_in!D17=0,0,1000000/0.086*SER_hh_fec_in!D17/SER_hh_num_in!D17)</f>
        <v>0</v>
      </c>
      <c r="E17" s="103">
        <f>IF(SER_hh_fec_in!E17=0,0,1000000/0.086*SER_hh_fec_in!E17/SER_hh_num_in!E17)</f>
        <v>0</v>
      </c>
      <c r="F17" s="103">
        <f>IF(SER_hh_fec_in!F17=0,0,1000000/0.086*SER_hh_fec_in!F17/SER_hh_num_in!F17)</f>
        <v>0</v>
      </c>
      <c r="G17" s="103">
        <f>IF(SER_hh_fec_in!G17=0,0,1000000/0.086*SER_hh_fec_in!G17/SER_hh_num_in!G17)</f>
        <v>0</v>
      </c>
      <c r="H17" s="103">
        <f>IF(SER_hh_fec_in!H17=0,0,1000000/0.086*SER_hh_fec_in!H17/SER_hh_num_in!H17)</f>
        <v>0</v>
      </c>
      <c r="I17" s="103">
        <f>IF(SER_hh_fec_in!I17=0,0,1000000/0.086*SER_hh_fec_in!I17/SER_hh_num_in!I17)</f>
        <v>0</v>
      </c>
      <c r="J17" s="103">
        <f>IF(SER_hh_fec_in!J17=0,0,1000000/0.086*SER_hh_fec_in!J17/SER_hh_num_in!J17)</f>
        <v>0</v>
      </c>
      <c r="K17" s="103">
        <f>IF(SER_hh_fec_in!K17=0,0,1000000/0.086*SER_hh_fec_in!K17/SER_hh_num_in!K17)</f>
        <v>0</v>
      </c>
      <c r="L17" s="103">
        <f>IF(SER_hh_fec_in!L17=0,0,1000000/0.086*SER_hh_fec_in!L17/SER_hh_num_in!L17)</f>
        <v>0</v>
      </c>
      <c r="M17" s="103">
        <f>IF(SER_hh_fec_in!M17=0,0,1000000/0.086*SER_hh_fec_in!M17/SER_hh_num_in!M17)</f>
        <v>0</v>
      </c>
      <c r="N17" s="103">
        <f>IF(SER_hh_fec_in!N17=0,0,1000000/0.086*SER_hh_fec_in!N17/SER_hh_num_in!N17)</f>
        <v>0</v>
      </c>
      <c r="O17" s="103">
        <f>IF(SER_hh_fec_in!O17=0,0,1000000/0.086*SER_hh_fec_in!O17/SER_hh_num_in!O17)</f>
        <v>0</v>
      </c>
      <c r="P17" s="103">
        <f>IF(SER_hh_fec_in!P17=0,0,1000000/0.086*SER_hh_fec_in!P17/SER_hh_num_in!P17)</f>
        <v>0</v>
      </c>
      <c r="Q17" s="103">
        <f>IF(SER_hh_fec_in!Q17=0,0,1000000/0.086*SER_hh_fec_in!Q17/SER_hh_num_in!Q17)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7650.0791013378766</v>
      </c>
      <c r="D18" s="103">
        <f>IF(SER_hh_fec_in!D18=0,0,1000000/0.086*SER_hh_fec_in!D18/SER_hh_num_in!D18)</f>
        <v>7468.9965834200366</v>
      </c>
      <c r="E18" s="103">
        <f>IF(SER_hh_fec_in!E18=0,0,1000000/0.086*SER_hh_fec_in!E18/SER_hh_num_in!E18)</f>
        <v>7344.4994223604626</v>
      </c>
      <c r="F18" s="103">
        <f>IF(SER_hh_fec_in!F18=0,0,1000000/0.086*SER_hh_fec_in!F18/SER_hh_num_in!F18)</f>
        <v>7248.909237249849</v>
      </c>
      <c r="G18" s="103">
        <f>IF(SER_hh_fec_in!G18=0,0,1000000/0.086*SER_hh_fec_in!G18/SER_hh_num_in!G18)</f>
        <v>7167.8528902937132</v>
      </c>
      <c r="H18" s="103">
        <f>IF(SER_hh_fec_in!H18=0,0,1000000/0.086*SER_hh_fec_in!H18/SER_hh_num_in!H18)</f>
        <v>7100.2031716126066</v>
      </c>
      <c r="I18" s="103">
        <f>IF(SER_hh_fec_in!I18=0,0,1000000/0.086*SER_hh_fec_in!I18/SER_hh_num_in!I18)</f>
        <v>7028.5916137204522</v>
      </c>
      <c r="J18" s="103">
        <f>IF(SER_hh_fec_in!J18=0,0,1000000/0.086*SER_hh_fec_in!J18/SER_hh_num_in!J18)</f>
        <v>6961.4995933935152</v>
      </c>
      <c r="K18" s="103">
        <f>IF(SER_hh_fec_in!K18=0,0,1000000/0.086*SER_hh_fec_in!K18/SER_hh_num_in!K18)</f>
        <v>6860.35568876662</v>
      </c>
      <c r="L18" s="103">
        <f>IF(SER_hh_fec_in!L18=0,0,1000000/0.086*SER_hh_fec_in!L18/SER_hh_num_in!L18)</f>
        <v>6817.086282752718</v>
      </c>
      <c r="M18" s="103">
        <f>IF(SER_hh_fec_in!M18=0,0,1000000/0.086*SER_hh_fec_in!M18/SER_hh_num_in!M18)</f>
        <v>6702.035710801013</v>
      </c>
      <c r="N18" s="103">
        <f>IF(SER_hh_fec_in!N18=0,0,1000000/0.086*SER_hh_fec_in!N18/SER_hh_num_in!N18)</f>
        <v>6655.0760692782133</v>
      </c>
      <c r="O18" s="103">
        <f>IF(SER_hh_fec_in!O18=0,0,1000000/0.086*SER_hh_fec_in!O18/SER_hh_num_in!O18)</f>
        <v>6630.1161796760207</v>
      </c>
      <c r="P18" s="103">
        <f>IF(SER_hh_fec_in!P18=0,0,1000000/0.086*SER_hh_fec_in!P18/SER_hh_num_in!P18)</f>
        <v>6635.4744131760463</v>
      </c>
      <c r="Q18" s="103">
        <f>IF(SER_hh_fec_in!Q18=0,0,1000000/0.086*SER_hh_fec_in!Q18/SER_hh_num_in!Q18)</f>
        <v>6540.5334531147855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9407.83627484924</v>
      </c>
      <c r="D19" s="101">
        <f>IF(SER_hh_fec_in!D19=0,0,1000000/0.086*SER_hh_fec_in!D19/SER_hh_num_in!D19)</f>
        <v>8224.3073458663857</v>
      </c>
      <c r="E19" s="101">
        <f>IF(SER_hh_fec_in!E19=0,0,1000000/0.086*SER_hh_fec_in!E19/SER_hh_num_in!E19)</f>
        <v>9267.9092261889436</v>
      </c>
      <c r="F19" s="101">
        <f>IF(SER_hh_fec_in!F19=0,0,1000000/0.086*SER_hh_fec_in!F19/SER_hh_num_in!F19)</f>
        <v>8386.640335350392</v>
      </c>
      <c r="G19" s="101">
        <f>IF(SER_hh_fec_in!G19=0,0,1000000/0.086*SER_hh_fec_in!G19/SER_hh_num_in!G19)</f>
        <v>8163.0405689560275</v>
      </c>
      <c r="H19" s="101">
        <f>IF(SER_hh_fec_in!H19=0,0,1000000/0.086*SER_hh_fec_in!H19/SER_hh_num_in!H19)</f>
        <v>8104.8937085245934</v>
      </c>
      <c r="I19" s="101">
        <f>IF(SER_hh_fec_in!I19=0,0,1000000/0.086*SER_hh_fec_in!I19/SER_hh_num_in!I19)</f>
        <v>7901.4217619225165</v>
      </c>
      <c r="J19" s="101">
        <f>IF(SER_hh_fec_in!J19=0,0,1000000/0.086*SER_hh_fec_in!J19/SER_hh_num_in!J19)</f>
        <v>7193.7692471707151</v>
      </c>
      <c r="K19" s="101">
        <f>IF(SER_hh_fec_in!K19=0,0,1000000/0.086*SER_hh_fec_in!K19/SER_hh_num_in!K19)</f>
        <v>7756.3430010880938</v>
      </c>
      <c r="L19" s="101">
        <f>IF(SER_hh_fec_in!L19=0,0,1000000/0.086*SER_hh_fec_in!L19/SER_hh_num_in!L19)</f>
        <v>7337.0428858825089</v>
      </c>
      <c r="M19" s="101">
        <f>IF(SER_hh_fec_in!M19=0,0,1000000/0.086*SER_hh_fec_in!M19/SER_hh_num_in!M19)</f>
        <v>6842.6516762429037</v>
      </c>
      <c r="N19" s="101">
        <f>IF(SER_hh_fec_in!N19=0,0,1000000/0.086*SER_hh_fec_in!N19/SER_hh_num_in!N19)</f>
        <v>7332.7296526787532</v>
      </c>
      <c r="O19" s="101">
        <f>IF(SER_hh_fec_in!O19=0,0,1000000/0.086*SER_hh_fec_in!O19/SER_hh_num_in!O19)</f>
        <v>7202.4756397589745</v>
      </c>
      <c r="P19" s="101">
        <f>IF(SER_hh_fec_in!P19=0,0,1000000/0.086*SER_hh_fec_in!P19/SER_hh_num_in!P19)</f>
        <v>7458.7680162759552</v>
      </c>
      <c r="Q19" s="101">
        <f>IF(SER_hh_fec_in!Q19=0,0,1000000/0.086*SER_hh_fec_in!Q19/SER_hh_num_in!Q19)</f>
        <v>7833.570949753388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9843.5947192358744</v>
      </c>
      <c r="D21" s="100">
        <f>IF(SER_hh_fec_in!D21=0,0,1000000/0.086*SER_hh_fec_in!D21/SER_hh_num_in!D21)</f>
        <v>0</v>
      </c>
      <c r="E21" s="100">
        <f>IF(SER_hh_fec_in!E21=0,0,1000000/0.086*SER_hh_fec_in!E21/SER_hh_num_in!E21)</f>
        <v>8837.450554869838</v>
      </c>
      <c r="F21" s="100">
        <f>IF(SER_hh_fec_in!F21=0,0,1000000/0.086*SER_hh_fec_in!F21/SER_hh_num_in!F21)</f>
        <v>8663.4221825524128</v>
      </c>
      <c r="G21" s="100">
        <f>IF(SER_hh_fec_in!G21=0,0,1000000/0.086*SER_hh_fec_in!G21/SER_hh_num_in!G21)</f>
        <v>8503.1778644370988</v>
      </c>
      <c r="H21" s="100">
        <f>IF(SER_hh_fec_in!H21=0,0,1000000/0.086*SER_hh_fec_in!H21/SER_hh_num_in!H21)</f>
        <v>8244.0525330637629</v>
      </c>
      <c r="I21" s="100">
        <f>IF(SER_hh_fec_in!I21=0,0,1000000/0.086*SER_hh_fec_in!I21/SER_hh_num_in!I21)</f>
        <v>8431.0430925937017</v>
      </c>
      <c r="J21" s="100">
        <f>IF(SER_hh_fec_in!J21=0,0,1000000/0.086*SER_hh_fec_in!J21/SER_hh_num_in!J21)</f>
        <v>8260.7765526287039</v>
      </c>
      <c r="K21" s="100">
        <f>IF(SER_hh_fec_in!K21=0,0,1000000/0.086*SER_hh_fec_in!K21/SER_hh_num_in!K21)</f>
        <v>8207.6518792312017</v>
      </c>
      <c r="L21" s="100">
        <f>IF(SER_hh_fec_in!L21=0,0,1000000/0.086*SER_hh_fec_in!L21/SER_hh_num_in!L21)</f>
        <v>8314.8571197087967</v>
      </c>
      <c r="M21" s="100">
        <f>IF(SER_hh_fec_in!M21=0,0,1000000/0.086*SER_hh_fec_in!M21/SER_hh_num_in!M21)</f>
        <v>0</v>
      </c>
      <c r="N21" s="100">
        <f>IF(SER_hh_fec_in!N21=0,0,1000000/0.086*SER_hh_fec_in!N21/SER_hh_num_in!N21)</f>
        <v>8337.2150112928575</v>
      </c>
      <c r="O21" s="100">
        <f>IF(SER_hh_fec_in!O21=0,0,1000000/0.086*SER_hh_fec_in!O21/SER_hh_num_in!O21)</f>
        <v>8466.496280112422</v>
      </c>
      <c r="P21" s="100">
        <f>IF(SER_hh_fec_in!P21=0,0,1000000/0.086*SER_hh_fec_in!P21/SER_hh_num_in!P21)</f>
        <v>8678.5572570663771</v>
      </c>
      <c r="Q21" s="100">
        <f>IF(SER_hh_fec_in!Q21=0,0,1000000/0.086*SER_hh_fec_in!Q21/SER_hh_num_in!Q21)</f>
        <v>8815.6012300708826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10387.13908766601</v>
      </c>
      <c r="D22" s="100">
        <f>IF(SER_hh_fec_in!D22=0,0,1000000/0.086*SER_hh_fec_in!D22/SER_hh_num_in!D22)</f>
        <v>9627.5544948092993</v>
      </c>
      <c r="E22" s="100">
        <f>IF(SER_hh_fec_in!E22=0,0,1000000/0.086*SER_hh_fec_in!E22/SER_hh_num_in!E22)</f>
        <v>9439.8556306217088</v>
      </c>
      <c r="F22" s="100">
        <f>IF(SER_hh_fec_in!F22=0,0,1000000/0.086*SER_hh_fec_in!F22/SER_hh_num_in!F22)</f>
        <v>9266.2051871757667</v>
      </c>
      <c r="G22" s="100">
        <f>IF(SER_hh_fec_in!G22=0,0,1000000/0.086*SER_hh_fec_in!G22/SER_hh_num_in!G22)</f>
        <v>9102.4662803271731</v>
      </c>
      <c r="H22" s="100">
        <f>IF(SER_hh_fec_in!H22=0,0,1000000/0.086*SER_hh_fec_in!H22/SER_hh_num_in!H22)</f>
        <v>8838.0116026607629</v>
      </c>
      <c r="I22" s="100">
        <f>IF(SER_hh_fec_in!I22=0,0,1000000/0.086*SER_hh_fec_in!I22/SER_hh_num_in!I22)</f>
        <v>9044.427255939303</v>
      </c>
      <c r="J22" s="100">
        <f>IF(SER_hh_fec_in!J22=0,0,1000000/0.086*SER_hh_fec_in!J22/SER_hh_num_in!J22)</f>
        <v>8840.6720181840192</v>
      </c>
      <c r="K22" s="100">
        <f>IF(SER_hh_fec_in!K22=0,0,1000000/0.086*SER_hh_fec_in!K22/SER_hh_num_in!K22)</f>
        <v>8748.247874910021</v>
      </c>
      <c r="L22" s="100">
        <f>IF(SER_hh_fec_in!L22=0,0,1000000/0.086*SER_hh_fec_in!L22/SER_hh_num_in!L22)</f>
        <v>8796.9514001333173</v>
      </c>
      <c r="M22" s="100">
        <f>IF(SER_hh_fec_in!M22=0,0,1000000/0.086*SER_hh_fec_in!M22/SER_hh_num_in!M22)</f>
        <v>0</v>
      </c>
      <c r="N22" s="100">
        <f>IF(SER_hh_fec_in!N22=0,0,1000000/0.086*SER_hh_fec_in!N22/SER_hh_num_in!N22)</f>
        <v>0</v>
      </c>
      <c r="O22" s="100">
        <f>IF(SER_hh_fec_in!O22=0,0,1000000/0.086*SER_hh_fec_in!O22/SER_hh_num_in!O22)</f>
        <v>0</v>
      </c>
      <c r="P22" s="100">
        <f>IF(SER_hh_fec_in!P22=0,0,1000000/0.086*SER_hh_fec_in!P22/SER_hh_num_in!P22)</f>
        <v>0</v>
      </c>
      <c r="Q22" s="100">
        <f>IF(SER_hh_fec_in!Q22=0,0,1000000/0.086*SER_hh_fec_in!Q22/SER_hh_num_in!Q22)</f>
        <v>0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9788.3091478570877</v>
      </c>
      <c r="D23" s="100">
        <f>IF(SER_hh_fec_in!D23=0,0,1000000/0.086*SER_hh_fec_in!D23/SER_hh_num_in!D23)</f>
        <v>9079.1118285206358</v>
      </c>
      <c r="E23" s="100">
        <f>IF(SER_hh_fec_in!E23=0,0,1000000/0.086*SER_hh_fec_in!E23/SER_hh_num_in!E23)</f>
        <v>8834.7659912412328</v>
      </c>
      <c r="F23" s="100">
        <f>IF(SER_hh_fec_in!F23=0,0,1000000/0.086*SER_hh_fec_in!F23/SER_hh_num_in!F23)</f>
        <v>8669.030106326607</v>
      </c>
      <c r="G23" s="100">
        <f>IF(SER_hh_fec_in!G23=0,0,1000000/0.086*SER_hh_fec_in!G23/SER_hh_num_in!G23)</f>
        <v>8513.6095725617088</v>
      </c>
      <c r="H23" s="100">
        <f>IF(SER_hh_fec_in!H23=0,0,1000000/0.086*SER_hh_fec_in!H23/SER_hh_num_in!H23)</f>
        <v>8242.2051225165123</v>
      </c>
      <c r="I23" s="100">
        <f>IF(SER_hh_fec_in!I23=0,0,1000000/0.086*SER_hh_fec_in!I23/SER_hh_num_in!I23)</f>
        <v>8424.7588006872011</v>
      </c>
      <c r="J23" s="100">
        <f>IF(SER_hh_fec_in!J23=0,0,1000000/0.086*SER_hh_fec_in!J23/SER_hh_num_in!J23)</f>
        <v>8289.6565034684409</v>
      </c>
      <c r="K23" s="100">
        <f>IF(SER_hh_fec_in!K23=0,0,1000000/0.086*SER_hh_fec_in!K23/SER_hh_num_in!K23)</f>
        <v>8364.9121738995746</v>
      </c>
      <c r="L23" s="100">
        <f>IF(SER_hh_fec_in!L23=0,0,1000000/0.086*SER_hh_fec_in!L23/SER_hh_num_in!L23)</f>
        <v>8435.9399597340162</v>
      </c>
      <c r="M23" s="100">
        <f>IF(SER_hh_fec_in!M23=0,0,1000000/0.086*SER_hh_fec_in!M23/SER_hh_num_in!M23)</f>
        <v>8329.5933316480987</v>
      </c>
      <c r="N23" s="100">
        <f>IF(SER_hh_fec_in!N23=0,0,1000000/0.086*SER_hh_fec_in!N23/SER_hh_num_in!N23)</f>
        <v>8347.9181509638238</v>
      </c>
      <c r="O23" s="100">
        <f>IF(SER_hh_fec_in!O23=0,0,1000000/0.086*SER_hh_fec_in!O23/SER_hh_num_in!O23)</f>
        <v>8430.1958086754676</v>
      </c>
      <c r="P23" s="100">
        <f>IF(SER_hh_fec_in!P23=0,0,1000000/0.086*SER_hh_fec_in!P23/SER_hh_num_in!P23)</f>
        <v>8573.689420358558</v>
      </c>
      <c r="Q23" s="100">
        <f>IF(SER_hh_fec_in!Q23=0,0,1000000/0.086*SER_hh_fec_in!Q23/SER_hh_num_in!Q23)</f>
        <v>0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0</v>
      </c>
      <c r="D24" s="100">
        <f>IF(SER_hh_fec_in!D24=0,0,1000000/0.086*SER_hh_fec_in!D24/SER_hh_num_in!D24)</f>
        <v>0</v>
      </c>
      <c r="E24" s="100">
        <f>IF(SER_hh_fec_in!E24=0,0,1000000/0.086*SER_hh_fec_in!E24/SER_hh_num_in!E24)</f>
        <v>0</v>
      </c>
      <c r="F24" s="100">
        <f>IF(SER_hh_fec_in!F24=0,0,1000000/0.086*SER_hh_fec_in!F24/SER_hh_num_in!F24)</f>
        <v>0</v>
      </c>
      <c r="G24" s="100">
        <f>IF(SER_hh_fec_in!G24=0,0,1000000/0.086*SER_hh_fec_in!G24/SER_hh_num_in!G24)</f>
        <v>0</v>
      </c>
      <c r="H24" s="100">
        <f>IF(SER_hh_fec_in!H24=0,0,1000000/0.086*SER_hh_fec_in!H24/SER_hh_num_in!H24)</f>
        <v>0</v>
      </c>
      <c r="I24" s="100">
        <f>IF(SER_hh_fec_in!I24=0,0,1000000/0.086*SER_hh_fec_in!I24/SER_hh_num_in!I24)</f>
        <v>0</v>
      </c>
      <c r="J24" s="100">
        <f>IF(SER_hh_fec_in!J24=0,0,1000000/0.086*SER_hh_fec_in!J24/SER_hh_num_in!J24)</f>
        <v>0</v>
      </c>
      <c r="K24" s="100">
        <f>IF(SER_hh_fec_in!K24=0,0,1000000/0.086*SER_hh_fec_in!K24/SER_hh_num_in!K24)</f>
        <v>0</v>
      </c>
      <c r="L24" s="100">
        <f>IF(SER_hh_fec_in!L24=0,0,1000000/0.086*SER_hh_fec_in!L24/SER_hh_num_in!L24)</f>
        <v>0</v>
      </c>
      <c r="M24" s="100">
        <f>IF(SER_hh_fec_in!M24=0,0,1000000/0.086*SER_hh_fec_in!M24/SER_hh_num_in!M24)</f>
        <v>0</v>
      </c>
      <c r="N24" s="100">
        <f>IF(SER_hh_fec_in!N24=0,0,1000000/0.086*SER_hh_fec_in!N24/SER_hh_num_in!N24)</f>
        <v>0</v>
      </c>
      <c r="O24" s="100">
        <f>IF(SER_hh_fec_in!O24=0,0,1000000/0.086*SER_hh_fec_in!O24/SER_hh_num_in!O24)</f>
        <v>0</v>
      </c>
      <c r="P24" s="100">
        <f>IF(SER_hh_fec_in!P24=0,0,1000000/0.086*SER_hh_fec_in!P24/SER_hh_num_in!P24)</f>
        <v>0</v>
      </c>
      <c r="Q24" s="100">
        <f>IF(SER_hh_fec_in!Q24=0,0,1000000/0.086*SER_hh_fec_in!Q24/SER_hh_num_in!Q24)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0</v>
      </c>
      <c r="D25" s="100">
        <f>IF(SER_hh_fec_in!D25=0,0,1000000/0.086*SER_hh_fec_in!D25/SER_hh_num_in!D25)</f>
        <v>0</v>
      </c>
      <c r="E25" s="100">
        <f>IF(SER_hh_fec_in!E25=0,0,1000000/0.086*SER_hh_fec_in!E25/SER_hh_num_in!E25)</f>
        <v>6869.1007859082792</v>
      </c>
      <c r="F25" s="100">
        <f>IF(SER_hh_fec_in!F25=0,0,1000000/0.086*SER_hh_fec_in!F25/SER_hh_num_in!F25)</f>
        <v>6748.3095512982591</v>
      </c>
      <c r="G25" s="100">
        <f>IF(SER_hh_fec_in!G25=0,0,1000000/0.086*SER_hh_fec_in!G25/SER_hh_num_in!G25)</f>
        <v>6615.2864716360418</v>
      </c>
      <c r="H25" s="100">
        <f>IF(SER_hh_fec_in!H25=0,0,1000000/0.086*SER_hh_fec_in!H25/SER_hh_num_in!H25)</f>
        <v>0</v>
      </c>
      <c r="I25" s="100">
        <f>IF(SER_hh_fec_in!I25=0,0,1000000/0.086*SER_hh_fec_in!I25/SER_hh_num_in!I25)</f>
        <v>6561.7715574438589</v>
      </c>
      <c r="J25" s="100">
        <f>IF(SER_hh_fec_in!J25=0,0,1000000/0.086*SER_hh_fec_in!J25/SER_hh_num_in!J25)</f>
        <v>6473.1490930702821</v>
      </c>
      <c r="K25" s="100">
        <f>IF(SER_hh_fec_in!K25=0,0,1000000/0.086*SER_hh_fec_in!K25/SER_hh_num_in!K25)</f>
        <v>6566.2662832233691</v>
      </c>
      <c r="L25" s="100">
        <f>IF(SER_hh_fec_in!L25=0,0,1000000/0.086*SER_hh_fec_in!L25/SER_hh_num_in!L25)</f>
        <v>6742.6975998197049</v>
      </c>
      <c r="M25" s="100">
        <f>IF(SER_hh_fec_in!M25=0,0,1000000/0.086*SER_hh_fec_in!M25/SER_hh_num_in!M25)</f>
        <v>6748.9799041008637</v>
      </c>
      <c r="N25" s="100">
        <f>IF(SER_hh_fec_in!N25=0,0,1000000/0.086*SER_hh_fec_in!N25/SER_hh_num_in!N25)</f>
        <v>6792.8046791965144</v>
      </c>
      <c r="O25" s="100">
        <f>IF(SER_hh_fec_in!O25=0,0,1000000/0.086*SER_hh_fec_in!O25/SER_hh_num_in!O25)</f>
        <v>6864.151811928421</v>
      </c>
      <c r="P25" s="100">
        <f>IF(SER_hh_fec_in!P25=0,0,1000000/0.086*SER_hh_fec_in!P25/SER_hh_num_in!P25)</f>
        <v>6966.0101433484106</v>
      </c>
      <c r="Q25" s="100">
        <f>IF(SER_hh_fec_in!Q25=0,0,1000000/0.086*SER_hh_fec_in!Q25/SER_hh_num_in!Q25)</f>
        <v>6971.3266071216613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8269.6894317942224</v>
      </c>
      <c r="D26" s="22">
        <f>IF(SER_hh_fec_in!D26=0,0,1000000/0.086*SER_hh_fec_in!D26/SER_hh_num_in!D26)</f>
        <v>7682.9641925967726</v>
      </c>
      <c r="E26" s="22">
        <f>IF(SER_hh_fec_in!E26=0,0,1000000/0.086*SER_hh_fec_in!E26/SER_hh_num_in!E26)</f>
        <v>0</v>
      </c>
      <c r="F26" s="22">
        <f>IF(SER_hh_fec_in!F26=0,0,1000000/0.086*SER_hh_fec_in!F26/SER_hh_num_in!F26)</f>
        <v>7297.9551818181244</v>
      </c>
      <c r="G26" s="22">
        <f>IF(SER_hh_fec_in!G26=0,0,1000000/0.086*SER_hh_fec_in!G26/SER_hh_num_in!G26)</f>
        <v>7164.0921931484618</v>
      </c>
      <c r="H26" s="22">
        <f>IF(SER_hh_fec_in!H26=0,0,1000000/0.086*SER_hh_fec_in!H26/SER_hh_num_in!H26)</f>
        <v>6936.5089847287445</v>
      </c>
      <c r="I26" s="22">
        <f>IF(SER_hh_fec_in!I26=0,0,1000000/0.086*SER_hh_fec_in!I26/SER_hh_num_in!I26)</f>
        <v>7107.3447524939456</v>
      </c>
      <c r="J26" s="22">
        <f>IF(SER_hh_fec_in!J26=0,0,1000000/0.086*SER_hh_fec_in!J26/SER_hh_num_in!J26)</f>
        <v>6986.7056125777326</v>
      </c>
      <c r="K26" s="22">
        <f>IF(SER_hh_fec_in!K26=0,0,1000000/0.086*SER_hh_fec_in!K26/SER_hh_num_in!K26)</f>
        <v>0</v>
      </c>
      <c r="L26" s="22">
        <f>IF(SER_hh_fec_in!L26=0,0,1000000/0.086*SER_hh_fec_in!L26/SER_hh_num_in!L26)</f>
        <v>6916.5108193016385</v>
      </c>
      <c r="M26" s="22">
        <f>IF(SER_hh_fec_in!M26=0,0,1000000/0.086*SER_hh_fec_in!M26/SER_hh_num_in!M26)</f>
        <v>6870.1768699532322</v>
      </c>
      <c r="N26" s="22">
        <f>IF(SER_hh_fec_in!N26=0,0,1000000/0.086*SER_hh_fec_in!N26/SER_hh_num_in!N26)</f>
        <v>7016.3826192752704</v>
      </c>
      <c r="O26" s="22">
        <f>IF(SER_hh_fec_in!O26=0,0,1000000/0.086*SER_hh_fec_in!O26/SER_hh_num_in!O26)</f>
        <v>7228.7011988030254</v>
      </c>
      <c r="P26" s="22">
        <f>IF(SER_hh_fec_in!P26=0,0,1000000/0.086*SER_hh_fec_in!P26/SER_hh_num_in!P26)</f>
        <v>7472.8861028080382</v>
      </c>
      <c r="Q26" s="22">
        <f>IF(SER_hh_fec_in!Q26=0,0,1000000/0.086*SER_hh_fec_in!Q26/SER_hh_num_in!Q26)</f>
        <v>7699.8844430742129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0</v>
      </c>
      <c r="D27" s="116">
        <f>IF(SER_hh_fec_in!D27=0,0,1000000/0.086*SER_hh_fec_in!D27/SER_hh_num_in!D19)</f>
        <v>0</v>
      </c>
      <c r="E27" s="116">
        <f>IF(SER_hh_fec_in!E27=0,0,1000000/0.086*SER_hh_fec_in!E27/SER_hh_num_in!E19)</f>
        <v>0</v>
      </c>
      <c r="F27" s="116">
        <f>IF(SER_hh_fec_in!F27=0,0,1000000/0.086*SER_hh_fec_in!F27/SER_hh_num_in!F19)</f>
        <v>0</v>
      </c>
      <c r="G27" s="116">
        <f>IF(SER_hh_fec_in!G27=0,0,1000000/0.086*SER_hh_fec_in!G27/SER_hh_num_in!G19)</f>
        <v>0</v>
      </c>
      <c r="H27" s="116">
        <f>IF(SER_hh_fec_in!H27=0,0,1000000/0.086*SER_hh_fec_in!H27/SER_hh_num_in!H19)</f>
        <v>0</v>
      </c>
      <c r="I27" s="116">
        <f>IF(SER_hh_fec_in!I27=0,0,1000000/0.086*SER_hh_fec_in!I27/SER_hh_num_in!I19)</f>
        <v>0</v>
      </c>
      <c r="J27" s="116">
        <f>IF(SER_hh_fec_in!J27=0,0,1000000/0.086*SER_hh_fec_in!J27/SER_hh_num_in!J19)</f>
        <v>0</v>
      </c>
      <c r="K27" s="116">
        <f>IF(SER_hh_fec_in!K27=0,0,1000000/0.086*SER_hh_fec_in!K27/SER_hh_num_in!K19)</f>
        <v>0</v>
      </c>
      <c r="L27" s="116">
        <f>IF(SER_hh_fec_in!L27=0,0,1000000/0.086*SER_hh_fec_in!L27/SER_hh_num_in!L19)</f>
        <v>0</v>
      </c>
      <c r="M27" s="116">
        <f>IF(SER_hh_fec_in!M27=0,0,1000000/0.086*SER_hh_fec_in!M27/SER_hh_num_in!M19)</f>
        <v>0</v>
      </c>
      <c r="N27" s="116">
        <f>IF(SER_hh_fec_in!N27=0,0,1000000/0.086*SER_hh_fec_in!N27/SER_hh_num_in!N19)</f>
        <v>0</v>
      </c>
      <c r="O27" s="116">
        <f>IF(SER_hh_fec_in!O27=0,0,1000000/0.086*SER_hh_fec_in!O27/SER_hh_num_in!O19)</f>
        <v>0</v>
      </c>
      <c r="P27" s="116">
        <f>IF(SER_hh_fec_in!P27=0,0,1000000/0.086*SER_hh_fec_in!P27/SER_hh_num_in!P19)</f>
        <v>0</v>
      </c>
      <c r="Q27" s="116">
        <f>IF(SER_hh_fec_in!Q27=0,0,1000000/0.086*SER_hh_fec_in!Q27/SER_hh_num_in!Q19)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0</v>
      </c>
      <c r="D28" s="117">
        <f>IF(SER_hh_fec_in!D27=0,0,1000000/0.086*SER_hh_fec_in!D27/SER_hh_num_in!D27)</f>
        <v>0</v>
      </c>
      <c r="E28" s="117">
        <f>IF(SER_hh_fec_in!E27=0,0,1000000/0.086*SER_hh_fec_in!E27/SER_hh_num_in!E27)</f>
        <v>0</v>
      </c>
      <c r="F28" s="117">
        <f>IF(SER_hh_fec_in!F27=0,0,1000000/0.086*SER_hh_fec_in!F27/SER_hh_num_in!F27)</f>
        <v>0</v>
      </c>
      <c r="G28" s="117">
        <f>IF(SER_hh_fec_in!G27=0,0,1000000/0.086*SER_hh_fec_in!G27/SER_hh_num_in!G27)</f>
        <v>0</v>
      </c>
      <c r="H28" s="117">
        <f>IF(SER_hh_fec_in!H27=0,0,1000000/0.086*SER_hh_fec_in!H27/SER_hh_num_in!H27)</f>
        <v>0</v>
      </c>
      <c r="I28" s="117">
        <f>IF(SER_hh_fec_in!I27=0,0,1000000/0.086*SER_hh_fec_in!I27/SER_hh_num_in!I27)</f>
        <v>0</v>
      </c>
      <c r="J28" s="117">
        <f>IF(SER_hh_fec_in!J27=0,0,1000000/0.086*SER_hh_fec_in!J27/SER_hh_num_in!J27)</f>
        <v>0</v>
      </c>
      <c r="K28" s="117">
        <f>IF(SER_hh_fec_in!K27=0,0,1000000/0.086*SER_hh_fec_in!K27/SER_hh_num_in!K27)</f>
        <v>0</v>
      </c>
      <c r="L28" s="117">
        <f>IF(SER_hh_fec_in!L27=0,0,1000000/0.086*SER_hh_fec_in!L27/SER_hh_num_in!L27)</f>
        <v>0</v>
      </c>
      <c r="M28" s="117">
        <f>IF(SER_hh_fec_in!M27=0,0,1000000/0.086*SER_hh_fec_in!M27/SER_hh_num_in!M27)</f>
        <v>0</v>
      </c>
      <c r="N28" s="117">
        <f>IF(SER_hh_fec_in!N27=0,0,1000000/0.086*SER_hh_fec_in!N27/SER_hh_num_in!N27)</f>
        <v>0</v>
      </c>
      <c r="O28" s="117">
        <f>IF(SER_hh_fec_in!O27=0,0,1000000/0.086*SER_hh_fec_in!O27/SER_hh_num_in!O27)</f>
        <v>0</v>
      </c>
      <c r="P28" s="117">
        <f>IF(SER_hh_fec_in!P27=0,0,1000000/0.086*SER_hh_fec_in!P27/SER_hh_num_in!P27)</f>
        <v>0</v>
      </c>
      <c r="Q28" s="117">
        <f>IF(SER_hh_fec_in!Q27=0,0,1000000/0.086*SER_hh_fec_in!Q27/SER_hh_num_in!Q27)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13068.134220210626</v>
      </c>
      <c r="D29" s="101">
        <f>IF(SER_hh_fec_in!D29=0,0,1000000/0.086*SER_hh_fec_in!D29/SER_hh_num_in!D29)</f>
        <v>11364.847504789861</v>
      </c>
      <c r="E29" s="101">
        <f>IF(SER_hh_fec_in!E29=0,0,1000000/0.086*SER_hh_fec_in!E29/SER_hh_num_in!E29)</f>
        <v>10227.188853782978</v>
      </c>
      <c r="F29" s="101">
        <f>IF(SER_hh_fec_in!F29=0,0,1000000/0.086*SER_hh_fec_in!F29/SER_hh_num_in!F29)</f>
        <v>12710.803137062154</v>
      </c>
      <c r="G29" s="101">
        <f>IF(SER_hh_fec_in!G29=0,0,1000000/0.086*SER_hh_fec_in!G29/SER_hh_num_in!G29)</f>
        <v>10914.354633934638</v>
      </c>
      <c r="H29" s="101">
        <f>IF(SER_hh_fec_in!H29=0,0,1000000/0.086*SER_hh_fec_in!H29/SER_hh_num_in!H29)</f>
        <v>10026.615255399243</v>
      </c>
      <c r="I29" s="101">
        <f>IF(SER_hh_fec_in!I29=0,0,1000000/0.086*SER_hh_fec_in!I29/SER_hh_num_in!I29)</f>
        <v>13091.654795092387</v>
      </c>
      <c r="J29" s="101">
        <f>IF(SER_hh_fec_in!J29=0,0,1000000/0.086*SER_hh_fec_in!J29/SER_hh_num_in!J29)</f>
        <v>8924.0625036512847</v>
      </c>
      <c r="K29" s="101">
        <f>IF(SER_hh_fec_in!K29=0,0,1000000/0.086*SER_hh_fec_in!K29/SER_hh_num_in!K29)</f>
        <v>12973.826547715764</v>
      </c>
      <c r="L29" s="101">
        <f>IF(SER_hh_fec_in!L29=0,0,1000000/0.086*SER_hh_fec_in!L29/SER_hh_num_in!L29)</f>
        <v>12895.607894611025</v>
      </c>
      <c r="M29" s="101">
        <f>IF(SER_hh_fec_in!M29=0,0,1000000/0.086*SER_hh_fec_in!M29/SER_hh_num_in!M29)</f>
        <v>9004.0162513856576</v>
      </c>
      <c r="N29" s="101">
        <f>IF(SER_hh_fec_in!N29=0,0,1000000/0.086*SER_hh_fec_in!N29/SER_hh_num_in!N29)</f>
        <v>13280.179861825987</v>
      </c>
      <c r="O29" s="101">
        <f>IF(SER_hh_fec_in!O29=0,0,1000000/0.086*SER_hh_fec_in!O29/SER_hh_num_in!O29)</f>
        <v>10710.118786923404</v>
      </c>
      <c r="P29" s="101">
        <f>IF(SER_hh_fec_in!P29=0,0,1000000/0.086*SER_hh_fec_in!P29/SER_hh_num_in!P29)</f>
        <v>10688.382476028171</v>
      </c>
      <c r="Q29" s="101">
        <f>IF(SER_hh_fec_in!Q29=0,0,1000000/0.086*SER_hh_fec_in!Q29/SER_hh_num_in!Q29)</f>
        <v>10874.686433590916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0</v>
      </c>
      <c r="D30" s="100">
        <f>IF(SER_hh_fec_in!D30=0,0,1000000/0.086*SER_hh_fec_in!D30/SER_hh_num_in!D30)</f>
        <v>0</v>
      </c>
      <c r="E30" s="100">
        <f>IF(SER_hh_fec_in!E30=0,0,1000000/0.086*SER_hh_fec_in!E30/SER_hh_num_in!E30)</f>
        <v>0</v>
      </c>
      <c r="F30" s="100">
        <f>IF(SER_hh_fec_in!F30=0,0,1000000/0.086*SER_hh_fec_in!F30/SER_hh_num_in!F30)</f>
        <v>14353.815444950458</v>
      </c>
      <c r="G30" s="100">
        <f>IF(SER_hh_fec_in!G30=0,0,1000000/0.086*SER_hh_fec_in!G30/SER_hh_num_in!G30)</f>
        <v>14461.958949043568</v>
      </c>
      <c r="H30" s="100">
        <f>IF(SER_hh_fec_in!H30=0,0,1000000/0.086*SER_hh_fec_in!H30/SER_hh_num_in!H30)</f>
        <v>14328.272390342421</v>
      </c>
      <c r="I30" s="100">
        <f>IF(SER_hh_fec_in!I30=0,0,1000000/0.086*SER_hh_fec_in!I30/SER_hh_num_in!I30)</f>
        <v>13091.654795092387</v>
      </c>
      <c r="J30" s="100">
        <f>IF(SER_hh_fec_in!J30=0,0,1000000/0.086*SER_hh_fec_in!J30/SER_hh_num_in!J30)</f>
        <v>0</v>
      </c>
      <c r="K30" s="100">
        <f>IF(SER_hh_fec_in!K30=0,0,1000000/0.086*SER_hh_fec_in!K30/SER_hh_num_in!K30)</f>
        <v>13312.676554804159</v>
      </c>
      <c r="L30" s="100">
        <f>IF(SER_hh_fec_in!L30=0,0,1000000/0.086*SER_hh_fec_in!L30/SER_hh_num_in!L30)</f>
        <v>12926.628371236427</v>
      </c>
      <c r="M30" s="100">
        <f>IF(SER_hh_fec_in!M30=0,0,1000000/0.086*SER_hh_fec_in!M30/SER_hh_num_in!M30)</f>
        <v>0</v>
      </c>
      <c r="N30" s="100">
        <f>IF(SER_hh_fec_in!N30=0,0,1000000/0.086*SER_hh_fec_in!N30/SER_hh_num_in!N30)</f>
        <v>13293.746046073602</v>
      </c>
      <c r="O30" s="100">
        <f>IF(SER_hh_fec_in!O30=0,0,1000000/0.086*SER_hh_fec_in!O30/SER_hh_num_in!O30)</f>
        <v>0</v>
      </c>
      <c r="P30" s="100">
        <f>IF(SER_hh_fec_in!P30=0,0,1000000/0.086*SER_hh_fec_in!P30/SER_hh_num_in!P30)</f>
        <v>13517.818232932577</v>
      </c>
      <c r="Q30" s="100">
        <f>IF(SER_hh_fec_in!Q30=0,0,1000000/0.086*SER_hh_fec_in!Q30/SER_hh_num_in!Q30)</f>
        <v>13983.286948368284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15885.203226449277</v>
      </c>
      <c r="D31" s="100">
        <f>IF(SER_hh_fec_in!D31=0,0,1000000/0.086*SER_hh_fec_in!D31/SER_hh_num_in!D31)</f>
        <v>15274.790878724407</v>
      </c>
      <c r="E31" s="100">
        <f>IF(SER_hh_fec_in!E31=0,0,1000000/0.086*SER_hh_fec_in!E31/SER_hh_num_in!E31)</f>
        <v>0</v>
      </c>
      <c r="F31" s="100">
        <f>IF(SER_hh_fec_in!F31=0,0,1000000/0.086*SER_hh_fec_in!F31/SER_hh_num_in!F31)</f>
        <v>0</v>
      </c>
      <c r="G31" s="100">
        <f>IF(SER_hh_fec_in!G31=0,0,1000000/0.086*SER_hh_fec_in!G31/SER_hh_num_in!G31)</f>
        <v>0</v>
      </c>
      <c r="H31" s="100">
        <f>IF(SER_hh_fec_in!H31=0,0,1000000/0.086*SER_hh_fec_in!H31/SER_hh_num_in!H31)</f>
        <v>0</v>
      </c>
      <c r="I31" s="100">
        <f>IF(SER_hh_fec_in!I31=0,0,1000000/0.086*SER_hh_fec_in!I31/SER_hh_num_in!I31)</f>
        <v>0</v>
      </c>
      <c r="J31" s="100">
        <f>IF(SER_hh_fec_in!J31=0,0,1000000/0.086*SER_hh_fec_in!J31/SER_hh_num_in!J31)</f>
        <v>0</v>
      </c>
      <c r="K31" s="100">
        <f>IF(SER_hh_fec_in!K31=0,0,1000000/0.086*SER_hh_fec_in!K31/SER_hh_num_in!K31)</f>
        <v>12172.676430033987</v>
      </c>
      <c r="L31" s="100">
        <f>IF(SER_hh_fec_in!L31=0,0,1000000/0.086*SER_hh_fec_in!L31/SER_hh_num_in!L31)</f>
        <v>11794.064904260667</v>
      </c>
      <c r="M31" s="100">
        <f>IF(SER_hh_fec_in!M31=0,0,1000000/0.086*SER_hh_fec_in!M31/SER_hh_num_in!M31)</f>
        <v>12339.407039135533</v>
      </c>
      <c r="N31" s="100">
        <f>IF(SER_hh_fec_in!N31=0,0,1000000/0.086*SER_hh_fec_in!N31/SER_hh_num_in!N31)</f>
        <v>12102.858227243014</v>
      </c>
      <c r="O31" s="100">
        <f>IF(SER_hh_fec_in!O31=0,0,1000000/0.086*SER_hh_fec_in!O31/SER_hh_num_in!O31)</f>
        <v>12431.306373807436</v>
      </c>
      <c r="P31" s="100">
        <f>IF(SER_hh_fec_in!P31=0,0,1000000/0.086*SER_hh_fec_in!P31/SER_hh_num_in!P31)</f>
        <v>12490.40995351506</v>
      </c>
      <c r="Q31" s="100">
        <f>IF(SER_hh_fec_in!Q31=0,0,1000000/0.086*SER_hh_fec_in!Q31/SER_hh_num_in!Q31)</f>
        <v>12912.886298055935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0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11386.380798791683</v>
      </c>
      <c r="D33" s="18">
        <f>IF(SER_hh_fec_in!D33=0,0,1000000/0.086*SER_hh_fec_in!D33/SER_hh_num_in!D33)</f>
        <v>11058.630868150651</v>
      </c>
      <c r="E33" s="18">
        <f>IF(SER_hh_fec_in!E33=0,0,1000000/0.086*SER_hh_fec_in!E33/SER_hh_num_in!E33)</f>
        <v>10227.188853782978</v>
      </c>
      <c r="F33" s="18">
        <f>IF(SER_hh_fec_in!F33=0,0,1000000/0.086*SER_hh_fec_in!F33/SER_hh_num_in!F33)</f>
        <v>9856.9446474867564</v>
      </c>
      <c r="G33" s="18">
        <f>IF(SER_hh_fec_in!G33=0,0,1000000/0.086*SER_hh_fec_in!G33/SER_hh_num_in!G33)</f>
        <v>9642.5456738796456</v>
      </c>
      <c r="H33" s="18">
        <f>IF(SER_hh_fec_in!H33=0,0,1000000/0.086*SER_hh_fec_in!H33/SER_hh_num_in!H33)</f>
        <v>9494.424695420661</v>
      </c>
      <c r="I33" s="18">
        <f>IF(SER_hh_fec_in!I33=0,0,1000000/0.086*SER_hh_fec_in!I33/SER_hh_num_in!I33)</f>
        <v>0</v>
      </c>
      <c r="J33" s="18">
        <f>IF(SER_hh_fec_in!J33=0,0,1000000/0.086*SER_hh_fec_in!J33/SER_hh_num_in!J33)</f>
        <v>8924.0625036512847</v>
      </c>
      <c r="K33" s="18">
        <f>IF(SER_hh_fec_in!K33=0,0,1000000/0.086*SER_hh_fec_in!K33/SER_hh_num_in!K33)</f>
        <v>0</v>
      </c>
      <c r="L33" s="18">
        <f>IF(SER_hh_fec_in!L33=0,0,1000000/0.086*SER_hh_fec_in!L33/SER_hh_num_in!L33)</f>
        <v>0</v>
      </c>
      <c r="M33" s="18">
        <f>IF(SER_hh_fec_in!M33=0,0,1000000/0.086*SER_hh_fec_in!M33/SER_hh_num_in!M33)</f>
        <v>8954.6766518304612</v>
      </c>
      <c r="N33" s="18">
        <f>IF(SER_hh_fec_in!N33=0,0,1000000/0.086*SER_hh_fec_in!N33/SER_hh_num_in!N33)</f>
        <v>0</v>
      </c>
      <c r="O33" s="18">
        <f>IF(SER_hh_fec_in!O33=0,0,1000000/0.086*SER_hh_fec_in!O33/SER_hh_num_in!O33)</f>
        <v>9363.4859543268212</v>
      </c>
      <c r="P33" s="18">
        <f>IF(SER_hh_fec_in!P33=0,0,1000000/0.086*SER_hh_fec_in!P33/SER_hh_num_in!P33)</f>
        <v>9751.9124312856329</v>
      </c>
      <c r="Q33" s="18">
        <f>IF(SER_hh_fec_in!Q33=0,0,1000000/0.086*SER_hh_fec_in!Q33/SER_hh_num_in!Q33)</f>
        <v>10433.865430978838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112761.85523913405</v>
      </c>
      <c r="D3" s="106">
        <f>IF(SER_hh_tes_in!D3=0,0,1000000/0.086*SER_hh_tes_in!D3/SER_hh_num_in!D3)</f>
        <v>105974.2209778367</v>
      </c>
      <c r="E3" s="106">
        <f>IF(SER_hh_tes_in!E3=0,0,1000000/0.086*SER_hh_tes_in!E3/SER_hh_num_in!E3)</f>
        <v>61305.801953568269</v>
      </c>
      <c r="F3" s="106">
        <f>IF(SER_hh_tes_in!F3=0,0,1000000/0.086*SER_hh_tes_in!F3/SER_hh_num_in!F3)</f>
        <v>69352.92162495575</v>
      </c>
      <c r="G3" s="106">
        <f>IF(SER_hh_tes_in!G3=0,0,1000000/0.086*SER_hh_tes_in!G3/SER_hh_num_in!G3)</f>
        <v>57897.371141023556</v>
      </c>
      <c r="H3" s="106">
        <f>IF(SER_hh_tes_in!H3=0,0,1000000/0.086*SER_hh_tes_in!H3/SER_hh_num_in!H3)</f>
        <v>50550.730287264138</v>
      </c>
      <c r="I3" s="106">
        <f>IF(SER_hh_tes_in!I3=0,0,1000000/0.086*SER_hh_tes_in!I3/SER_hh_num_in!I3)</f>
        <v>40785.057605803246</v>
      </c>
      <c r="J3" s="106">
        <f>IF(SER_hh_tes_in!J3=0,0,1000000/0.086*SER_hh_tes_in!J3/SER_hh_num_in!J3)</f>
        <v>53849.92577807053</v>
      </c>
      <c r="K3" s="106">
        <f>IF(SER_hh_tes_in!K3=0,0,1000000/0.086*SER_hh_tes_in!K3/SER_hh_num_in!K3)</f>
        <v>57870.665580130699</v>
      </c>
      <c r="L3" s="106">
        <f>IF(SER_hh_tes_in!L3=0,0,1000000/0.086*SER_hh_tes_in!L3/SER_hh_num_in!L3)</f>
        <v>63013.184212848675</v>
      </c>
      <c r="M3" s="106">
        <f>IF(SER_hh_tes_in!M3=0,0,1000000/0.086*SER_hh_tes_in!M3/SER_hh_num_in!M3)</f>
        <v>58395.428860445165</v>
      </c>
      <c r="N3" s="106">
        <f>IF(SER_hh_tes_in!N3=0,0,1000000/0.086*SER_hh_tes_in!N3/SER_hh_num_in!N3)</f>
        <v>46703.329910425862</v>
      </c>
      <c r="O3" s="106">
        <f>IF(SER_hh_tes_in!O3=0,0,1000000/0.086*SER_hh_tes_in!O3/SER_hh_num_in!O3)</f>
        <v>51172.479654810748</v>
      </c>
      <c r="P3" s="106">
        <f>IF(SER_hh_tes_in!P3=0,0,1000000/0.086*SER_hh_tes_in!P3/SER_hh_num_in!P3)</f>
        <v>47450.66374736384</v>
      </c>
      <c r="Q3" s="106">
        <f>IF(SER_hh_tes_in!Q3=0,0,1000000/0.086*SER_hh_tes_in!Q3/SER_hh_num_in!Q3)</f>
        <v>56230.748695964561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94863.224042809787</v>
      </c>
      <c r="D4" s="101">
        <f>IF(SER_hh_tes_in!D4=0,0,1000000/0.086*SER_hh_tes_in!D4/SER_hh_num_in!D4)</f>
        <v>87137.473797795668</v>
      </c>
      <c r="E4" s="101">
        <f>IF(SER_hh_tes_in!E4=0,0,1000000/0.086*SER_hh_tes_in!E4/SER_hh_num_in!E4)</f>
        <v>43546.102771924103</v>
      </c>
      <c r="F4" s="101">
        <f>IF(SER_hh_tes_in!F4=0,0,1000000/0.086*SER_hh_tes_in!F4/SER_hh_num_in!F4)</f>
        <v>52013.021520064598</v>
      </c>
      <c r="G4" s="101">
        <f>IF(SER_hh_tes_in!G4=0,0,1000000/0.086*SER_hh_tes_in!G4/SER_hh_num_in!G4)</f>
        <v>40289.302574390371</v>
      </c>
      <c r="H4" s="101">
        <f>IF(SER_hh_tes_in!H4=0,0,1000000/0.086*SER_hh_tes_in!H4/SER_hh_num_in!H4)</f>
        <v>32219.582621603713</v>
      </c>
      <c r="I4" s="101">
        <f>IF(SER_hh_tes_in!I4=0,0,1000000/0.086*SER_hh_tes_in!I4/SER_hh_num_in!I4)</f>
        <v>21237.626226980854</v>
      </c>
      <c r="J4" s="101">
        <f>IF(SER_hh_tes_in!J4=0,0,1000000/0.086*SER_hh_tes_in!J4/SER_hh_num_in!J4)</f>
        <v>36075.433978887566</v>
      </c>
      <c r="K4" s="101">
        <f>IF(SER_hh_tes_in!K4=0,0,1000000/0.086*SER_hh_tes_in!K4/SER_hh_num_in!K4)</f>
        <v>34805.615796316459</v>
      </c>
      <c r="L4" s="101">
        <f>IF(SER_hh_tes_in!L4=0,0,1000000/0.086*SER_hh_tes_in!L4/SER_hh_num_in!L4)</f>
        <v>42271.136044129664</v>
      </c>
      <c r="M4" s="101">
        <f>IF(SER_hh_tes_in!M4=0,0,1000000/0.086*SER_hh_tes_in!M4/SER_hh_num_in!M4)</f>
        <v>41925.469118694731</v>
      </c>
      <c r="N4" s="101">
        <f>IF(SER_hh_tes_in!N4=0,0,1000000/0.086*SER_hh_tes_in!N4/SER_hh_num_in!N4)</f>
        <v>31613.334826402162</v>
      </c>
      <c r="O4" s="101">
        <f>IF(SER_hh_tes_in!O4=0,0,1000000/0.086*SER_hh_tes_in!O4/SER_hh_num_in!O4)</f>
        <v>35222.08031631029</v>
      </c>
      <c r="P4" s="101">
        <f>IF(SER_hh_tes_in!P4=0,0,1000000/0.086*SER_hh_tes_in!P4/SER_hh_num_in!P4)</f>
        <v>28903.89851913484</v>
      </c>
      <c r="Q4" s="101">
        <f>IF(SER_hh_tes_in!Q4=0,0,1000000/0.086*SER_hh_tes_in!Q4/SER_hh_num_in!Q4)</f>
        <v>35092.714596481594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0</v>
      </c>
      <c r="D5" s="100">
        <f>IF(SER_hh_tes_in!D5=0,0,1000000/0.086*SER_hh_tes_in!D5/SER_hh_num_in!D5)</f>
        <v>0</v>
      </c>
      <c r="E5" s="100">
        <f>IF(SER_hh_tes_in!E5=0,0,1000000/0.086*SER_hh_tes_in!E5/SER_hh_num_in!E5)</f>
        <v>0</v>
      </c>
      <c r="F5" s="100">
        <f>IF(SER_hh_tes_in!F5=0,0,1000000/0.086*SER_hh_tes_in!F5/SER_hh_num_in!F5)</f>
        <v>0</v>
      </c>
      <c r="G5" s="100">
        <f>IF(SER_hh_tes_in!G5=0,0,1000000/0.086*SER_hh_tes_in!G5/SER_hh_num_in!G5)</f>
        <v>0</v>
      </c>
      <c r="H5" s="100">
        <f>IF(SER_hh_tes_in!H5=0,0,1000000/0.086*SER_hh_tes_in!H5/SER_hh_num_in!H5)</f>
        <v>0</v>
      </c>
      <c r="I5" s="100">
        <f>IF(SER_hh_tes_in!I5=0,0,1000000/0.086*SER_hh_tes_in!I5/SER_hh_num_in!I5)</f>
        <v>0</v>
      </c>
      <c r="J5" s="100">
        <f>IF(SER_hh_tes_in!J5=0,0,1000000/0.086*SER_hh_tes_in!J5/SER_hh_num_in!J5)</f>
        <v>0</v>
      </c>
      <c r="K5" s="100">
        <f>IF(SER_hh_tes_in!K5=0,0,1000000/0.086*SER_hh_tes_in!K5/SER_hh_num_in!K5)</f>
        <v>0</v>
      </c>
      <c r="L5" s="100">
        <f>IF(SER_hh_tes_in!L5=0,0,1000000/0.086*SER_hh_tes_in!L5/SER_hh_num_in!L5)</f>
        <v>0</v>
      </c>
      <c r="M5" s="100">
        <f>IF(SER_hh_tes_in!M5=0,0,1000000/0.086*SER_hh_tes_in!M5/SER_hh_num_in!M5)</f>
        <v>0</v>
      </c>
      <c r="N5" s="100">
        <f>IF(SER_hh_tes_in!N5=0,0,1000000/0.086*SER_hh_tes_in!N5/SER_hh_num_in!N5)</f>
        <v>0</v>
      </c>
      <c r="O5" s="100">
        <f>IF(SER_hh_tes_in!O5=0,0,1000000/0.086*SER_hh_tes_in!O5/SER_hh_num_in!O5)</f>
        <v>0</v>
      </c>
      <c r="P5" s="100">
        <f>IF(SER_hh_tes_in!P5=0,0,1000000/0.086*SER_hh_tes_in!P5/SER_hh_num_in!P5)</f>
        <v>0</v>
      </c>
      <c r="Q5" s="100">
        <f>IF(SER_hh_tes_in!Q5=0,0,1000000/0.086*SER_hh_tes_in!Q5/SER_hh_num_in!Q5)</f>
        <v>0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91407.061226598773</v>
      </c>
      <c r="D7" s="100">
        <f>IF(SER_hh_tes_in!D7=0,0,1000000/0.086*SER_hh_tes_in!D7/SER_hh_num_in!D7)</f>
        <v>73499.28365510072</v>
      </c>
      <c r="E7" s="100">
        <f>IF(SER_hh_tes_in!E7=0,0,1000000/0.086*SER_hh_tes_in!E7/SER_hh_num_in!E7)</f>
        <v>52360.778316015894</v>
      </c>
      <c r="F7" s="100">
        <f>IF(SER_hh_tes_in!F7=0,0,1000000/0.086*SER_hh_tes_in!F7/SER_hh_num_in!F7)</f>
        <v>48917.549980105432</v>
      </c>
      <c r="G7" s="100">
        <f>IF(SER_hh_tes_in!G7=0,0,1000000/0.086*SER_hh_tes_in!G7/SER_hh_num_in!G7)</f>
        <v>39553.885512084358</v>
      </c>
      <c r="H7" s="100">
        <f>IF(SER_hh_tes_in!H7=0,0,1000000/0.086*SER_hh_tes_in!H7/SER_hh_num_in!H7)</f>
        <v>31459.157547078026</v>
      </c>
      <c r="I7" s="100">
        <f>IF(SER_hh_tes_in!I7=0,0,1000000/0.086*SER_hh_tes_in!I7/SER_hh_num_in!I7)</f>
        <v>0</v>
      </c>
      <c r="J7" s="100">
        <f>IF(SER_hh_tes_in!J7=0,0,1000000/0.086*SER_hh_tes_in!J7/SER_hh_num_in!J7)</f>
        <v>36042.104320999853</v>
      </c>
      <c r="K7" s="100">
        <f>IF(SER_hh_tes_in!K7=0,0,1000000/0.086*SER_hh_tes_in!K7/SER_hh_num_in!K7)</f>
        <v>34382.75851627862</v>
      </c>
      <c r="L7" s="100">
        <f>IF(SER_hh_tes_in!L7=0,0,1000000/0.086*SER_hh_tes_in!L7/SER_hh_num_in!L7)</f>
        <v>0</v>
      </c>
      <c r="M7" s="100">
        <f>IF(SER_hh_tes_in!M7=0,0,1000000/0.086*SER_hh_tes_in!M7/SER_hh_num_in!M7)</f>
        <v>0</v>
      </c>
      <c r="N7" s="100">
        <f>IF(SER_hh_tes_in!N7=0,0,1000000/0.086*SER_hh_tes_in!N7/SER_hh_num_in!N7)</f>
        <v>0</v>
      </c>
      <c r="O7" s="100">
        <f>IF(SER_hh_tes_in!O7=0,0,1000000/0.086*SER_hh_tes_in!O7/SER_hh_num_in!O7)</f>
        <v>0</v>
      </c>
      <c r="P7" s="100">
        <f>IF(SER_hh_tes_in!P7=0,0,1000000/0.086*SER_hh_tes_in!P7/SER_hh_num_in!P7)</f>
        <v>0</v>
      </c>
      <c r="Q7" s="100">
        <f>IF(SER_hh_tes_in!Q7=0,0,1000000/0.086*SER_hh_tes_in!Q7/SER_hh_num_in!Q7)</f>
        <v>0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0</v>
      </c>
      <c r="D8" s="100">
        <f>IF(SER_hh_tes_in!D8=0,0,1000000/0.086*SER_hh_tes_in!D8/SER_hh_num_in!D8)</f>
        <v>0</v>
      </c>
      <c r="E8" s="100">
        <f>IF(SER_hh_tes_in!E8=0,0,1000000/0.086*SER_hh_tes_in!E8/SER_hh_num_in!E8)</f>
        <v>0</v>
      </c>
      <c r="F8" s="100">
        <f>IF(SER_hh_tes_in!F8=0,0,1000000/0.086*SER_hh_tes_in!F8/SER_hh_num_in!F8)</f>
        <v>0</v>
      </c>
      <c r="G8" s="100">
        <f>IF(SER_hh_tes_in!G8=0,0,1000000/0.086*SER_hh_tes_in!G8/SER_hh_num_in!G8)</f>
        <v>0</v>
      </c>
      <c r="H8" s="100">
        <f>IF(SER_hh_tes_in!H8=0,0,1000000/0.086*SER_hh_tes_in!H8/SER_hh_num_in!H8)</f>
        <v>0</v>
      </c>
      <c r="I8" s="100">
        <f>IF(SER_hh_tes_in!I8=0,0,1000000/0.086*SER_hh_tes_in!I8/SER_hh_num_in!I8)</f>
        <v>0</v>
      </c>
      <c r="J8" s="100">
        <f>IF(SER_hh_tes_in!J8=0,0,1000000/0.086*SER_hh_tes_in!J8/SER_hh_num_in!J8)</f>
        <v>0</v>
      </c>
      <c r="K8" s="100">
        <f>IF(SER_hh_tes_in!K8=0,0,1000000/0.086*SER_hh_tes_in!K8/SER_hh_num_in!K8)</f>
        <v>0</v>
      </c>
      <c r="L8" s="100">
        <f>IF(SER_hh_tes_in!L8=0,0,1000000/0.086*SER_hh_tes_in!L8/SER_hh_num_in!L8)</f>
        <v>0</v>
      </c>
      <c r="M8" s="100">
        <f>IF(SER_hh_tes_in!M8=0,0,1000000/0.086*SER_hh_tes_in!M8/SER_hh_num_in!M8)</f>
        <v>0</v>
      </c>
      <c r="N8" s="100">
        <f>IF(SER_hh_tes_in!N8=0,0,1000000/0.086*SER_hh_tes_in!N8/SER_hh_num_in!N8)</f>
        <v>0</v>
      </c>
      <c r="O8" s="100">
        <f>IF(SER_hh_tes_in!O8=0,0,1000000/0.086*SER_hh_tes_in!O8/SER_hh_num_in!O8)</f>
        <v>0</v>
      </c>
      <c r="P8" s="100">
        <f>IF(SER_hh_tes_in!P8=0,0,1000000/0.086*SER_hh_tes_in!P8/SER_hh_num_in!P8)</f>
        <v>0</v>
      </c>
      <c r="Q8" s="100">
        <f>IF(SER_hh_tes_in!Q8=0,0,1000000/0.086*SER_hh_tes_in!Q8/SER_hh_num_in!Q8)</f>
        <v>0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93349.91774789925</v>
      </c>
      <c r="D9" s="100">
        <f>IF(SER_hh_tes_in!D9=0,0,1000000/0.086*SER_hh_tes_in!D9/SER_hh_num_in!D9)</f>
        <v>92085.802767374029</v>
      </c>
      <c r="E9" s="100">
        <f>IF(SER_hh_tes_in!E9=0,0,1000000/0.086*SER_hh_tes_in!E9/SER_hh_num_in!E9)</f>
        <v>0</v>
      </c>
      <c r="F9" s="100">
        <f>IF(SER_hh_tes_in!F9=0,0,1000000/0.086*SER_hh_tes_in!F9/SER_hh_num_in!F9)</f>
        <v>55803.372125094822</v>
      </c>
      <c r="G9" s="100">
        <f>IF(SER_hh_tes_in!G9=0,0,1000000/0.086*SER_hh_tes_in!G9/SER_hh_num_in!G9)</f>
        <v>0</v>
      </c>
      <c r="H9" s="100">
        <f>IF(SER_hh_tes_in!H9=0,0,1000000/0.086*SER_hh_tes_in!H9/SER_hh_num_in!H9)</f>
        <v>0</v>
      </c>
      <c r="I9" s="100">
        <f>IF(SER_hh_tes_in!I9=0,0,1000000/0.086*SER_hh_tes_in!I9/SER_hh_num_in!I9)</f>
        <v>22140.618263823813</v>
      </c>
      <c r="J9" s="100">
        <f>IF(SER_hh_tes_in!J9=0,0,1000000/0.086*SER_hh_tes_in!J9/SER_hh_num_in!J9)</f>
        <v>0</v>
      </c>
      <c r="K9" s="100">
        <f>IF(SER_hh_tes_in!K9=0,0,1000000/0.086*SER_hh_tes_in!K9/SER_hh_num_in!K9)</f>
        <v>36413.517545030998</v>
      </c>
      <c r="L9" s="100">
        <f>IF(SER_hh_tes_in!L9=0,0,1000000/0.086*SER_hh_tes_in!L9/SER_hh_num_in!L9)</f>
        <v>42688.056327045</v>
      </c>
      <c r="M9" s="100">
        <f>IF(SER_hh_tes_in!M9=0,0,1000000/0.086*SER_hh_tes_in!M9/SER_hh_num_in!M9)</f>
        <v>42201.350452470484</v>
      </c>
      <c r="N9" s="100">
        <f>IF(SER_hh_tes_in!N9=0,0,1000000/0.086*SER_hh_tes_in!N9/SER_hh_num_in!N9)</f>
        <v>0</v>
      </c>
      <c r="O9" s="100">
        <f>IF(SER_hh_tes_in!O9=0,0,1000000/0.086*SER_hh_tes_in!O9/SER_hh_num_in!O9)</f>
        <v>34977.023985717955</v>
      </c>
      <c r="P9" s="100">
        <f>IF(SER_hh_tes_in!P9=0,0,1000000/0.086*SER_hh_tes_in!P9/SER_hh_num_in!P9)</f>
        <v>28397.835214433395</v>
      </c>
      <c r="Q9" s="100">
        <f>IF(SER_hh_tes_in!Q9=0,0,1000000/0.086*SER_hh_tes_in!Q9/SER_hh_num_in!Q9)</f>
        <v>33461.960554673598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105097.08611273146</v>
      </c>
      <c r="D10" s="100">
        <f>IF(SER_hh_tes_in!D10=0,0,1000000/0.086*SER_hh_tes_in!D10/SER_hh_num_in!D10)</f>
        <v>101056.38725315136</v>
      </c>
      <c r="E10" s="100">
        <f>IF(SER_hh_tes_in!E10=0,0,1000000/0.086*SER_hh_tes_in!E10/SER_hh_num_in!E10)</f>
        <v>0</v>
      </c>
      <c r="F10" s="100">
        <f>IF(SER_hh_tes_in!F10=0,0,1000000/0.086*SER_hh_tes_in!F10/SER_hh_num_in!F10)</f>
        <v>0</v>
      </c>
      <c r="G10" s="100">
        <f>IF(SER_hh_tes_in!G10=0,0,1000000/0.086*SER_hh_tes_in!G10/SER_hh_num_in!G10)</f>
        <v>0</v>
      </c>
      <c r="H10" s="100">
        <f>IF(SER_hh_tes_in!H10=0,0,1000000/0.086*SER_hh_tes_in!H10/SER_hh_num_in!H10)</f>
        <v>0</v>
      </c>
      <c r="I10" s="100">
        <f>IF(SER_hh_tes_in!I10=0,0,1000000/0.086*SER_hh_tes_in!I10/SER_hh_num_in!I10)</f>
        <v>0</v>
      </c>
      <c r="J10" s="100">
        <f>IF(SER_hh_tes_in!J10=0,0,1000000/0.086*SER_hh_tes_in!J10/SER_hh_num_in!J10)</f>
        <v>0</v>
      </c>
      <c r="K10" s="100">
        <f>IF(SER_hh_tes_in!K10=0,0,1000000/0.086*SER_hh_tes_in!K10/SER_hh_num_in!K10)</f>
        <v>0</v>
      </c>
      <c r="L10" s="100">
        <f>IF(SER_hh_tes_in!L10=0,0,1000000/0.086*SER_hh_tes_in!L10/SER_hh_num_in!L10)</f>
        <v>0</v>
      </c>
      <c r="M10" s="100">
        <f>IF(SER_hh_tes_in!M10=0,0,1000000/0.086*SER_hh_tes_in!M10/SER_hh_num_in!M10)</f>
        <v>0</v>
      </c>
      <c r="N10" s="100">
        <f>IF(SER_hh_tes_in!N10=0,0,1000000/0.086*SER_hh_tes_in!N10/SER_hh_num_in!N10)</f>
        <v>0</v>
      </c>
      <c r="O10" s="100">
        <f>IF(SER_hh_tes_in!O10=0,0,1000000/0.086*SER_hh_tes_in!O10/SER_hh_num_in!O10)</f>
        <v>0</v>
      </c>
      <c r="P10" s="100">
        <f>IF(SER_hh_tes_in!P10=0,0,1000000/0.086*SER_hh_tes_in!P10/SER_hh_num_in!P10)</f>
        <v>0</v>
      </c>
      <c r="Q10" s="100">
        <f>IF(SER_hh_tes_in!Q10=0,0,1000000/0.086*SER_hh_tes_in!Q10/SER_hh_num_in!Q10)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0</v>
      </c>
      <c r="D11" s="100">
        <f>IF(SER_hh_tes_in!D11=0,0,1000000/0.086*SER_hh_tes_in!D11/SER_hh_num_in!D11)</f>
        <v>0</v>
      </c>
      <c r="E11" s="100">
        <f>IF(SER_hh_tes_in!E11=0,0,1000000/0.086*SER_hh_tes_in!E11/SER_hh_num_in!E11)</f>
        <v>0</v>
      </c>
      <c r="F11" s="100">
        <f>IF(SER_hh_tes_in!F11=0,0,1000000/0.086*SER_hh_tes_in!F11/SER_hh_num_in!F11)</f>
        <v>0</v>
      </c>
      <c r="G11" s="100">
        <f>IF(SER_hh_tes_in!G11=0,0,1000000/0.086*SER_hh_tes_in!G11/SER_hh_num_in!G11)</f>
        <v>0</v>
      </c>
      <c r="H11" s="100">
        <f>IF(SER_hh_tes_in!H11=0,0,1000000/0.086*SER_hh_tes_in!H11/SER_hh_num_in!H11)</f>
        <v>0</v>
      </c>
      <c r="I11" s="100">
        <f>IF(SER_hh_tes_in!I11=0,0,1000000/0.086*SER_hh_tes_in!I11/SER_hh_num_in!I11)</f>
        <v>0</v>
      </c>
      <c r="J11" s="100">
        <f>IF(SER_hh_tes_in!J11=0,0,1000000/0.086*SER_hh_tes_in!J11/SER_hh_num_in!J11)</f>
        <v>0</v>
      </c>
      <c r="K11" s="100">
        <f>IF(SER_hh_tes_in!K11=0,0,1000000/0.086*SER_hh_tes_in!K11/SER_hh_num_in!K11)</f>
        <v>0</v>
      </c>
      <c r="L11" s="100">
        <f>IF(SER_hh_tes_in!L11=0,0,1000000/0.086*SER_hh_tes_in!L11/SER_hh_num_in!L11)</f>
        <v>44672.313346351417</v>
      </c>
      <c r="M11" s="100">
        <f>IF(SER_hh_tes_in!M11=0,0,1000000/0.086*SER_hh_tes_in!M11/SER_hh_num_in!M11)</f>
        <v>43354.311190625893</v>
      </c>
      <c r="N11" s="100">
        <f>IF(SER_hh_tes_in!N11=0,0,1000000/0.086*SER_hh_tes_in!N11/SER_hh_num_in!N11)</f>
        <v>0</v>
      </c>
      <c r="O11" s="100">
        <f>IF(SER_hh_tes_in!O11=0,0,1000000/0.086*SER_hh_tes_in!O11/SER_hh_num_in!O11)</f>
        <v>30965.726817585699</v>
      </c>
      <c r="P11" s="100">
        <f>IF(SER_hh_tes_in!P11=0,0,1000000/0.086*SER_hh_tes_in!P11/SER_hh_num_in!P11)</f>
        <v>0</v>
      </c>
      <c r="Q11" s="100">
        <f>IF(SER_hh_tes_in!Q11=0,0,1000000/0.086*SER_hh_tes_in!Q11/SER_hh_num_in!Q11)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0</v>
      </c>
      <c r="D12" s="100">
        <f>IF(SER_hh_tes_in!D12=0,0,1000000/0.086*SER_hh_tes_in!D12/SER_hh_num_in!D12)</f>
        <v>83848.873005245739</v>
      </c>
      <c r="E12" s="100">
        <f>IF(SER_hh_tes_in!E12=0,0,1000000/0.086*SER_hh_tes_in!E12/SER_hh_num_in!E12)</f>
        <v>0</v>
      </c>
      <c r="F12" s="100">
        <f>IF(SER_hh_tes_in!F12=0,0,1000000/0.086*SER_hh_tes_in!F12/SER_hh_num_in!F12)</f>
        <v>54445.090850454355</v>
      </c>
      <c r="G12" s="100">
        <f>IF(SER_hh_tes_in!G12=0,0,1000000/0.086*SER_hh_tes_in!G12/SER_hh_num_in!G12)</f>
        <v>38758.905466756965</v>
      </c>
      <c r="H12" s="100">
        <f>IF(SER_hh_tes_in!H12=0,0,1000000/0.086*SER_hh_tes_in!H12/SER_hh_num_in!H12)</f>
        <v>40741.045955953385</v>
      </c>
      <c r="I12" s="100">
        <f>IF(SER_hh_tes_in!I12=0,0,1000000/0.086*SER_hh_tes_in!I12/SER_hh_num_in!I12)</f>
        <v>0</v>
      </c>
      <c r="J12" s="100">
        <f>IF(SER_hh_tes_in!J12=0,0,1000000/0.086*SER_hh_tes_in!J12/SER_hh_num_in!J12)</f>
        <v>22668.618026678458</v>
      </c>
      <c r="K12" s="100">
        <f>IF(SER_hh_tes_in!K12=0,0,1000000/0.086*SER_hh_tes_in!K12/SER_hh_num_in!K12)</f>
        <v>33839.8326905332</v>
      </c>
      <c r="L12" s="100">
        <f>IF(SER_hh_tes_in!L12=0,0,1000000/0.086*SER_hh_tes_in!L12/SER_hh_num_in!L12)</f>
        <v>40061.546542216623</v>
      </c>
      <c r="M12" s="100">
        <f>IF(SER_hh_tes_in!M12=0,0,1000000/0.086*SER_hh_tes_in!M12/SER_hh_num_in!M12)</f>
        <v>39503.662568034444</v>
      </c>
      <c r="N12" s="100">
        <f>IF(SER_hh_tes_in!N12=0,0,1000000/0.086*SER_hh_tes_in!N12/SER_hh_num_in!N12)</f>
        <v>30743.693007722897</v>
      </c>
      <c r="O12" s="100">
        <f>IF(SER_hh_tes_in!O12=0,0,1000000/0.086*SER_hh_tes_in!O12/SER_hh_num_in!O12)</f>
        <v>32653.326405049484</v>
      </c>
      <c r="P12" s="100">
        <f>IF(SER_hh_tes_in!P12=0,0,1000000/0.086*SER_hh_tes_in!P12/SER_hh_num_in!P12)</f>
        <v>0</v>
      </c>
      <c r="Q12" s="100">
        <f>IF(SER_hh_tes_in!Q12=0,0,1000000/0.086*SER_hh_tes_in!Q12/SER_hh_num_in!Q12)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88876.445049604576</v>
      </c>
      <c r="D13" s="100">
        <f>IF(SER_hh_tes_in!D13=0,0,1000000/0.086*SER_hh_tes_in!D13/SER_hh_num_in!D13)</f>
        <v>86896.037479269624</v>
      </c>
      <c r="E13" s="100">
        <f>IF(SER_hh_tes_in!E13=0,0,1000000/0.086*SER_hh_tes_in!E13/SER_hh_num_in!E13)</f>
        <v>49144.707106417693</v>
      </c>
      <c r="F13" s="100">
        <f>IF(SER_hh_tes_in!F13=0,0,1000000/0.086*SER_hh_tes_in!F13/SER_hh_num_in!F13)</f>
        <v>53556.907818769694</v>
      </c>
      <c r="G13" s="100">
        <f>IF(SER_hh_tes_in!G13=0,0,1000000/0.086*SER_hh_tes_in!G13/SER_hh_num_in!G13)</f>
        <v>40112.154636815176</v>
      </c>
      <c r="H13" s="100">
        <f>IF(SER_hh_tes_in!H13=0,0,1000000/0.086*SER_hh_tes_in!H13/SER_hh_num_in!H13)</f>
        <v>31573.307145041908</v>
      </c>
      <c r="I13" s="100">
        <f>IF(SER_hh_tes_in!I13=0,0,1000000/0.086*SER_hh_tes_in!I13/SER_hh_num_in!I13)</f>
        <v>20729.505611207267</v>
      </c>
      <c r="J13" s="100">
        <f>IF(SER_hh_tes_in!J13=0,0,1000000/0.086*SER_hh_tes_in!J13/SER_hh_num_in!J13)</f>
        <v>34715.305390533125</v>
      </c>
      <c r="K13" s="100">
        <f>IF(SER_hh_tes_in!K13=0,0,1000000/0.086*SER_hh_tes_in!K13/SER_hh_num_in!K13)</f>
        <v>33569.256922668821</v>
      </c>
      <c r="L13" s="100">
        <f>IF(SER_hh_tes_in!L13=0,0,1000000/0.086*SER_hh_tes_in!L13/SER_hh_num_in!L13)</f>
        <v>39851.837586667629</v>
      </c>
      <c r="M13" s="100">
        <f>IF(SER_hh_tes_in!M13=0,0,1000000/0.086*SER_hh_tes_in!M13/SER_hh_num_in!M13)</f>
        <v>42788.728983639965</v>
      </c>
      <c r="N13" s="100">
        <f>IF(SER_hh_tes_in!N13=0,0,1000000/0.086*SER_hh_tes_in!N13/SER_hh_num_in!N13)</f>
        <v>35062.73313232723</v>
      </c>
      <c r="O13" s="100">
        <f>IF(SER_hh_tes_in!O13=0,0,1000000/0.086*SER_hh_tes_in!O13/SER_hh_num_in!O13)</f>
        <v>35292.096755918064</v>
      </c>
      <c r="P13" s="100">
        <f>IF(SER_hh_tes_in!P13=0,0,1000000/0.086*SER_hh_tes_in!P13/SER_hh_num_in!P13)</f>
        <v>28857.354096984538</v>
      </c>
      <c r="Q13" s="100">
        <f>IF(SER_hh_tes_in!Q13=0,0,1000000/0.086*SER_hh_tes_in!Q13/SER_hh_num_in!Q13)</f>
        <v>35689.212020973595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0</v>
      </c>
      <c r="D14" s="22">
        <f>IF(SER_hh_tes_in!D14=0,0,1000000/0.086*SER_hh_tes_in!D14/SER_hh_num_in!D14)</f>
        <v>123700.1530658503</v>
      </c>
      <c r="E14" s="22">
        <f>IF(SER_hh_tes_in!E14=0,0,1000000/0.086*SER_hh_tes_in!E14/SER_hh_num_in!E14)</f>
        <v>30865.906445068558</v>
      </c>
      <c r="F14" s="22">
        <f>IF(SER_hh_tes_in!F14=0,0,1000000/0.086*SER_hh_tes_in!F14/SER_hh_num_in!F14)</f>
        <v>0</v>
      </c>
      <c r="G14" s="22">
        <f>IF(SER_hh_tes_in!G14=0,0,1000000/0.086*SER_hh_tes_in!G14/SER_hh_num_in!G14)</f>
        <v>0</v>
      </c>
      <c r="H14" s="22">
        <f>IF(SER_hh_tes_in!H14=0,0,1000000/0.086*SER_hh_tes_in!H14/SER_hh_num_in!H14)</f>
        <v>22742.846307521369</v>
      </c>
      <c r="I14" s="22">
        <f>IF(SER_hh_tes_in!I14=0,0,1000000/0.086*SER_hh_tes_in!I14/SER_hh_num_in!I14)</f>
        <v>21089.614764180988</v>
      </c>
      <c r="J14" s="22">
        <f>IF(SER_hh_tes_in!J14=0,0,1000000/0.086*SER_hh_tes_in!J14/SER_hh_num_in!J14)</f>
        <v>38466.077957539324</v>
      </c>
      <c r="K14" s="22">
        <f>IF(SER_hh_tes_in!K14=0,0,1000000/0.086*SER_hh_tes_in!K14/SER_hh_num_in!K14)</f>
        <v>33069.454276987599</v>
      </c>
      <c r="L14" s="22">
        <f>IF(SER_hh_tes_in!L14=0,0,1000000/0.086*SER_hh_tes_in!L14/SER_hh_num_in!L14)</f>
        <v>33909.065940460037</v>
      </c>
      <c r="M14" s="22">
        <f>IF(SER_hh_tes_in!M14=0,0,1000000/0.086*SER_hh_tes_in!M14/SER_hh_num_in!M14)</f>
        <v>0</v>
      </c>
      <c r="N14" s="22">
        <f>IF(SER_hh_tes_in!N14=0,0,1000000/0.086*SER_hh_tes_in!N14/SER_hh_num_in!N14)</f>
        <v>30520.66784672123</v>
      </c>
      <c r="O14" s="22">
        <f>IF(SER_hh_tes_in!O14=0,0,1000000/0.086*SER_hh_tes_in!O14/SER_hh_num_in!O14)</f>
        <v>0</v>
      </c>
      <c r="P14" s="22">
        <f>IF(SER_hh_tes_in!P14=0,0,1000000/0.086*SER_hh_tes_in!P14/SER_hh_num_in!P14)</f>
        <v>0</v>
      </c>
      <c r="Q14" s="22">
        <f>IF(SER_hh_tes_in!Q14=0,0,1000000/0.086*SER_hh_tes_in!Q14/SER_hh_num_in!Q14)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1849.4730630973525</v>
      </c>
      <c r="D15" s="104">
        <f>IF(SER_hh_tes_in!D15=0,0,1000000/0.086*SER_hh_tes_in!D15/SER_hh_num_in!D15)</f>
        <v>1460.7016401861122</v>
      </c>
      <c r="E15" s="104">
        <f>IF(SER_hh_tes_in!E15=0,0,1000000/0.086*SER_hh_tes_in!E15/SER_hh_num_in!E15)</f>
        <v>1048.1013995949099</v>
      </c>
      <c r="F15" s="104">
        <f>IF(SER_hh_tes_in!F15=0,0,1000000/0.086*SER_hh_tes_in!F15/SER_hh_num_in!F15)</f>
        <v>948.91189193744174</v>
      </c>
      <c r="G15" s="104">
        <f>IF(SER_hh_tes_in!G15=0,0,1000000/0.086*SER_hh_tes_in!G15/SER_hh_num_in!G15)</f>
        <v>767.67795611730787</v>
      </c>
      <c r="H15" s="104">
        <f>IF(SER_hh_tes_in!H15=0,0,1000000/0.086*SER_hh_tes_in!H15/SER_hh_num_in!H15)</f>
        <v>483.21431455691851</v>
      </c>
      <c r="I15" s="104">
        <f>IF(SER_hh_tes_in!I15=0,0,1000000/0.086*SER_hh_tes_in!I15/SER_hh_num_in!I15)</f>
        <v>450.58044086307399</v>
      </c>
      <c r="J15" s="104">
        <f>IF(SER_hh_tes_in!J15=0,0,1000000/0.086*SER_hh_tes_in!J15/SER_hh_num_in!J15)</f>
        <v>677.1419531733178</v>
      </c>
      <c r="K15" s="104">
        <f>IF(SER_hh_tes_in!K15=0,0,1000000/0.086*SER_hh_tes_in!K15/SER_hh_num_in!K15)</f>
        <v>435.66219385963848</v>
      </c>
      <c r="L15" s="104">
        <f>IF(SER_hh_tes_in!L15=0,0,1000000/0.086*SER_hh_tes_in!L15/SER_hh_num_in!L15)</f>
        <v>292.04033378396963</v>
      </c>
      <c r="M15" s="104">
        <f>IF(SER_hh_tes_in!M15=0,0,1000000/0.086*SER_hh_tes_in!M15/SER_hh_num_in!M15)</f>
        <v>594.04533950391885</v>
      </c>
      <c r="N15" s="104">
        <f>IF(SER_hh_tes_in!N15=0,0,1000000/0.086*SER_hh_tes_in!N15/SER_hh_num_in!N15)</f>
        <v>150.28971283739298</v>
      </c>
      <c r="O15" s="104">
        <f>IF(SER_hh_tes_in!O15=0,0,1000000/0.086*SER_hh_tes_in!O15/SER_hh_num_in!O15)</f>
        <v>609.20258645233571</v>
      </c>
      <c r="P15" s="104">
        <f>IF(SER_hh_tes_in!P15=0,0,1000000/0.086*SER_hh_tes_in!P15/SER_hh_num_in!P15)</f>
        <v>558.79660939644009</v>
      </c>
      <c r="Q15" s="104">
        <f>IF(SER_hh_tes_in!Q15=0,0,1000000/0.086*SER_hh_tes_in!Q15/SER_hh_num_in!Q15)</f>
        <v>656.75364640497935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13353.810197069843</v>
      </c>
      <c r="D16" s="101">
        <f>IF(SER_hh_tes_in!D16=0,0,1000000/0.086*SER_hh_tes_in!D16/SER_hh_num_in!D16)</f>
        <v>13416.910135404503</v>
      </c>
      <c r="E16" s="101">
        <f>IF(SER_hh_tes_in!E16=0,0,1000000/0.086*SER_hh_tes_in!E16/SER_hh_num_in!E16)</f>
        <v>13474.553188249884</v>
      </c>
      <c r="F16" s="101">
        <f>IF(SER_hh_tes_in!F16=0,0,1000000/0.086*SER_hh_tes_in!F16/SER_hh_num_in!F16)</f>
        <v>13570.556520517886</v>
      </c>
      <c r="G16" s="101">
        <f>IF(SER_hh_tes_in!G16=0,0,1000000/0.086*SER_hh_tes_in!G16/SER_hh_num_in!G16)</f>
        <v>13661.112974364081</v>
      </c>
      <c r="H16" s="101">
        <f>IF(SER_hh_tes_in!H16=0,0,1000000/0.086*SER_hh_tes_in!H16/SER_hh_num_in!H16)</f>
        <v>13803.59130932808</v>
      </c>
      <c r="I16" s="101">
        <f>IF(SER_hh_tes_in!I16=0,0,1000000/0.086*SER_hh_tes_in!I16/SER_hh_num_in!I16)</f>
        <v>13949.61851308039</v>
      </c>
      <c r="J16" s="101">
        <f>IF(SER_hh_tes_in!J16=0,0,1000000/0.086*SER_hh_tes_in!J16/SER_hh_num_in!J16)</f>
        <v>13997.157520024099</v>
      </c>
      <c r="K16" s="101">
        <f>IF(SER_hh_tes_in!K16=0,0,1000000/0.086*SER_hh_tes_in!K16/SER_hh_num_in!K16)</f>
        <v>13985.939357390771</v>
      </c>
      <c r="L16" s="101">
        <f>IF(SER_hh_tes_in!L16=0,0,1000000/0.086*SER_hh_tes_in!L16/SER_hh_num_in!L16)</f>
        <v>14067.509540806668</v>
      </c>
      <c r="M16" s="101">
        <f>IF(SER_hh_tes_in!M16=0,0,1000000/0.086*SER_hh_tes_in!M16/SER_hh_num_in!M16)</f>
        <v>14064.782264938569</v>
      </c>
      <c r="N16" s="101">
        <f>IF(SER_hh_tes_in!N16=0,0,1000000/0.086*SER_hh_tes_in!N16/SER_hh_num_in!N16)</f>
        <v>14357.716543072538</v>
      </c>
      <c r="O16" s="101">
        <f>IF(SER_hh_tes_in!O16=0,0,1000000/0.086*SER_hh_tes_in!O16/SER_hh_num_in!O16)</f>
        <v>14621.801736431542</v>
      </c>
      <c r="P16" s="101">
        <f>IF(SER_hh_tes_in!P16=0,0,1000000/0.086*SER_hh_tes_in!P16/SER_hh_num_in!P16)</f>
        <v>15171.836775985241</v>
      </c>
      <c r="Q16" s="101">
        <f>IF(SER_hh_tes_in!Q16=0,0,1000000/0.086*SER_hh_tes_in!Q16/SER_hh_num_in!Q16)</f>
        <v>15566.632453684033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0</v>
      </c>
      <c r="D17" s="103">
        <f>IF(SER_hh_tes_in!D17=0,0,1000000/0.086*SER_hh_tes_in!D17/SER_hh_num_in!D17)</f>
        <v>0</v>
      </c>
      <c r="E17" s="103">
        <f>IF(SER_hh_tes_in!E17=0,0,1000000/0.086*SER_hh_tes_in!E17/SER_hh_num_in!E17)</f>
        <v>0</v>
      </c>
      <c r="F17" s="103">
        <f>IF(SER_hh_tes_in!F17=0,0,1000000/0.086*SER_hh_tes_in!F17/SER_hh_num_in!F17)</f>
        <v>0</v>
      </c>
      <c r="G17" s="103">
        <f>IF(SER_hh_tes_in!G17=0,0,1000000/0.086*SER_hh_tes_in!G17/SER_hh_num_in!G17)</f>
        <v>0</v>
      </c>
      <c r="H17" s="103">
        <f>IF(SER_hh_tes_in!H17=0,0,1000000/0.086*SER_hh_tes_in!H17/SER_hh_num_in!H17)</f>
        <v>0</v>
      </c>
      <c r="I17" s="103">
        <f>IF(SER_hh_tes_in!I17=0,0,1000000/0.086*SER_hh_tes_in!I17/SER_hh_num_in!I17)</f>
        <v>0</v>
      </c>
      <c r="J17" s="103">
        <f>IF(SER_hh_tes_in!J17=0,0,1000000/0.086*SER_hh_tes_in!J17/SER_hh_num_in!J17)</f>
        <v>0</v>
      </c>
      <c r="K17" s="103">
        <f>IF(SER_hh_tes_in!K17=0,0,1000000/0.086*SER_hh_tes_in!K17/SER_hh_num_in!K17)</f>
        <v>0</v>
      </c>
      <c r="L17" s="103">
        <f>IF(SER_hh_tes_in!L17=0,0,1000000/0.086*SER_hh_tes_in!L17/SER_hh_num_in!L17)</f>
        <v>0</v>
      </c>
      <c r="M17" s="103">
        <f>IF(SER_hh_tes_in!M17=0,0,1000000/0.086*SER_hh_tes_in!M17/SER_hh_num_in!M17)</f>
        <v>0</v>
      </c>
      <c r="N17" s="103">
        <f>IF(SER_hh_tes_in!N17=0,0,1000000/0.086*SER_hh_tes_in!N17/SER_hh_num_in!N17)</f>
        <v>0</v>
      </c>
      <c r="O17" s="103">
        <f>IF(SER_hh_tes_in!O17=0,0,1000000/0.086*SER_hh_tes_in!O17/SER_hh_num_in!O17)</f>
        <v>0</v>
      </c>
      <c r="P17" s="103">
        <f>IF(SER_hh_tes_in!P17=0,0,1000000/0.086*SER_hh_tes_in!P17/SER_hh_num_in!P17)</f>
        <v>0</v>
      </c>
      <c r="Q17" s="103">
        <f>IF(SER_hh_tes_in!Q17=0,0,1000000/0.086*SER_hh_tes_in!Q17/SER_hh_num_in!Q17)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13353.810197069843</v>
      </c>
      <c r="D18" s="103">
        <f>IF(SER_hh_tes_in!D18=0,0,1000000/0.086*SER_hh_tes_in!D18/SER_hh_num_in!D18)</f>
        <v>13416.910135404503</v>
      </c>
      <c r="E18" s="103">
        <f>IF(SER_hh_tes_in!E18=0,0,1000000/0.086*SER_hh_tes_in!E18/SER_hh_num_in!E18)</f>
        <v>13474.553188249884</v>
      </c>
      <c r="F18" s="103">
        <f>IF(SER_hh_tes_in!F18=0,0,1000000/0.086*SER_hh_tes_in!F18/SER_hh_num_in!F18)</f>
        <v>13570.556520517886</v>
      </c>
      <c r="G18" s="103">
        <f>IF(SER_hh_tes_in!G18=0,0,1000000/0.086*SER_hh_tes_in!G18/SER_hh_num_in!G18)</f>
        <v>13661.112974364081</v>
      </c>
      <c r="H18" s="103">
        <f>IF(SER_hh_tes_in!H18=0,0,1000000/0.086*SER_hh_tes_in!H18/SER_hh_num_in!H18)</f>
        <v>13803.59130932808</v>
      </c>
      <c r="I18" s="103">
        <f>IF(SER_hh_tes_in!I18=0,0,1000000/0.086*SER_hh_tes_in!I18/SER_hh_num_in!I18)</f>
        <v>13949.61851308039</v>
      </c>
      <c r="J18" s="103">
        <f>IF(SER_hh_tes_in!J18=0,0,1000000/0.086*SER_hh_tes_in!J18/SER_hh_num_in!J18)</f>
        <v>13997.157520024099</v>
      </c>
      <c r="K18" s="103">
        <f>IF(SER_hh_tes_in!K18=0,0,1000000/0.086*SER_hh_tes_in!K18/SER_hh_num_in!K18)</f>
        <v>13985.939357390771</v>
      </c>
      <c r="L18" s="103">
        <f>IF(SER_hh_tes_in!L18=0,0,1000000/0.086*SER_hh_tes_in!L18/SER_hh_num_in!L18)</f>
        <v>14067.509540806668</v>
      </c>
      <c r="M18" s="103">
        <f>IF(SER_hh_tes_in!M18=0,0,1000000/0.086*SER_hh_tes_in!M18/SER_hh_num_in!M18)</f>
        <v>14064.782264938569</v>
      </c>
      <c r="N18" s="103">
        <f>IF(SER_hh_tes_in!N18=0,0,1000000/0.086*SER_hh_tes_in!N18/SER_hh_num_in!N18)</f>
        <v>14357.716543072538</v>
      </c>
      <c r="O18" s="103">
        <f>IF(SER_hh_tes_in!O18=0,0,1000000/0.086*SER_hh_tes_in!O18/SER_hh_num_in!O18)</f>
        <v>14621.801736431542</v>
      </c>
      <c r="P18" s="103">
        <f>IF(SER_hh_tes_in!P18=0,0,1000000/0.086*SER_hh_tes_in!P18/SER_hh_num_in!P18)</f>
        <v>15171.836775985241</v>
      </c>
      <c r="Q18" s="103">
        <f>IF(SER_hh_tes_in!Q18=0,0,1000000/0.086*SER_hh_tes_in!Q18/SER_hh_num_in!Q18)</f>
        <v>15566.632453684033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5989.1777960429699</v>
      </c>
      <c r="D19" s="101">
        <f>IF(SER_hh_tes_in!D19=0,0,1000000/0.086*SER_hh_tes_in!D19/SER_hh_num_in!D19)</f>
        <v>5656.3643529063447</v>
      </c>
      <c r="E19" s="101">
        <f>IF(SER_hh_tes_in!E19=0,0,1000000/0.086*SER_hh_tes_in!E19/SER_hh_num_in!E19)</f>
        <v>5441.7035860653032</v>
      </c>
      <c r="F19" s="101">
        <f>IF(SER_hh_tes_in!F19=0,0,1000000/0.086*SER_hh_tes_in!F19/SER_hh_num_in!F19)</f>
        <v>5392.9346298229557</v>
      </c>
      <c r="G19" s="101">
        <f>IF(SER_hh_tes_in!G19=0,0,1000000/0.086*SER_hh_tes_in!G19/SER_hh_num_in!G19)</f>
        <v>5364.1544787061121</v>
      </c>
      <c r="H19" s="101">
        <f>IF(SER_hh_tes_in!H19=0,0,1000000/0.086*SER_hh_tes_in!H19/SER_hh_num_in!H19)</f>
        <v>5259.1777540945131</v>
      </c>
      <c r="I19" s="101">
        <f>IF(SER_hh_tes_in!I19=0,0,1000000/0.086*SER_hh_tes_in!I19/SER_hh_num_in!I19)</f>
        <v>5452.6195092355811</v>
      </c>
      <c r="J19" s="101">
        <f>IF(SER_hh_tes_in!J19=0,0,1000000/0.086*SER_hh_tes_in!J19/SER_hh_num_in!J19)</f>
        <v>5430.5264331123926</v>
      </c>
      <c r="K19" s="101">
        <f>IF(SER_hh_tes_in!K19=0,0,1000000/0.086*SER_hh_tes_in!K19/SER_hh_num_in!K19)</f>
        <v>5342.3603884789227</v>
      </c>
      <c r="L19" s="101">
        <f>IF(SER_hh_tes_in!L19=0,0,1000000/0.086*SER_hh_tes_in!L19/SER_hh_num_in!L19)</f>
        <v>5473.0314730112168</v>
      </c>
      <c r="M19" s="101">
        <f>IF(SER_hh_tes_in!M19=0,0,1000000/0.086*SER_hh_tes_in!M19/SER_hh_num_in!M19)</f>
        <v>5486.40483752623</v>
      </c>
      <c r="N19" s="101">
        <f>IF(SER_hh_tes_in!N19=0,0,1000000/0.086*SER_hh_tes_in!N19/SER_hh_num_in!N19)</f>
        <v>5527.1116064947564</v>
      </c>
      <c r="O19" s="101">
        <f>IF(SER_hh_tes_in!O19=0,0,1000000/0.086*SER_hh_tes_in!O19/SER_hh_num_in!O19)</f>
        <v>5713.4684897293582</v>
      </c>
      <c r="P19" s="101">
        <f>IF(SER_hh_tes_in!P19=0,0,1000000/0.086*SER_hh_tes_in!P19/SER_hh_num_in!P19)</f>
        <v>5862.1894519080333</v>
      </c>
      <c r="Q19" s="101">
        <f>IF(SER_hh_tes_in!Q19=0,0,1000000/0.086*SER_hh_tes_in!Q19/SER_hh_num_in!Q19)</f>
        <v>5944.4629157769468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5867.108375197161</v>
      </c>
      <c r="D21" s="100">
        <f>IF(SER_hh_tes_in!D21=0,0,1000000/0.086*SER_hh_tes_in!D21/SER_hh_num_in!D21)</f>
        <v>0</v>
      </c>
      <c r="E21" s="100">
        <f>IF(SER_hh_tes_in!E21=0,0,1000000/0.086*SER_hh_tes_in!E21/SER_hh_num_in!E21)</f>
        <v>5352.5138064659632</v>
      </c>
      <c r="F21" s="100">
        <f>IF(SER_hh_tes_in!F21=0,0,1000000/0.086*SER_hh_tes_in!F21/SER_hh_num_in!F21)</f>
        <v>5294.8777073433448</v>
      </c>
      <c r="G21" s="100">
        <f>IF(SER_hh_tes_in!G21=0,0,1000000/0.086*SER_hh_tes_in!G21/SER_hh_num_in!G21)</f>
        <v>5240.773618322396</v>
      </c>
      <c r="H21" s="100">
        <f>IF(SER_hh_tes_in!H21=0,0,1000000/0.086*SER_hh_tes_in!H21/SER_hh_num_in!H21)</f>
        <v>5135.4094639776595</v>
      </c>
      <c r="I21" s="100">
        <f>IF(SER_hh_tes_in!I21=0,0,1000000/0.086*SER_hh_tes_in!I21/SER_hh_num_in!I21)</f>
        <v>5313.7082607586008</v>
      </c>
      <c r="J21" s="100">
        <f>IF(SER_hh_tes_in!J21=0,0,1000000/0.086*SER_hh_tes_in!J21/SER_hh_num_in!J21)</f>
        <v>5249.476713592514</v>
      </c>
      <c r="K21" s="100">
        <f>IF(SER_hh_tes_in!K21=0,0,1000000/0.086*SER_hh_tes_in!K21/SER_hh_num_in!K21)</f>
        <v>5246.7200830208258</v>
      </c>
      <c r="L21" s="100">
        <f>IF(SER_hh_tes_in!L21=0,0,1000000/0.086*SER_hh_tes_in!L21/SER_hh_num_in!L21)</f>
        <v>5347.1913965827762</v>
      </c>
      <c r="M21" s="100">
        <f>IF(SER_hh_tes_in!M21=0,0,1000000/0.086*SER_hh_tes_in!M21/SER_hh_num_in!M21)</f>
        <v>0</v>
      </c>
      <c r="N21" s="100">
        <f>IF(SER_hh_tes_in!N21=0,0,1000000/0.086*SER_hh_tes_in!N21/SER_hh_num_in!N21)</f>
        <v>5384.9900062663946</v>
      </c>
      <c r="O21" s="100">
        <f>IF(SER_hh_tes_in!O21=0,0,1000000/0.086*SER_hh_tes_in!O21/SER_hh_num_in!O21)</f>
        <v>5470.7512655960591</v>
      </c>
      <c r="P21" s="100">
        <f>IF(SER_hh_tes_in!P21=0,0,1000000/0.086*SER_hh_tes_in!P21/SER_hh_num_in!P21)</f>
        <v>5606.3932855462463</v>
      </c>
      <c r="Q21" s="100">
        <f>IF(SER_hh_tes_in!Q21=0,0,1000000/0.086*SER_hh_tes_in!Q21/SER_hh_num_in!Q21)</f>
        <v>5689.5083933475753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5917.0671018134581</v>
      </c>
      <c r="D22" s="100">
        <f>IF(SER_hh_tes_in!D22=0,0,1000000/0.086*SER_hh_tes_in!D22/SER_hh_num_in!D22)</f>
        <v>5531.9687029455481</v>
      </c>
      <c r="E22" s="100">
        <f>IF(SER_hh_tes_in!E22=0,0,1000000/0.086*SER_hh_tes_in!E22/SER_hh_num_in!E22)</f>
        <v>5465.5820479432341</v>
      </c>
      <c r="F22" s="100">
        <f>IF(SER_hh_tes_in!F22=0,0,1000000/0.086*SER_hh_tes_in!F22/SER_hh_num_in!F22)</f>
        <v>5412.4149729317323</v>
      </c>
      <c r="G22" s="100">
        <f>IF(SER_hh_tes_in!G22=0,0,1000000/0.086*SER_hh_tes_in!G22/SER_hh_num_in!G22)</f>
        <v>5360.104359518863</v>
      </c>
      <c r="H22" s="100">
        <f>IF(SER_hh_tes_in!H22=0,0,1000000/0.086*SER_hh_tes_in!H22/SER_hh_num_in!H22)</f>
        <v>5258.0806378032694</v>
      </c>
      <c r="I22" s="100">
        <f>IF(SER_hh_tes_in!I22=0,0,1000000/0.086*SER_hh_tes_in!I22/SER_hh_num_in!I22)</f>
        <v>5442.3506174322629</v>
      </c>
      <c r="J22" s="100">
        <f>IF(SER_hh_tes_in!J22=0,0,1000000/0.086*SER_hh_tes_in!J22/SER_hh_num_in!J22)</f>
        <v>5361.9126314778987</v>
      </c>
      <c r="K22" s="100">
        <f>IF(SER_hh_tes_in!K22=0,0,1000000/0.086*SER_hh_tes_in!K22/SER_hh_num_in!K22)</f>
        <v>5334.84230516965</v>
      </c>
      <c r="L22" s="100">
        <f>IF(SER_hh_tes_in!L22=0,0,1000000/0.086*SER_hh_tes_in!L22/SER_hh_num_in!L22)</f>
        <v>5393.8598145031765</v>
      </c>
      <c r="M22" s="100">
        <f>IF(SER_hh_tes_in!M22=0,0,1000000/0.086*SER_hh_tes_in!M22/SER_hh_num_in!M22)</f>
        <v>0</v>
      </c>
      <c r="N22" s="100">
        <f>IF(SER_hh_tes_in!N22=0,0,1000000/0.086*SER_hh_tes_in!N22/SER_hh_num_in!N22)</f>
        <v>0</v>
      </c>
      <c r="O22" s="100">
        <f>IF(SER_hh_tes_in!O22=0,0,1000000/0.086*SER_hh_tes_in!O22/SER_hh_num_in!O22)</f>
        <v>0</v>
      </c>
      <c r="P22" s="100">
        <f>IF(SER_hh_tes_in!P22=0,0,1000000/0.086*SER_hh_tes_in!P22/SER_hh_num_in!P22)</f>
        <v>0</v>
      </c>
      <c r="Q22" s="100">
        <f>IF(SER_hh_tes_in!Q22=0,0,1000000/0.086*SER_hh_tes_in!Q22/SER_hh_num_in!Q22)</f>
        <v>0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5879.3921272156986</v>
      </c>
      <c r="D23" s="100">
        <f>IF(SER_hh_tes_in!D23=0,0,1000000/0.086*SER_hh_tes_in!D23/SER_hh_num_in!D23)</f>
        <v>5500.7931638801101</v>
      </c>
      <c r="E23" s="100">
        <f>IF(SER_hh_tes_in!E23=0,0,1000000/0.086*SER_hh_tes_in!E23/SER_hh_num_in!E23)</f>
        <v>5392.2573514275336</v>
      </c>
      <c r="F23" s="100">
        <f>IF(SER_hh_tes_in!F23=0,0,1000000/0.086*SER_hh_tes_in!F23/SER_hh_num_in!F23)</f>
        <v>5338.0768736009913</v>
      </c>
      <c r="G23" s="100">
        <f>IF(SER_hh_tes_in!G23=0,0,1000000/0.086*SER_hh_tes_in!G23/SER_hh_num_in!G23)</f>
        <v>5285.3540100051587</v>
      </c>
      <c r="H23" s="100">
        <f>IF(SER_hh_tes_in!H23=0,0,1000000/0.086*SER_hh_tes_in!H23/SER_hh_num_in!H23)</f>
        <v>5169.5581039761446</v>
      </c>
      <c r="I23" s="100">
        <f>IF(SER_hh_tes_in!I23=0,0,1000000/0.086*SER_hh_tes_in!I23/SER_hh_num_in!I23)</f>
        <v>5344.6809470253211</v>
      </c>
      <c r="J23" s="100">
        <f>IF(SER_hh_tes_in!J23=0,0,1000000/0.086*SER_hh_tes_in!J23/SER_hh_num_in!J23)</f>
        <v>5302.3279007205356</v>
      </c>
      <c r="K23" s="100">
        <f>IF(SER_hh_tes_in!K23=0,0,1000000/0.086*SER_hh_tes_in!K23/SER_hh_num_in!K23)</f>
        <v>5381.3311340322362</v>
      </c>
      <c r="L23" s="100">
        <f>IF(SER_hh_tes_in!L23=0,0,1000000/0.086*SER_hh_tes_in!L23/SER_hh_num_in!L23)</f>
        <v>5456.5383525401439</v>
      </c>
      <c r="M23" s="100">
        <f>IF(SER_hh_tes_in!M23=0,0,1000000/0.086*SER_hh_tes_in!M23/SER_hh_num_in!M23)</f>
        <v>5401.950508339798</v>
      </c>
      <c r="N23" s="100">
        <f>IF(SER_hh_tes_in!N23=0,0,1000000/0.086*SER_hh_tes_in!N23/SER_hh_num_in!N23)</f>
        <v>5420.4868821063583</v>
      </c>
      <c r="O23" s="100">
        <f>IF(SER_hh_tes_in!O23=0,0,1000000/0.086*SER_hh_tes_in!O23/SER_hh_num_in!O23)</f>
        <v>5476.7103453232294</v>
      </c>
      <c r="P23" s="100">
        <f>IF(SER_hh_tes_in!P23=0,0,1000000/0.086*SER_hh_tes_in!P23/SER_hh_num_in!P23)</f>
        <v>5570.6931730468332</v>
      </c>
      <c r="Q23" s="100">
        <f>IF(SER_hh_tes_in!Q23=0,0,1000000/0.086*SER_hh_tes_in!Q23/SER_hh_num_in!Q23)</f>
        <v>0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0</v>
      </c>
      <c r="D24" s="100">
        <f>IF(SER_hh_tes_in!D24=0,0,1000000/0.086*SER_hh_tes_in!D24/SER_hh_num_in!D24)</f>
        <v>0</v>
      </c>
      <c r="E24" s="100">
        <f>IF(SER_hh_tes_in!E24=0,0,1000000/0.086*SER_hh_tes_in!E24/SER_hh_num_in!E24)</f>
        <v>0</v>
      </c>
      <c r="F24" s="100">
        <f>IF(SER_hh_tes_in!F24=0,0,1000000/0.086*SER_hh_tes_in!F24/SER_hh_num_in!F24)</f>
        <v>0</v>
      </c>
      <c r="G24" s="100">
        <f>IF(SER_hh_tes_in!G24=0,0,1000000/0.086*SER_hh_tes_in!G24/SER_hh_num_in!G24)</f>
        <v>0</v>
      </c>
      <c r="H24" s="100">
        <f>IF(SER_hh_tes_in!H24=0,0,1000000/0.086*SER_hh_tes_in!H24/SER_hh_num_in!H24)</f>
        <v>0</v>
      </c>
      <c r="I24" s="100">
        <f>IF(SER_hh_tes_in!I24=0,0,1000000/0.086*SER_hh_tes_in!I24/SER_hh_num_in!I24)</f>
        <v>0</v>
      </c>
      <c r="J24" s="100">
        <f>IF(SER_hh_tes_in!J24=0,0,1000000/0.086*SER_hh_tes_in!J24/SER_hh_num_in!J24)</f>
        <v>0</v>
      </c>
      <c r="K24" s="100">
        <f>IF(SER_hh_tes_in!K24=0,0,1000000/0.086*SER_hh_tes_in!K24/SER_hh_num_in!K24)</f>
        <v>0</v>
      </c>
      <c r="L24" s="100">
        <f>IF(SER_hh_tes_in!L24=0,0,1000000/0.086*SER_hh_tes_in!L24/SER_hh_num_in!L24)</f>
        <v>0</v>
      </c>
      <c r="M24" s="100">
        <f>IF(SER_hh_tes_in!M24=0,0,1000000/0.086*SER_hh_tes_in!M24/SER_hh_num_in!M24)</f>
        <v>0</v>
      </c>
      <c r="N24" s="100">
        <f>IF(SER_hh_tes_in!N24=0,0,1000000/0.086*SER_hh_tes_in!N24/SER_hh_num_in!N24)</f>
        <v>0</v>
      </c>
      <c r="O24" s="100">
        <f>IF(SER_hh_tes_in!O24=0,0,1000000/0.086*SER_hh_tes_in!O24/SER_hh_num_in!O24)</f>
        <v>0</v>
      </c>
      <c r="P24" s="100">
        <f>IF(SER_hh_tes_in!P24=0,0,1000000/0.086*SER_hh_tes_in!P24/SER_hh_num_in!P24)</f>
        <v>0</v>
      </c>
      <c r="Q24" s="100">
        <f>IF(SER_hh_tes_in!Q24=0,0,1000000/0.086*SER_hh_tes_in!Q24/SER_hh_num_in!Q24)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0</v>
      </c>
      <c r="D25" s="100">
        <f>IF(SER_hh_tes_in!D25=0,0,1000000/0.086*SER_hh_tes_in!D25/SER_hh_num_in!D25)</f>
        <v>0</v>
      </c>
      <c r="E25" s="100">
        <f>IF(SER_hh_tes_in!E25=0,0,1000000/0.086*SER_hh_tes_in!E25/SER_hh_num_in!E25)</f>
        <v>5321.4254156170718</v>
      </c>
      <c r="F25" s="100">
        <f>IF(SER_hh_tes_in!F25=0,0,1000000/0.086*SER_hh_tes_in!F25/SER_hh_num_in!F25)</f>
        <v>5275.3788427637155</v>
      </c>
      <c r="G25" s="100">
        <f>IF(SER_hh_tes_in!G25=0,0,1000000/0.086*SER_hh_tes_in!G25/SER_hh_num_in!G25)</f>
        <v>5213.9278820117015</v>
      </c>
      <c r="H25" s="100">
        <f>IF(SER_hh_tes_in!H25=0,0,1000000/0.086*SER_hh_tes_in!H25/SER_hh_num_in!H25)</f>
        <v>0</v>
      </c>
      <c r="I25" s="100">
        <f>IF(SER_hh_tes_in!I25=0,0,1000000/0.086*SER_hh_tes_in!I25/SER_hh_num_in!I25)</f>
        <v>5286.9374339570259</v>
      </c>
      <c r="J25" s="100">
        <f>IF(SER_hh_tes_in!J25=0,0,1000000/0.086*SER_hh_tes_in!J25/SER_hh_num_in!J25)</f>
        <v>5259.314043476702</v>
      </c>
      <c r="K25" s="100">
        <f>IF(SER_hh_tes_in!K25=0,0,1000000/0.086*SER_hh_tes_in!K25/SER_hh_num_in!K25)</f>
        <v>5365.8651585697653</v>
      </c>
      <c r="L25" s="100">
        <f>IF(SER_hh_tes_in!L25=0,0,1000000/0.086*SER_hh_tes_in!L25/SER_hh_num_in!L25)</f>
        <v>5536.8073140041006</v>
      </c>
      <c r="M25" s="100">
        <f>IF(SER_hh_tes_in!M25=0,0,1000000/0.086*SER_hh_tes_in!M25/SER_hh_num_in!M25)</f>
        <v>5551.820179963589</v>
      </c>
      <c r="N25" s="100">
        <f>IF(SER_hh_tes_in!N25=0,0,1000000/0.086*SER_hh_tes_in!N25/SER_hh_num_in!N25)</f>
        <v>5593.1869262570071</v>
      </c>
      <c r="O25" s="100">
        <f>IF(SER_hh_tes_in!O25=0,0,1000000/0.086*SER_hh_tes_in!O25/SER_hh_num_in!O25)</f>
        <v>5655.1566561954851</v>
      </c>
      <c r="P25" s="100">
        <f>IF(SER_hh_tes_in!P25=0,0,1000000/0.086*SER_hh_tes_in!P25/SER_hh_num_in!P25)</f>
        <v>5740.9600957189232</v>
      </c>
      <c r="Q25" s="100">
        <f>IF(SER_hh_tes_in!Q25=0,0,1000000/0.086*SER_hh_tes_in!Q25/SER_hh_num_in!Q25)</f>
        <v>5746.3127160790318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6092.9033325337623</v>
      </c>
      <c r="D26" s="22">
        <f>IF(SER_hh_tes_in!D26=0,0,1000000/0.086*SER_hh_tes_in!D26/SER_hh_num_in!D26)</f>
        <v>5708.5413748438486</v>
      </c>
      <c r="E26" s="22">
        <f>IF(SER_hh_tes_in!E26=0,0,1000000/0.086*SER_hh_tes_in!E26/SER_hh_num_in!E26)</f>
        <v>0</v>
      </c>
      <c r="F26" s="22">
        <f>IF(SER_hh_tes_in!F26=0,0,1000000/0.086*SER_hh_tes_in!F26/SER_hh_num_in!F26)</f>
        <v>5508.7194592897577</v>
      </c>
      <c r="G26" s="22">
        <f>IF(SER_hh_tes_in!G26=0,0,1000000/0.086*SER_hh_tes_in!G26/SER_hh_num_in!G26)</f>
        <v>5451.4719893280362</v>
      </c>
      <c r="H26" s="22">
        <f>IF(SER_hh_tes_in!H26=0,0,1000000/0.086*SER_hh_tes_in!H26/SER_hh_num_in!H26)</f>
        <v>5332.239150923745</v>
      </c>
      <c r="I26" s="22">
        <f>IF(SER_hh_tes_in!I26=0,0,1000000/0.086*SER_hh_tes_in!I26/SER_hh_num_in!I26)</f>
        <v>5526.094764447138</v>
      </c>
      <c r="J26" s="22">
        <f>IF(SER_hh_tes_in!J26=0,0,1000000/0.086*SER_hh_tes_in!J26/SER_hh_num_in!J26)</f>
        <v>5476.2451478745024</v>
      </c>
      <c r="K26" s="22">
        <f>IF(SER_hh_tes_in!K26=0,0,1000000/0.086*SER_hh_tes_in!K26/SER_hh_num_in!K26)</f>
        <v>0</v>
      </c>
      <c r="L26" s="22">
        <f>IF(SER_hh_tes_in!L26=0,0,1000000/0.086*SER_hh_tes_in!L26/SER_hh_num_in!L26)</f>
        <v>5480.9613008168544</v>
      </c>
      <c r="M26" s="22">
        <f>IF(SER_hh_tes_in!M26=0,0,1000000/0.086*SER_hh_tes_in!M26/SER_hh_num_in!M26)</f>
        <v>5460.0530250917263</v>
      </c>
      <c r="N26" s="22">
        <f>IF(SER_hh_tes_in!N26=0,0,1000000/0.086*SER_hh_tes_in!N26/SER_hh_num_in!N26)</f>
        <v>5584.0169336628051</v>
      </c>
      <c r="O26" s="22">
        <f>IF(SER_hh_tes_in!O26=0,0,1000000/0.086*SER_hh_tes_in!O26/SER_hh_num_in!O26)</f>
        <v>5757.0079884283159</v>
      </c>
      <c r="P26" s="22">
        <f>IF(SER_hh_tes_in!P26=0,0,1000000/0.086*SER_hh_tes_in!P26/SER_hh_num_in!P26)</f>
        <v>5953.4435545736378</v>
      </c>
      <c r="Q26" s="22">
        <f>IF(SER_hh_tes_in!Q26=0,0,1000000/0.086*SER_hh_tes_in!Q26/SER_hh_num_in!Q26)</f>
        <v>6135.2548211133935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0</v>
      </c>
      <c r="D27" s="116">
        <f>IF(SER_hh_tes_in!D27=0,0,1000000/0.086*SER_hh_tes_in!D27/SER_hh_num_in!D19)</f>
        <v>0</v>
      </c>
      <c r="E27" s="116">
        <f>IF(SER_hh_tes_in!E27=0,0,1000000/0.086*SER_hh_tes_in!E27/SER_hh_num_in!E19)</f>
        <v>0</v>
      </c>
      <c r="F27" s="116">
        <f>IF(SER_hh_tes_in!F27=0,0,1000000/0.086*SER_hh_tes_in!F27/SER_hh_num_in!F19)</f>
        <v>0</v>
      </c>
      <c r="G27" s="116">
        <f>IF(SER_hh_tes_in!G27=0,0,1000000/0.086*SER_hh_tes_in!G27/SER_hh_num_in!G19)</f>
        <v>0</v>
      </c>
      <c r="H27" s="116">
        <f>IF(SER_hh_tes_in!H27=0,0,1000000/0.086*SER_hh_tes_in!H27/SER_hh_num_in!H19)</f>
        <v>0</v>
      </c>
      <c r="I27" s="116">
        <f>IF(SER_hh_tes_in!I27=0,0,1000000/0.086*SER_hh_tes_in!I27/SER_hh_num_in!I19)</f>
        <v>0</v>
      </c>
      <c r="J27" s="116">
        <f>IF(SER_hh_tes_in!J27=0,0,1000000/0.086*SER_hh_tes_in!J27/SER_hh_num_in!J19)</f>
        <v>0</v>
      </c>
      <c r="K27" s="116">
        <f>IF(SER_hh_tes_in!K27=0,0,1000000/0.086*SER_hh_tes_in!K27/SER_hh_num_in!K19)</f>
        <v>0</v>
      </c>
      <c r="L27" s="116">
        <f>IF(SER_hh_tes_in!L27=0,0,1000000/0.086*SER_hh_tes_in!L27/SER_hh_num_in!L19)</f>
        <v>0</v>
      </c>
      <c r="M27" s="116">
        <f>IF(SER_hh_tes_in!M27=0,0,1000000/0.086*SER_hh_tes_in!M27/SER_hh_num_in!M19)</f>
        <v>0</v>
      </c>
      <c r="N27" s="116">
        <f>IF(SER_hh_tes_in!N27=0,0,1000000/0.086*SER_hh_tes_in!N27/SER_hh_num_in!N19)</f>
        <v>0</v>
      </c>
      <c r="O27" s="116">
        <f>IF(SER_hh_tes_in!O27=0,0,1000000/0.086*SER_hh_tes_in!O27/SER_hh_num_in!O19)</f>
        <v>0</v>
      </c>
      <c r="P27" s="116">
        <f>IF(SER_hh_tes_in!P27=0,0,1000000/0.086*SER_hh_tes_in!P27/SER_hh_num_in!P19)</f>
        <v>0</v>
      </c>
      <c r="Q27" s="116">
        <f>IF(SER_hh_tes_in!Q27=0,0,1000000/0.086*SER_hh_tes_in!Q27/SER_hh_num_in!Q19)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0</v>
      </c>
      <c r="D28" s="117">
        <f>IF(SER_hh_tes_in!D27=0,0,1000000/0.086*SER_hh_tes_in!D27/SER_hh_num_in!D27)</f>
        <v>0</v>
      </c>
      <c r="E28" s="117">
        <f>IF(SER_hh_tes_in!E27=0,0,1000000/0.086*SER_hh_tes_in!E27/SER_hh_num_in!E27)</f>
        <v>0</v>
      </c>
      <c r="F28" s="117">
        <f>IF(SER_hh_tes_in!F27=0,0,1000000/0.086*SER_hh_tes_in!F27/SER_hh_num_in!F27)</f>
        <v>0</v>
      </c>
      <c r="G28" s="117">
        <f>IF(SER_hh_tes_in!G27=0,0,1000000/0.086*SER_hh_tes_in!G27/SER_hh_num_in!G27)</f>
        <v>0</v>
      </c>
      <c r="H28" s="117">
        <f>IF(SER_hh_tes_in!H27=0,0,1000000/0.086*SER_hh_tes_in!H27/SER_hh_num_in!H27)</f>
        <v>0</v>
      </c>
      <c r="I28" s="117">
        <f>IF(SER_hh_tes_in!I27=0,0,1000000/0.086*SER_hh_tes_in!I27/SER_hh_num_in!I27)</f>
        <v>0</v>
      </c>
      <c r="J28" s="117">
        <f>IF(SER_hh_tes_in!J27=0,0,1000000/0.086*SER_hh_tes_in!J27/SER_hh_num_in!J27)</f>
        <v>0</v>
      </c>
      <c r="K28" s="117">
        <f>IF(SER_hh_tes_in!K27=0,0,1000000/0.086*SER_hh_tes_in!K27/SER_hh_num_in!K27)</f>
        <v>0</v>
      </c>
      <c r="L28" s="117">
        <f>IF(SER_hh_tes_in!L27=0,0,1000000/0.086*SER_hh_tes_in!L27/SER_hh_num_in!L27)</f>
        <v>0</v>
      </c>
      <c r="M28" s="117">
        <f>IF(SER_hh_tes_in!M27=0,0,1000000/0.086*SER_hh_tes_in!M27/SER_hh_num_in!M27)</f>
        <v>0</v>
      </c>
      <c r="N28" s="117">
        <f>IF(SER_hh_tes_in!N27=0,0,1000000/0.086*SER_hh_tes_in!N27/SER_hh_num_in!N27)</f>
        <v>0</v>
      </c>
      <c r="O28" s="117">
        <f>IF(SER_hh_tes_in!O27=0,0,1000000/0.086*SER_hh_tes_in!O27/SER_hh_num_in!O27)</f>
        <v>0</v>
      </c>
      <c r="P28" s="117">
        <f>IF(SER_hh_tes_in!P27=0,0,1000000/0.086*SER_hh_tes_in!P27/SER_hh_num_in!P27)</f>
        <v>0</v>
      </c>
      <c r="Q28" s="117">
        <f>IF(SER_hh_tes_in!Q27=0,0,1000000/0.086*SER_hh_tes_in!Q27/SER_hh_num_in!Q27)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7748.0237043930592</v>
      </c>
      <c r="D29" s="101">
        <f>IF(SER_hh_tes_in!D29=0,0,1000000/0.086*SER_hh_tes_in!D29/SER_hh_num_in!D29)</f>
        <v>7455.5666284815006</v>
      </c>
      <c r="E29" s="101">
        <f>IF(SER_hh_tes_in!E29=0,0,1000000/0.086*SER_hh_tes_in!E29/SER_hh_num_in!E29)</f>
        <v>6921.4763573962564</v>
      </c>
      <c r="F29" s="101">
        <f>IF(SER_hh_tes_in!F29=0,0,1000000/0.086*SER_hh_tes_in!F29/SER_hh_num_in!F29)</f>
        <v>6794.0074554900193</v>
      </c>
      <c r="G29" s="101">
        <f>IF(SER_hh_tes_in!G29=0,0,1000000/0.086*SER_hh_tes_in!G29/SER_hh_num_in!G29)</f>
        <v>6713.2474594569703</v>
      </c>
      <c r="H29" s="101">
        <f>IF(SER_hh_tes_in!H29=0,0,1000000/0.086*SER_hh_tes_in!H29/SER_hh_num_in!H29)</f>
        <v>6636.7843875915987</v>
      </c>
      <c r="I29" s="101">
        <f>IF(SER_hh_tes_in!I29=0,0,1000000/0.086*SER_hh_tes_in!I29/SER_hh_num_in!I29)</f>
        <v>6402.7747761720238</v>
      </c>
      <c r="J29" s="101">
        <f>IF(SER_hh_tes_in!J29=0,0,1000000/0.086*SER_hh_tes_in!J29/SER_hh_num_in!J29)</f>
        <v>6322.333843307918</v>
      </c>
      <c r="K29" s="101">
        <f>IF(SER_hh_tes_in!K29=0,0,1000000/0.086*SER_hh_tes_in!K29/SER_hh_num_in!K29)</f>
        <v>6591.399447882156</v>
      </c>
      <c r="L29" s="101">
        <f>IF(SER_hh_tes_in!L29=0,0,1000000/0.086*SER_hh_tes_in!L29/SER_hh_num_in!L29)</f>
        <v>6441.5151766745466</v>
      </c>
      <c r="M29" s="101">
        <f>IF(SER_hh_tes_in!M29=0,0,1000000/0.086*SER_hh_tes_in!M29/SER_hh_num_in!M29)</f>
        <v>6436.5099036079573</v>
      </c>
      <c r="N29" s="101">
        <f>IF(SER_hh_tes_in!N29=0,0,1000000/0.086*SER_hh_tes_in!N29/SER_hh_num_in!N29)</f>
        <v>6652.0575801519117</v>
      </c>
      <c r="O29" s="101">
        <f>IF(SER_hh_tes_in!O29=0,0,1000000/0.086*SER_hh_tes_in!O29/SER_hh_num_in!O29)</f>
        <v>6756.2677352025776</v>
      </c>
      <c r="P29" s="101">
        <f>IF(SER_hh_tes_in!P29=0,0,1000000/0.086*SER_hh_tes_in!P29/SER_hh_num_in!P29)</f>
        <v>6948.3175747007708</v>
      </c>
      <c r="Q29" s="101">
        <f>IF(SER_hh_tes_in!Q29=0,0,1000000/0.086*SER_hh_tes_in!Q29/SER_hh_num_in!Q29)</f>
        <v>7437.5892412974208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0</v>
      </c>
      <c r="D30" s="100">
        <f>IF(SER_hh_tes_in!D30=0,0,1000000/0.086*SER_hh_tes_in!D30/SER_hh_num_in!D30)</f>
        <v>0</v>
      </c>
      <c r="E30" s="100">
        <f>IF(SER_hh_tes_in!E30=0,0,1000000/0.086*SER_hh_tes_in!E30/SER_hh_num_in!E30)</f>
        <v>0</v>
      </c>
      <c r="F30" s="100">
        <f>IF(SER_hh_tes_in!F30=0,0,1000000/0.086*SER_hh_tes_in!F30/SER_hh_num_in!F30)</f>
        <v>6831.5863437803828</v>
      </c>
      <c r="G30" s="100">
        <f>IF(SER_hh_tes_in!G30=0,0,1000000/0.086*SER_hh_tes_in!G30/SER_hh_num_in!G30)</f>
        <v>6929.7331106203164</v>
      </c>
      <c r="H30" s="100">
        <f>IF(SER_hh_tes_in!H30=0,0,1000000/0.086*SER_hh_tes_in!H30/SER_hh_num_in!H30)</f>
        <v>6929.3734225389144</v>
      </c>
      <c r="I30" s="100">
        <f>IF(SER_hh_tes_in!I30=0,0,1000000/0.086*SER_hh_tes_in!I30/SER_hh_num_in!I30)</f>
        <v>6402.7747761720238</v>
      </c>
      <c r="J30" s="100">
        <f>IF(SER_hh_tes_in!J30=0,0,1000000/0.086*SER_hh_tes_in!J30/SER_hh_num_in!J30)</f>
        <v>0</v>
      </c>
      <c r="K30" s="100">
        <f>IF(SER_hh_tes_in!K30=0,0,1000000/0.086*SER_hh_tes_in!K30/SER_hh_num_in!K30)</f>
        <v>6598.2234659589321</v>
      </c>
      <c r="L30" s="100">
        <f>IF(SER_hh_tes_in!L30=0,0,1000000/0.086*SER_hh_tes_in!L30/SER_hh_num_in!L30)</f>
        <v>6442.5239021191028</v>
      </c>
      <c r="M30" s="100">
        <f>IF(SER_hh_tes_in!M30=0,0,1000000/0.086*SER_hh_tes_in!M30/SER_hh_num_in!M30)</f>
        <v>0</v>
      </c>
      <c r="N30" s="100">
        <f>IF(SER_hh_tes_in!N30=0,0,1000000/0.086*SER_hh_tes_in!N30/SER_hh_num_in!N30)</f>
        <v>6652.6552799906376</v>
      </c>
      <c r="O30" s="100">
        <f>IF(SER_hh_tes_in!O30=0,0,1000000/0.086*SER_hh_tes_in!O30/SER_hh_num_in!O30)</f>
        <v>0</v>
      </c>
      <c r="P30" s="100">
        <f>IF(SER_hh_tes_in!P30=0,0,1000000/0.086*SER_hh_tes_in!P30/SER_hh_num_in!P30)</f>
        <v>6771.809053471341</v>
      </c>
      <c r="Q30" s="100">
        <f>IF(SER_hh_tes_in!Q30=0,0,1000000/0.086*SER_hh_tes_in!Q30/SER_hh_num_in!Q30)</f>
        <v>7006.1957080999409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8021.4713812058953</v>
      </c>
      <c r="D31" s="100">
        <f>IF(SER_hh_tes_in!D31=0,0,1000000/0.086*SER_hh_tes_in!D31/SER_hh_num_in!D31)</f>
        <v>7778.4139346686597</v>
      </c>
      <c r="E31" s="100">
        <f>IF(SER_hh_tes_in!E31=0,0,1000000/0.086*SER_hh_tes_in!E31/SER_hh_num_in!E31)</f>
        <v>0</v>
      </c>
      <c r="F31" s="100">
        <f>IF(SER_hh_tes_in!F31=0,0,1000000/0.086*SER_hh_tes_in!F31/SER_hh_num_in!F31)</f>
        <v>0</v>
      </c>
      <c r="G31" s="100">
        <f>IF(SER_hh_tes_in!G31=0,0,1000000/0.086*SER_hh_tes_in!G31/SER_hh_num_in!G31)</f>
        <v>0</v>
      </c>
      <c r="H31" s="100">
        <f>IF(SER_hh_tes_in!H31=0,0,1000000/0.086*SER_hh_tes_in!H31/SER_hh_num_in!H31)</f>
        <v>0</v>
      </c>
      <c r="I31" s="100">
        <f>IF(SER_hh_tes_in!I31=0,0,1000000/0.086*SER_hh_tes_in!I31/SER_hh_num_in!I31)</f>
        <v>0</v>
      </c>
      <c r="J31" s="100">
        <f>IF(SER_hh_tes_in!J31=0,0,1000000/0.086*SER_hh_tes_in!J31/SER_hh_num_in!J31)</f>
        <v>0</v>
      </c>
      <c r="K31" s="100">
        <f>IF(SER_hh_tes_in!K31=0,0,1000000/0.086*SER_hh_tes_in!K31/SER_hh_num_in!K31)</f>
        <v>6575.2652800471078</v>
      </c>
      <c r="L31" s="100">
        <f>IF(SER_hh_tes_in!L31=0,0,1000000/0.086*SER_hh_tes_in!L31/SER_hh_num_in!L31)</f>
        <v>6405.6951454075534</v>
      </c>
      <c r="M31" s="100">
        <f>IF(SER_hh_tes_in!M31=0,0,1000000/0.086*SER_hh_tes_in!M31/SER_hh_num_in!M31)</f>
        <v>6720.1409823258291</v>
      </c>
      <c r="N31" s="100">
        <f>IF(SER_hh_tes_in!N31=0,0,1000000/0.086*SER_hh_tes_in!N31/SER_hh_num_in!N31)</f>
        <v>6600.1870660651784</v>
      </c>
      <c r="O31" s="100">
        <f>IF(SER_hh_tes_in!O31=0,0,1000000/0.086*SER_hh_tes_in!O31/SER_hh_num_in!O31)</f>
        <v>6778.8034789475223</v>
      </c>
      <c r="P31" s="100">
        <f>IF(SER_hh_tes_in!P31=0,0,1000000/0.086*SER_hh_tes_in!P31/SER_hh_num_in!P31)</f>
        <v>6813.386092877372</v>
      </c>
      <c r="Q31" s="100">
        <f>IF(SER_hh_tes_in!Q31=0,0,1000000/0.086*SER_hh_tes_in!Q31/SER_hh_num_in!Q31)</f>
        <v>7045.0591644038468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0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7584.7790110466685</v>
      </c>
      <c r="D33" s="18">
        <f>IF(SER_hh_tes_in!D33=0,0,1000000/0.086*SER_hh_tes_in!D33/SER_hh_num_in!D33)</f>
        <v>7430.282063772016</v>
      </c>
      <c r="E33" s="18">
        <f>IF(SER_hh_tes_in!E33=0,0,1000000/0.086*SER_hh_tes_in!E33/SER_hh_num_in!E33)</f>
        <v>6921.4763573962564</v>
      </c>
      <c r="F33" s="18">
        <f>IF(SER_hh_tes_in!F33=0,0,1000000/0.086*SER_hh_tes_in!F33/SER_hh_num_in!F33)</f>
        <v>6728.734159081122</v>
      </c>
      <c r="G33" s="18">
        <f>IF(SER_hh_tes_in!G33=0,0,1000000/0.086*SER_hh_tes_in!G33/SER_hh_num_in!G33)</f>
        <v>6635.637792082206</v>
      </c>
      <c r="H33" s="18">
        <f>IF(SER_hh_tes_in!H33=0,0,1000000/0.086*SER_hh_tes_in!H33/SER_hh_num_in!H33)</f>
        <v>6600.585983705032</v>
      </c>
      <c r="I33" s="18">
        <f>IF(SER_hh_tes_in!I33=0,0,1000000/0.086*SER_hh_tes_in!I33/SER_hh_num_in!I33)</f>
        <v>0</v>
      </c>
      <c r="J33" s="18">
        <f>IF(SER_hh_tes_in!J33=0,0,1000000/0.086*SER_hh_tes_in!J33/SER_hh_num_in!J33)</f>
        <v>6322.333843307918</v>
      </c>
      <c r="K33" s="18">
        <f>IF(SER_hh_tes_in!K33=0,0,1000000/0.086*SER_hh_tes_in!K33/SER_hh_num_in!K33)</f>
        <v>0</v>
      </c>
      <c r="L33" s="18">
        <f>IF(SER_hh_tes_in!L33=0,0,1000000/0.086*SER_hh_tes_in!L33/SER_hh_num_in!L33)</f>
        <v>0</v>
      </c>
      <c r="M33" s="18">
        <f>IF(SER_hh_tes_in!M33=0,0,1000000/0.086*SER_hh_tes_in!M33/SER_hh_num_in!M33)</f>
        <v>6432.3142201825713</v>
      </c>
      <c r="N33" s="18">
        <f>IF(SER_hh_tes_in!N33=0,0,1000000/0.086*SER_hh_tes_in!N33/SER_hh_num_in!N33)</f>
        <v>0</v>
      </c>
      <c r="O33" s="18">
        <f>IF(SER_hh_tes_in!O33=0,0,1000000/0.086*SER_hh_tes_in!O33/SER_hh_num_in!O33)</f>
        <v>6738.6360879230024</v>
      </c>
      <c r="P33" s="18">
        <f>IF(SER_hh_tes_in!P33=0,0,1000000/0.086*SER_hh_tes_in!P33/SER_hh_num_in!P33)</f>
        <v>7017.4901288726269</v>
      </c>
      <c r="Q33" s="18">
        <f>IF(SER_hh_tes_in!Q33=0,0,1000000/0.086*SER_hh_tes_in!Q33/SER_hh_num_in!Q33)</f>
        <v>7508.7739054156045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30206.686664122321</v>
      </c>
      <c r="D3" s="106">
        <f>IF(SER_hh_emi_in!D3=0,0,1000000*SER_hh_emi_in!D3/SER_hh_num_in!D3)</f>
        <v>21565.199412647016</v>
      </c>
      <c r="E3" s="106">
        <f>IF(SER_hh_emi_in!E3=0,0,1000000*SER_hh_emi_in!E3/SER_hh_num_in!E3)</f>
        <v>14075.851205980249</v>
      </c>
      <c r="F3" s="106">
        <f>IF(SER_hh_emi_in!F3=0,0,1000000*SER_hh_emi_in!F3/SER_hh_num_in!F3)</f>
        <v>19097.476726804303</v>
      </c>
      <c r="G3" s="106">
        <f>IF(SER_hh_emi_in!G3=0,0,1000000*SER_hh_emi_in!G3/SER_hh_num_in!G3)</f>
        <v>17003.922790120534</v>
      </c>
      <c r="H3" s="106">
        <f>IF(SER_hh_emi_in!H3=0,0,1000000*SER_hh_emi_in!H3/SER_hh_num_in!H3)</f>
        <v>7831.4236482862998</v>
      </c>
      <c r="I3" s="106">
        <f>IF(SER_hh_emi_in!I3=0,0,1000000*SER_hh_emi_in!I3/SER_hh_num_in!I3)</f>
        <v>4771.7649183135936</v>
      </c>
      <c r="J3" s="106">
        <f>IF(SER_hh_emi_in!J3=0,0,1000000*SER_hh_emi_in!J3/SER_hh_num_in!J3)</f>
        <v>8448.7098431932718</v>
      </c>
      <c r="K3" s="106">
        <f>IF(SER_hh_emi_in!K3=0,0,1000000*SER_hh_emi_in!K3/SER_hh_num_in!K3)</f>
        <v>7863.9701272526172</v>
      </c>
      <c r="L3" s="106">
        <f>IF(SER_hh_emi_in!L3=0,0,1000000*SER_hh_emi_in!L3/SER_hh_num_in!L3)</f>
        <v>4555.2202788571858</v>
      </c>
      <c r="M3" s="106">
        <f>IF(SER_hh_emi_in!M3=0,0,1000000*SER_hh_emi_in!M3/SER_hh_num_in!M3)</f>
        <v>5781.6133898269263</v>
      </c>
      <c r="N3" s="106">
        <f>IF(SER_hh_emi_in!N3=0,0,1000000*SER_hh_emi_in!N3/SER_hh_num_in!N3)</f>
        <v>3585.1707146842646</v>
      </c>
      <c r="O3" s="106">
        <f>IF(SER_hh_emi_in!O3=0,0,1000000*SER_hh_emi_in!O3/SER_hh_num_in!O3)</f>
        <v>7119.7616583429999</v>
      </c>
      <c r="P3" s="106">
        <f>IF(SER_hh_emi_in!P3=0,0,1000000*SER_hh_emi_in!P3/SER_hh_num_in!P3)</f>
        <v>4242.9594421073507</v>
      </c>
      <c r="Q3" s="106">
        <f>IF(SER_hh_emi_in!Q3=0,0,1000000*SER_hh_emi_in!Q3/SER_hh_num_in!Q3)</f>
        <v>4036.8129664129333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27520.060007768418</v>
      </c>
      <c r="D4" s="101">
        <f>IF(SER_hh_emi_in!D4=0,0,1000000*SER_hh_emi_in!D4/SER_hh_num_in!D4)</f>
        <v>20628.196627838584</v>
      </c>
      <c r="E4" s="101">
        <f>IF(SER_hh_emi_in!E4=0,0,1000000*SER_hh_emi_in!E4/SER_hh_num_in!E4)</f>
        <v>11714.004707441811</v>
      </c>
      <c r="F4" s="101">
        <f>IF(SER_hh_emi_in!F4=0,0,1000000*SER_hh_emi_in!F4/SER_hh_num_in!F4)</f>
        <v>15531.104206746639</v>
      </c>
      <c r="G4" s="101">
        <f>IF(SER_hh_emi_in!G4=0,0,1000000*SER_hh_emi_in!G4/SER_hh_num_in!G4)</f>
        <v>14813.451155591607</v>
      </c>
      <c r="H4" s="101">
        <f>IF(SER_hh_emi_in!H4=0,0,1000000*SER_hh_emi_in!H4/SER_hh_num_in!H4)</f>
        <v>5984.3673452172479</v>
      </c>
      <c r="I4" s="101">
        <f>IF(SER_hh_emi_in!I4=0,0,1000000*SER_hh_emi_in!I4/SER_hh_num_in!I4)</f>
        <v>732.67126665658077</v>
      </c>
      <c r="J4" s="101">
        <f>IF(SER_hh_emi_in!J4=0,0,1000000*SER_hh_emi_in!J4/SER_hh_num_in!J4)</f>
        <v>8130.7812011243395</v>
      </c>
      <c r="K4" s="101">
        <f>IF(SER_hh_emi_in!K4=0,0,1000000*SER_hh_emi_in!K4/SER_hh_num_in!K4)</f>
        <v>3887.5166770853953</v>
      </c>
      <c r="L4" s="101">
        <f>IF(SER_hh_emi_in!L4=0,0,1000000*SER_hh_emi_in!L4/SER_hh_num_in!L4)</f>
        <v>989.61159261201453</v>
      </c>
      <c r="M4" s="101">
        <f>IF(SER_hh_emi_in!M4=0,0,1000000*SER_hh_emi_in!M4/SER_hh_num_in!M4)</f>
        <v>5738.7353005483146</v>
      </c>
      <c r="N4" s="101">
        <f>IF(SER_hh_emi_in!N4=0,0,1000000*SER_hh_emi_in!N4/SER_hh_num_in!N4)</f>
        <v>0</v>
      </c>
      <c r="O4" s="101">
        <f>IF(SER_hh_emi_in!O4=0,0,1000000*SER_hh_emi_in!O4/SER_hh_num_in!O4)</f>
        <v>5974.3472972298368</v>
      </c>
      <c r="P4" s="101">
        <f>IF(SER_hh_emi_in!P4=0,0,1000000*SER_hh_emi_in!P4/SER_hh_num_in!P4)</f>
        <v>3230.6011240143052</v>
      </c>
      <c r="Q4" s="101">
        <f>IF(SER_hh_emi_in!Q4=0,0,1000000*SER_hh_emi_in!Q4/SER_hh_num_in!Q4)</f>
        <v>3113.7301202853014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0</v>
      </c>
      <c r="D5" s="100">
        <f>IF(SER_hh_emi_in!D5=0,0,1000000*SER_hh_emi_in!D5/SER_hh_num_in!D5)</f>
        <v>0</v>
      </c>
      <c r="E5" s="100">
        <f>IF(SER_hh_emi_in!E5=0,0,1000000*SER_hh_emi_in!E5/SER_hh_num_in!E5)</f>
        <v>0</v>
      </c>
      <c r="F5" s="100">
        <f>IF(SER_hh_emi_in!F5=0,0,1000000*SER_hh_emi_in!F5/SER_hh_num_in!F5)</f>
        <v>0</v>
      </c>
      <c r="G5" s="100">
        <f>IF(SER_hh_emi_in!G5=0,0,1000000*SER_hh_emi_in!G5/SER_hh_num_in!G5)</f>
        <v>0</v>
      </c>
      <c r="H5" s="100">
        <f>IF(SER_hh_emi_in!H5=0,0,1000000*SER_hh_emi_in!H5/SER_hh_num_in!H5)</f>
        <v>0</v>
      </c>
      <c r="I5" s="100">
        <f>IF(SER_hh_emi_in!I5=0,0,1000000*SER_hh_emi_in!I5/SER_hh_num_in!I5)</f>
        <v>0</v>
      </c>
      <c r="J5" s="100">
        <f>IF(SER_hh_emi_in!J5=0,0,1000000*SER_hh_emi_in!J5/SER_hh_num_in!J5)</f>
        <v>0</v>
      </c>
      <c r="K5" s="100">
        <f>IF(SER_hh_emi_in!K5=0,0,1000000*SER_hh_emi_in!K5/SER_hh_num_in!K5)</f>
        <v>0</v>
      </c>
      <c r="L5" s="100">
        <f>IF(SER_hh_emi_in!L5=0,0,1000000*SER_hh_emi_in!L5/SER_hh_num_in!L5)</f>
        <v>0</v>
      </c>
      <c r="M5" s="100">
        <f>IF(SER_hh_emi_in!M5=0,0,1000000*SER_hh_emi_in!M5/SER_hh_num_in!M5)</f>
        <v>0</v>
      </c>
      <c r="N5" s="100">
        <f>IF(SER_hh_emi_in!N5=0,0,1000000*SER_hh_emi_in!N5/SER_hh_num_in!N5)</f>
        <v>0</v>
      </c>
      <c r="O5" s="100">
        <f>IF(SER_hh_emi_in!O5=0,0,1000000*SER_hh_emi_in!O5/SER_hh_num_in!O5)</f>
        <v>0</v>
      </c>
      <c r="P5" s="100">
        <f>IF(SER_hh_emi_in!P5=0,0,1000000*SER_hh_emi_in!P5/SER_hh_num_in!P5)</f>
        <v>0</v>
      </c>
      <c r="Q5" s="100">
        <f>IF(SER_hh_emi_in!Q5=0,0,1000000*SER_hh_emi_in!Q5/SER_hh_num_in!Q5)</f>
        <v>0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37389.47078953946</v>
      </c>
      <c r="D7" s="100">
        <f>IF(SER_hh_emi_in!D7=0,0,1000000*SER_hh_emi_in!D7/SER_hh_num_in!D7)</f>
        <v>29804.778442843402</v>
      </c>
      <c r="E7" s="100">
        <f>IF(SER_hh_emi_in!E7=0,0,1000000*SER_hh_emi_in!E7/SER_hh_num_in!E7)</f>
        <v>21029.457446671266</v>
      </c>
      <c r="F7" s="100">
        <f>IF(SER_hh_emi_in!F7=0,0,1000000*SER_hh_emi_in!F7/SER_hh_num_in!F7)</f>
        <v>19409.504286487008</v>
      </c>
      <c r="G7" s="100">
        <f>IF(SER_hh_emi_in!G7=0,0,1000000*SER_hh_emi_in!G7/SER_hh_num_in!G7)</f>
        <v>15539.745198340919</v>
      </c>
      <c r="H7" s="100">
        <f>IF(SER_hh_emi_in!H7=0,0,1000000*SER_hh_emi_in!H7/SER_hh_num_in!H7)</f>
        <v>12227.359509257911</v>
      </c>
      <c r="I7" s="100">
        <f>IF(SER_hh_emi_in!I7=0,0,1000000*SER_hh_emi_in!I7/SER_hh_num_in!I7)</f>
        <v>0</v>
      </c>
      <c r="J7" s="100">
        <f>IF(SER_hh_emi_in!J7=0,0,1000000*SER_hh_emi_in!J7/SER_hh_num_in!J7)</f>
        <v>13730.361642942447</v>
      </c>
      <c r="K7" s="100">
        <f>IF(SER_hh_emi_in!K7=0,0,1000000*SER_hh_emi_in!K7/SER_hh_num_in!K7)</f>
        <v>13024.749358423724</v>
      </c>
      <c r="L7" s="100">
        <f>IF(SER_hh_emi_in!L7=0,0,1000000*SER_hh_emi_in!L7/SER_hh_num_in!L7)</f>
        <v>0</v>
      </c>
      <c r="M7" s="100">
        <f>IF(SER_hh_emi_in!M7=0,0,1000000*SER_hh_emi_in!M7/SER_hh_num_in!M7)</f>
        <v>0</v>
      </c>
      <c r="N7" s="100">
        <f>IF(SER_hh_emi_in!N7=0,0,1000000*SER_hh_emi_in!N7/SER_hh_num_in!N7)</f>
        <v>0</v>
      </c>
      <c r="O7" s="100">
        <f>IF(SER_hh_emi_in!O7=0,0,1000000*SER_hh_emi_in!O7/SER_hh_num_in!O7)</f>
        <v>0</v>
      </c>
      <c r="P7" s="100">
        <f>IF(SER_hh_emi_in!P7=0,0,1000000*SER_hh_emi_in!P7/SER_hh_num_in!P7)</f>
        <v>0</v>
      </c>
      <c r="Q7" s="100">
        <f>IF(SER_hh_emi_in!Q7=0,0,1000000*SER_hh_emi_in!Q7/SER_hh_num_in!Q7)</f>
        <v>0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0</v>
      </c>
      <c r="D8" s="100">
        <f>IF(SER_hh_emi_in!D8=0,0,1000000*SER_hh_emi_in!D8/SER_hh_num_in!D8)</f>
        <v>0</v>
      </c>
      <c r="E8" s="100">
        <f>IF(SER_hh_emi_in!E8=0,0,1000000*SER_hh_emi_in!E8/SER_hh_num_in!E8)</f>
        <v>0</v>
      </c>
      <c r="F8" s="100">
        <f>IF(SER_hh_emi_in!F8=0,0,1000000*SER_hh_emi_in!F8/SER_hh_num_in!F8)</f>
        <v>0</v>
      </c>
      <c r="G8" s="100">
        <f>IF(SER_hh_emi_in!G8=0,0,1000000*SER_hh_emi_in!G8/SER_hh_num_in!G8)</f>
        <v>0</v>
      </c>
      <c r="H8" s="100">
        <f>IF(SER_hh_emi_in!H8=0,0,1000000*SER_hh_emi_in!H8/SER_hh_num_in!H8)</f>
        <v>0</v>
      </c>
      <c r="I8" s="100">
        <f>IF(SER_hh_emi_in!I8=0,0,1000000*SER_hh_emi_in!I8/SER_hh_num_in!I8)</f>
        <v>0</v>
      </c>
      <c r="J8" s="100">
        <f>IF(SER_hh_emi_in!J8=0,0,1000000*SER_hh_emi_in!J8/SER_hh_num_in!J8)</f>
        <v>0</v>
      </c>
      <c r="K8" s="100">
        <f>IF(SER_hh_emi_in!K8=0,0,1000000*SER_hh_emi_in!K8/SER_hh_num_in!K8)</f>
        <v>0</v>
      </c>
      <c r="L8" s="100">
        <f>IF(SER_hh_emi_in!L8=0,0,1000000*SER_hh_emi_in!L8/SER_hh_num_in!L8)</f>
        <v>0</v>
      </c>
      <c r="M8" s="100">
        <f>IF(SER_hh_emi_in!M8=0,0,1000000*SER_hh_emi_in!M8/SER_hh_num_in!M8)</f>
        <v>0</v>
      </c>
      <c r="N8" s="100">
        <f>IF(SER_hh_emi_in!N8=0,0,1000000*SER_hh_emi_in!N8/SER_hh_num_in!N8)</f>
        <v>0</v>
      </c>
      <c r="O8" s="100">
        <f>IF(SER_hh_emi_in!O8=0,0,1000000*SER_hh_emi_in!O8/SER_hh_num_in!O8)</f>
        <v>0</v>
      </c>
      <c r="P8" s="100">
        <f>IF(SER_hh_emi_in!P8=0,0,1000000*SER_hh_emi_in!P8/SER_hh_num_in!P8)</f>
        <v>0</v>
      </c>
      <c r="Q8" s="100">
        <f>IF(SER_hh_emi_in!Q8=0,0,1000000*SER_hh_emi_in!Q8/SER_hh_num_in!Q8)</f>
        <v>0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25702.610089137055</v>
      </c>
      <c r="D9" s="100">
        <f>IF(SER_hh_emi_in!D9=0,0,1000000*SER_hh_emi_in!D9/SER_hh_num_in!D9)</f>
        <v>25179.283266857532</v>
      </c>
      <c r="E9" s="100">
        <f>IF(SER_hh_emi_in!E9=0,0,1000000*SER_hh_emi_in!E9/SER_hh_num_in!E9)</f>
        <v>0</v>
      </c>
      <c r="F9" s="100">
        <f>IF(SER_hh_emi_in!F9=0,0,1000000*SER_hh_emi_in!F9/SER_hh_num_in!F9)</f>
        <v>14802.049433315553</v>
      </c>
      <c r="G9" s="100">
        <f>IF(SER_hh_emi_in!G9=0,0,1000000*SER_hh_emi_in!G9/SER_hh_num_in!G9)</f>
        <v>0</v>
      </c>
      <c r="H9" s="100">
        <f>IF(SER_hh_emi_in!H9=0,0,1000000*SER_hh_emi_in!H9/SER_hh_num_in!H9)</f>
        <v>0</v>
      </c>
      <c r="I9" s="100">
        <f>IF(SER_hh_emi_in!I9=0,0,1000000*SER_hh_emi_in!I9/SER_hh_num_in!I9)</f>
        <v>5114.6693356225769</v>
      </c>
      <c r="J9" s="100">
        <f>IF(SER_hh_emi_in!J9=0,0,1000000*SER_hh_emi_in!J9/SER_hh_num_in!J9)</f>
        <v>0</v>
      </c>
      <c r="K9" s="100">
        <f>IF(SER_hh_emi_in!K9=0,0,1000000*SER_hh_emi_in!K9/SER_hh_num_in!K9)</f>
        <v>8611.5499688712553</v>
      </c>
      <c r="L9" s="100">
        <f>IF(SER_hh_emi_in!L9=0,0,1000000*SER_hh_emi_in!L9/SER_hh_num_in!L9)</f>
        <v>10111.214836227035</v>
      </c>
      <c r="M9" s="100">
        <f>IF(SER_hh_emi_in!M9=0,0,1000000*SER_hh_emi_in!M9/SER_hh_num_in!M9)</f>
        <v>10346.197767062578</v>
      </c>
      <c r="N9" s="100">
        <f>IF(SER_hh_emi_in!N9=0,0,1000000*SER_hh_emi_in!N9/SER_hh_num_in!N9)</f>
        <v>0</v>
      </c>
      <c r="O9" s="100">
        <f>IF(SER_hh_emi_in!O9=0,0,1000000*SER_hh_emi_in!O9/SER_hh_num_in!O9)</f>
        <v>8414.304479071172</v>
      </c>
      <c r="P9" s="100">
        <f>IF(SER_hh_emi_in!P9=0,0,1000000*SER_hh_emi_in!P9/SER_hh_num_in!P9)</f>
        <v>6890.7663070832659</v>
      </c>
      <c r="Q9" s="100">
        <f>IF(SER_hh_emi_in!Q9=0,0,1000000*SER_hh_emi_in!Q9/SER_hh_num_in!Q9)</f>
        <v>8198.0343331979057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0</v>
      </c>
      <c r="D10" s="100">
        <f>IF(SER_hh_emi_in!D10=0,0,1000000*SER_hh_emi_in!D10/SER_hh_num_in!D10)</f>
        <v>0</v>
      </c>
      <c r="E10" s="100">
        <f>IF(SER_hh_emi_in!E10=0,0,1000000*SER_hh_emi_in!E10/SER_hh_num_in!E10)</f>
        <v>0</v>
      </c>
      <c r="F10" s="100">
        <f>IF(SER_hh_emi_in!F10=0,0,1000000*SER_hh_emi_in!F10/SER_hh_num_in!F10)</f>
        <v>0</v>
      </c>
      <c r="G10" s="100">
        <f>IF(SER_hh_emi_in!G10=0,0,1000000*SER_hh_emi_in!G10/SER_hh_num_in!G10)</f>
        <v>0</v>
      </c>
      <c r="H10" s="100">
        <f>IF(SER_hh_emi_in!H10=0,0,1000000*SER_hh_emi_in!H10/SER_hh_num_in!H10)</f>
        <v>0</v>
      </c>
      <c r="I10" s="100">
        <f>IF(SER_hh_emi_in!I10=0,0,1000000*SER_hh_emi_in!I10/SER_hh_num_in!I10)</f>
        <v>0</v>
      </c>
      <c r="J10" s="100">
        <f>IF(SER_hh_emi_in!J10=0,0,1000000*SER_hh_emi_in!J10/SER_hh_num_in!J10)</f>
        <v>0</v>
      </c>
      <c r="K10" s="100">
        <f>IF(SER_hh_emi_in!K10=0,0,1000000*SER_hh_emi_in!K10/SER_hh_num_in!K10)</f>
        <v>0</v>
      </c>
      <c r="L10" s="100">
        <f>IF(SER_hh_emi_in!L10=0,0,1000000*SER_hh_emi_in!L10/SER_hh_num_in!L10)</f>
        <v>0</v>
      </c>
      <c r="M10" s="100">
        <f>IF(SER_hh_emi_in!M10=0,0,1000000*SER_hh_emi_in!M10/SER_hh_num_in!M10)</f>
        <v>0</v>
      </c>
      <c r="N10" s="100">
        <f>IF(SER_hh_emi_in!N10=0,0,1000000*SER_hh_emi_in!N10/SER_hh_num_in!N10)</f>
        <v>0</v>
      </c>
      <c r="O10" s="100">
        <f>IF(SER_hh_emi_in!O10=0,0,1000000*SER_hh_emi_in!O10/SER_hh_num_in!O10)</f>
        <v>0</v>
      </c>
      <c r="P10" s="100">
        <f>IF(SER_hh_emi_in!P10=0,0,1000000*SER_hh_emi_in!P10/SER_hh_num_in!P10)</f>
        <v>0</v>
      </c>
      <c r="Q10" s="100">
        <f>IF(SER_hh_emi_in!Q10=0,0,1000000*SER_hh_emi_in!Q10/SER_hh_num_in!Q10)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0</v>
      </c>
      <c r="D16" s="101">
        <f>IF(SER_hh_emi_in!D16=0,0,1000000*SER_hh_emi_in!D16/SER_hh_num_in!D16)</f>
        <v>0</v>
      </c>
      <c r="E16" s="101">
        <f>IF(SER_hh_emi_in!E16=0,0,1000000*SER_hh_emi_in!E16/SER_hh_num_in!E16)</f>
        <v>0</v>
      </c>
      <c r="F16" s="101">
        <f>IF(SER_hh_emi_in!F16=0,0,1000000*SER_hh_emi_in!F16/SER_hh_num_in!F16)</f>
        <v>0</v>
      </c>
      <c r="G16" s="101">
        <f>IF(SER_hh_emi_in!G16=0,0,1000000*SER_hh_emi_in!G16/SER_hh_num_in!G16)</f>
        <v>0</v>
      </c>
      <c r="H16" s="101">
        <f>IF(SER_hh_emi_in!H16=0,0,1000000*SER_hh_emi_in!H16/SER_hh_num_in!H16)</f>
        <v>0</v>
      </c>
      <c r="I16" s="101">
        <f>IF(SER_hh_emi_in!I16=0,0,1000000*SER_hh_emi_in!I16/SER_hh_num_in!I16)</f>
        <v>0</v>
      </c>
      <c r="J16" s="101">
        <f>IF(SER_hh_emi_in!J16=0,0,1000000*SER_hh_emi_in!J16/SER_hh_num_in!J16)</f>
        <v>0</v>
      </c>
      <c r="K16" s="101">
        <f>IF(SER_hh_emi_in!K16=0,0,1000000*SER_hh_emi_in!K16/SER_hh_num_in!K16)</f>
        <v>0</v>
      </c>
      <c r="L16" s="101">
        <f>IF(SER_hh_emi_in!L16=0,0,1000000*SER_hh_emi_in!L16/SER_hh_num_in!L16)</f>
        <v>0</v>
      </c>
      <c r="M16" s="101">
        <f>IF(SER_hh_emi_in!M16=0,0,1000000*SER_hh_emi_in!M16/SER_hh_num_in!M16)</f>
        <v>0</v>
      </c>
      <c r="N16" s="101">
        <f>IF(SER_hh_emi_in!N16=0,0,1000000*SER_hh_emi_in!N16/SER_hh_num_in!N16)</f>
        <v>0</v>
      </c>
      <c r="O16" s="101">
        <f>IF(SER_hh_emi_in!O16=0,0,1000000*SER_hh_emi_in!O16/SER_hh_num_in!O16)</f>
        <v>0</v>
      </c>
      <c r="P16" s="101">
        <f>IF(SER_hh_emi_in!P16=0,0,1000000*SER_hh_emi_in!P16/SER_hh_num_in!P16)</f>
        <v>0</v>
      </c>
      <c r="Q16" s="101">
        <f>IF(SER_hh_emi_in!Q16=0,0,1000000*SER_hh_emi_in!Q16/SER_hh_num_in!Q16)</f>
        <v>0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0</v>
      </c>
      <c r="D17" s="103">
        <f>IF(SER_hh_emi_in!D17=0,0,1000000*SER_hh_emi_in!D17/SER_hh_num_in!D17)</f>
        <v>0</v>
      </c>
      <c r="E17" s="103">
        <f>IF(SER_hh_emi_in!E17=0,0,1000000*SER_hh_emi_in!E17/SER_hh_num_in!E17)</f>
        <v>0</v>
      </c>
      <c r="F17" s="103">
        <f>IF(SER_hh_emi_in!F17=0,0,1000000*SER_hh_emi_in!F17/SER_hh_num_in!F17)</f>
        <v>0</v>
      </c>
      <c r="G17" s="103">
        <f>IF(SER_hh_emi_in!G17=0,0,1000000*SER_hh_emi_in!G17/SER_hh_num_in!G17)</f>
        <v>0</v>
      </c>
      <c r="H17" s="103">
        <f>IF(SER_hh_emi_in!H17=0,0,1000000*SER_hh_emi_in!H17/SER_hh_num_in!H17)</f>
        <v>0</v>
      </c>
      <c r="I17" s="103">
        <f>IF(SER_hh_emi_in!I17=0,0,1000000*SER_hh_emi_in!I17/SER_hh_num_in!I17)</f>
        <v>0</v>
      </c>
      <c r="J17" s="103">
        <f>IF(SER_hh_emi_in!J17=0,0,1000000*SER_hh_emi_in!J17/SER_hh_num_in!J17)</f>
        <v>0</v>
      </c>
      <c r="K17" s="103">
        <f>IF(SER_hh_emi_in!K17=0,0,1000000*SER_hh_emi_in!K17/SER_hh_num_in!K17)</f>
        <v>0</v>
      </c>
      <c r="L17" s="103">
        <f>IF(SER_hh_emi_in!L17=0,0,1000000*SER_hh_emi_in!L17/SER_hh_num_in!L17)</f>
        <v>0</v>
      </c>
      <c r="M17" s="103">
        <f>IF(SER_hh_emi_in!M17=0,0,1000000*SER_hh_emi_in!M17/SER_hh_num_in!M17)</f>
        <v>0</v>
      </c>
      <c r="N17" s="103">
        <f>IF(SER_hh_emi_in!N17=0,0,1000000*SER_hh_emi_in!N17/SER_hh_num_in!N17)</f>
        <v>0</v>
      </c>
      <c r="O17" s="103">
        <f>IF(SER_hh_emi_in!O17=0,0,1000000*SER_hh_emi_in!O17/SER_hh_num_in!O17)</f>
        <v>0</v>
      </c>
      <c r="P17" s="103">
        <f>IF(SER_hh_emi_in!P17=0,0,1000000*SER_hh_emi_in!P17/SER_hh_num_in!P17)</f>
        <v>0</v>
      </c>
      <c r="Q17" s="103">
        <f>IF(SER_hh_emi_in!Q17=0,0,1000000*SER_hh_emi_in!Q17/SER_hh_num_in!Q17)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1504.7778124092476</v>
      </c>
      <c r="D19" s="101">
        <f>IF(SER_hh_emi_in!D19=0,0,1000000*SER_hh_emi_in!D19/SER_hh_num_in!D19)</f>
        <v>715.82369227814354</v>
      </c>
      <c r="E19" s="101">
        <f>IF(SER_hh_emi_in!E19=0,0,1000000*SER_hh_emi_in!E19/SER_hh_num_in!E19)</f>
        <v>2361.846498538438</v>
      </c>
      <c r="F19" s="101">
        <f>IF(SER_hh_emi_in!F19=0,0,1000000*SER_hh_emi_in!F19/SER_hh_num_in!F19)</f>
        <v>1496.7106017544806</v>
      </c>
      <c r="G19" s="101">
        <f>IF(SER_hh_emi_in!G19=0,0,1000000*SER_hh_emi_in!G19/SER_hh_num_in!G19)</f>
        <v>1323.3802698211091</v>
      </c>
      <c r="H19" s="101">
        <f>IF(SER_hh_emi_in!H19=0,0,1000000*SER_hh_emi_in!H19/SER_hh_num_in!H19)</f>
        <v>1488.6480023302177</v>
      </c>
      <c r="I19" s="101">
        <f>IF(SER_hh_emi_in!I19=0,0,1000000*SER_hh_emi_in!I19/SER_hh_num_in!I19)</f>
        <v>1064.658046349236</v>
      </c>
      <c r="J19" s="101">
        <f>IF(SER_hh_emi_in!J19=0,0,1000000*SER_hh_emi_in!J19/SER_hh_num_in!J19)</f>
        <v>317.92864206893125</v>
      </c>
      <c r="K19" s="101">
        <f>IF(SER_hh_emi_in!K19=0,0,1000000*SER_hh_emi_in!K19/SER_hh_num_in!K19)</f>
        <v>1189.405968895871</v>
      </c>
      <c r="L19" s="101">
        <f>IF(SER_hh_emi_in!L19=0,0,1000000*SER_hh_emi_in!L19/SER_hh_num_in!L19)</f>
        <v>649.63048706115853</v>
      </c>
      <c r="M19" s="101">
        <f>IF(SER_hh_emi_in!M19=0,0,1000000*SER_hh_emi_in!M19/SER_hh_num_in!M19)</f>
        <v>8.4029923004326132</v>
      </c>
      <c r="N19" s="101">
        <f>IF(SER_hh_emi_in!N19=0,0,1000000*SER_hh_emi_in!N19/SER_hh_num_in!N19)</f>
        <v>575.12583352233889</v>
      </c>
      <c r="O19" s="101">
        <f>IF(SER_hh_emi_in!O19=0,0,1000000*SER_hh_emi_in!O19/SER_hh_num_in!O19)</f>
        <v>107.77576996514028</v>
      </c>
      <c r="P19" s="101">
        <f>IF(SER_hh_emi_in!P19=0,0,1000000*SER_hh_emi_in!P19/SER_hh_num_in!P19)</f>
        <v>192.51593378755643</v>
      </c>
      <c r="Q19" s="101">
        <f>IF(SER_hh_emi_in!Q19=0,0,1000000*SER_hh_emi_in!Q19/SER_hh_num_in!Q19)</f>
        <v>504.22317269057811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2236.4734691973786</v>
      </c>
      <c r="D21" s="100">
        <f>IF(SER_hh_emi_in!D21=0,0,1000000*SER_hh_emi_in!D21/SER_hh_num_in!D21)</f>
        <v>0</v>
      </c>
      <c r="E21" s="100">
        <f>IF(SER_hh_emi_in!E21=0,0,1000000*SER_hh_emi_in!E21/SER_hh_num_in!E21)</f>
        <v>2007.8766207924809</v>
      </c>
      <c r="F21" s="100">
        <f>IF(SER_hh_emi_in!F21=0,0,1000000*SER_hh_emi_in!F21/SER_hh_num_in!F21)</f>
        <v>1968.337219925545</v>
      </c>
      <c r="G21" s="100">
        <f>IF(SER_hh_emi_in!G21=0,0,1000000*SER_hh_emi_in!G21/SER_hh_num_in!G21)</f>
        <v>1931.9295684245951</v>
      </c>
      <c r="H21" s="100">
        <f>IF(SER_hh_emi_in!H21=0,0,1000000*SER_hh_emi_in!H21/SER_hh_num_in!H21)</f>
        <v>1873.0560628259791</v>
      </c>
      <c r="I21" s="100">
        <f>IF(SER_hh_emi_in!I21=0,0,1000000*SER_hh_emi_in!I21/SER_hh_num_in!I21)</f>
        <v>1915.5404841483901</v>
      </c>
      <c r="J21" s="100">
        <f>IF(SER_hh_emi_in!J21=0,0,1000000*SER_hh_emi_in!J21/SER_hh_num_in!J21)</f>
        <v>1876.8557749354418</v>
      </c>
      <c r="K21" s="100">
        <f>IF(SER_hh_emi_in!K21=0,0,1000000*SER_hh_emi_in!K21/SER_hh_num_in!K21)</f>
        <v>1864.7858019223199</v>
      </c>
      <c r="L21" s="100">
        <f>IF(SER_hh_emi_in!L21=0,0,1000000*SER_hh_emi_in!L21/SER_hh_num_in!L21)</f>
        <v>1889.142927842847</v>
      </c>
      <c r="M21" s="100">
        <f>IF(SER_hh_emi_in!M21=0,0,1000000*SER_hh_emi_in!M21/SER_hh_num_in!M21)</f>
        <v>0</v>
      </c>
      <c r="N21" s="100">
        <f>IF(SER_hh_emi_in!N21=0,0,1000000*SER_hh_emi_in!N21/SER_hh_num_in!N21)</f>
        <v>1894.2226606824402</v>
      </c>
      <c r="O21" s="100">
        <f>IF(SER_hh_emi_in!O21=0,0,1000000*SER_hh_emi_in!O21/SER_hh_num_in!O21)</f>
        <v>1923.595479863437</v>
      </c>
      <c r="P21" s="100">
        <f>IF(SER_hh_emi_in!P21=0,0,1000000*SER_hh_emi_in!P21/SER_hh_num_in!P21)</f>
        <v>1971.7759223071719</v>
      </c>
      <c r="Q21" s="100">
        <f>IF(SER_hh_emi_in!Q21=0,0,1000000*SER_hh_emi_in!Q21/SER_hh_num_in!Q21)</f>
        <v>2002.9124347784784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2777.4658767594842</v>
      </c>
      <c r="D22" s="100">
        <f>IF(SER_hh_emi_in!D22=0,0,1000000*SER_hh_emi_in!D22/SER_hh_num_in!D22)</f>
        <v>2576.6994394378053</v>
      </c>
      <c r="E22" s="100">
        <f>IF(SER_hh_emi_in!E22=0,0,1000000*SER_hh_emi_in!E22/SER_hh_num_in!E22)</f>
        <v>2523.8005971532898</v>
      </c>
      <c r="F22" s="100">
        <f>IF(SER_hh_emi_in!F22=0,0,1000000*SER_hh_emi_in!F22/SER_hh_num_in!F22)</f>
        <v>2472.2978292522394</v>
      </c>
      <c r="G22" s="100">
        <f>IF(SER_hh_emi_in!G22=0,0,1000000*SER_hh_emi_in!G22/SER_hh_num_in!G22)</f>
        <v>2428.6109762429664</v>
      </c>
      <c r="H22" s="100">
        <f>IF(SER_hh_emi_in!H22=0,0,1000000*SER_hh_emi_in!H22/SER_hh_num_in!H22)</f>
        <v>2358.0523481613072</v>
      </c>
      <c r="I22" s="100">
        <f>IF(SER_hh_emi_in!I22=0,0,1000000*SER_hh_emi_in!I22/SER_hh_num_in!I22)</f>
        <v>2413.1256992490316</v>
      </c>
      <c r="J22" s="100">
        <f>IF(SER_hh_emi_in!J22=0,0,1000000*SER_hh_emi_in!J22/SER_hh_num_in!J22)</f>
        <v>2358.7621683509319</v>
      </c>
      <c r="K22" s="100">
        <f>IF(SER_hh_emi_in!K22=0,0,1000000*SER_hh_emi_in!K22/SER_hh_num_in!K22)</f>
        <v>2334.1026659795566</v>
      </c>
      <c r="L22" s="100">
        <f>IF(SER_hh_emi_in!L22=0,0,1000000*SER_hh_emi_in!L22/SER_hh_num_in!L22)</f>
        <v>2347.0971569555536</v>
      </c>
      <c r="M22" s="100">
        <f>IF(SER_hh_emi_in!M22=0,0,1000000*SER_hh_emi_in!M22/SER_hh_num_in!M22)</f>
        <v>0</v>
      </c>
      <c r="N22" s="100">
        <f>IF(SER_hh_emi_in!N22=0,0,1000000*SER_hh_emi_in!N22/SER_hh_num_in!N22)</f>
        <v>0</v>
      </c>
      <c r="O22" s="100">
        <f>IF(SER_hh_emi_in!O22=0,0,1000000*SER_hh_emi_in!O22/SER_hh_num_in!O22)</f>
        <v>0</v>
      </c>
      <c r="P22" s="100">
        <f>IF(SER_hh_emi_in!P22=0,0,1000000*SER_hh_emi_in!P22/SER_hh_num_in!P22)</f>
        <v>0</v>
      </c>
      <c r="Q22" s="100">
        <f>IF(SER_hh_emi_in!Q22=0,0,1000000*SER_hh_emi_in!Q22/SER_hh_num_in!Q22)</f>
        <v>0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1948.1095188968218</v>
      </c>
      <c r="D23" s="100">
        <f>IF(SER_hh_emi_in!D23=0,0,1000000*SER_hh_emi_in!D23/SER_hh_num_in!D23)</f>
        <v>1810.0912406126595</v>
      </c>
      <c r="E23" s="100">
        <f>IF(SER_hh_emi_in!E23=0,0,1000000*SER_hh_emi_in!E23/SER_hh_num_in!E23)</f>
        <v>1744.1973948751765</v>
      </c>
      <c r="F23" s="100">
        <f>IF(SER_hh_emi_in!F23=0,0,1000000*SER_hh_emi_in!F23/SER_hh_num_in!F23)</f>
        <v>1703.4632706813122</v>
      </c>
      <c r="G23" s="100">
        <f>IF(SER_hh_emi_in!G23=0,0,1000000*SER_hh_emi_in!G23/SER_hh_num_in!G23)</f>
        <v>1626.8040591015256</v>
      </c>
      <c r="H23" s="100">
        <f>IF(SER_hh_emi_in!H23=0,0,1000000*SER_hh_emi_in!H23/SER_hh_num_in!H23)</f>
        <v>1511.6911201325804</v>
      </c>
      <c r="I23" s="100">
        <f>IF(SER_hh_emi_in!I23=0,0,1000000*SER_hh_emi_in!I23/SER_hh_num_in!I23)</f>
        <v>1484.2719191959618</v>
      </c>
      <c r="J23" s="100">
        <f>IF(SER_hh_emi_in!J23=0,0,1000000*SER_hh_emi_in!J23/SER_hh_num_in!J23)</f>
        <v>1442.1056072651202</v>
      </c>
      <c r="K23" s="100">
        <f>IF(SER_hh_emi_in!K23=0,0,1000000*SER_hh_emi_in!K23/SER_hh_num_in!K23)</f>
        <v>1529.180886141567</v>
      </c>
      <c r="L23" s="100">
        <f>IF(SER_hh_emi_in!L23=0,0,1000000*SER_hh_emi_in!L23/SER_hh_num_in!L23)</f>
        <v>1553.2580151198467</v>
      </c>
      <c r="M23" s="100">
        <f>IF(SER_hh_emi_in!M23=0,0,1000000*SER_hh_emi_in!M23/SER_hh_num_in!M23)</f>
        <v>1596.4799357565792</v>
      </c>
      <c r="N23" s="100">
        <f>IF(SER_hh_emi_in!N23=0,0,1000000*SER_hh_emi_in!N23/SER_hh_num_in!N23)</f>
        <v>1459.2649747556757</v>
      </c>
      <c r="O23" s="100">
        <f>IF(SER_hh_emi_in!O23=0,0,1000000*SER_hh_emi_in!O23/SER_hh_num_in!O23)</f>
        <v>1603.0524878699291</v>
      </c>
      <c r="P23" s="100">
        <f>IF(SER_hh_emi_in!P23=0,0,1000000*SER_hh_emi_in!P23/SER_hh_num_in!P23)</f>
        <v>1654.3565222735829</v>
      </c>
      <c r="Q23" s="100">
        <f>IF(SER_hh_emi_in!Q23=0,0,1000000*SER_hh_emi_in!Q23/SER_hh_num_in!Q23)</f>
        <v>0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0</v>
      </c>
      <c r="E24" s="100">
        <f>IF(SER_hh_emi_in!E24=0,0,1000000*SER_hh_emi_in!E24/SER_hh_num_in!E24)</f>
        <v>0</v>
      </c>
      <c r="F24" s="100">
        <f>IF(SER_hh_emi_in!F24=0,0,1000000*SER_hh_emi_in!F24/SER_hh_num_in!F24)</f>
        <v>0</v>
      </c>
      <c r="G24" s="100">
        <f>IF(SER_hh_emi_in!G24=0,0,1000000*SER_hh_emi_in!G24/SER_hh_num_in!G24)</f>
        <v>0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0</v>
      </c>
      <c r="K24" s="100">
        <f>IF(SER_hh_emi_in!K24=0,0,1000000*SER_hh_emi_in!K24/SER_hh_num_in!K24)</f>
        <v>0</v>
      </c>
      <c r="L24" s="100">
        <f>IF(SER_hh_emi_in!L24=0,0,1000000*SER_hh_emi_in!L24/SER_hh_num_in!L24)</f>
        <v>0</v>
      </c>
      <c r="M24" s="100">
        <f>IF(SER_hh_emi_in!M24=0,0,1000000*SER_hh_emi_in!M24/SER_hh_num_in!M24)</f>
        <v>0</v>
      </c>
      <c r="N24" s="100">
        <f>IF(SER_hh_emi_in!N24=0,0,1000000*SER_hh_emi_in!N24/SER_hh_num_in!N24)</f>
        <v>0</v>
      </c>
      <c r="O24" s="100">
        <f>IF(SER_hh_emi_in!O24=0,0,1000000*SER_hh_emi_in!O24/SER_hh_num_in!O24)</f>
        <v>0</v>
      </c>
      <c r="P24" s="100">
        <f>IF(SER_hh_emi_in!P24=0,0,1000000*SER_hh_emi_in!P24/SER_hh_num_in!P24)</f>
        <v>0</v>
      </c>
      <c r="Q24" s="100">
        <f>IF(SER_hh_emi_in!Q24=0,0,1000000*SER_hh_emi_in!Q24/SER_hh_num_in!Q24)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1181.8488439446535</v>
      </c>
      <c r="D29" s="101">
        <f>IF(SER_hh_emi_in!D29=0,0,1000000*SER_hh_emi_in!D29/SER_hh_num_in!D29)</f>
        <v>221.17909253028657</v>
      </c>
      <c r="E29" s="101">
        <f>IF(SER_hh_emi_in!E29=0,0,1000000*SER_hh_emi_in!E29/SER_hh_num_in!E29)</f>
        <v>0</v>
      </c>
      <c r="F29" s="101">
        <f>IF(SER_hh_emi_in!F29=0,0,1000000*SER_hh_emi_in!F29/SER_hh_num_in!F29)</f>
        <v>2069.6619183031867</v>
      </c>
      <c r="G29" s="101">
        <f>IF(SER_hh_emi_in!G29=0,0,1000000*SER_hh_emi_in!G29/SER_hh_num_in!G29)</f>
        <v>867.0913647078188</v>
      </c>
      <c r="H29" s="101">
        <f>IF(SER_hh_emi_in!H29=0,0,1000000*SER_hh_emi_in!H29/SER_hh_num_in!H29)</f>
        <v>358.40830073883359</v>
      </c>
      <c r="I29" s="101">
        <f>IF(SER_hh_emi_in!I29=0,0,1000000*SER_hh_emi_in!I29/SER_hh_num_in!I29)</f>
        <v>2974.4356053077731</v>
      </c>
      <c r="J29" s="101">
        <f>IF(SER_hh_emi_in!J29=0,0,1000000*SER_hh_emi_in!J29/SER_hh_num_in!J29)</f>
        <v>0</v>
      </c>
      <c r="K29" s="101">
        <f>IF(SER_hh_emi_in!K29=0,0,1000000*SER_hh_emi_in!K29/SER_hh_num_in!K29)</f>
        <v>2787.0474812713492</v>
      </c>
      <c r="L29" s="101">
        <f>IF(SER_hh_emi_in!L29=0,0,1000000*SER_hh_emi_in!L29/SER_hh_num_in!L29)</f>
        <v>2915.9781991840123</v>
      </c>
      <c r="M29" s="101">
        <f>IF(SER_hh_emi_in!M29=0,0,1000000*SER_hh_emi_in!M29/SER_hh_num_in!M29)</f>
        <v>34.475096978179671</v>
      </c>
      <c r="N29" s="101">
        <f>IF(SER_hh_emi_in!N29=0,0,1000000*SER_hh_emi_in!N29/SER_hh_num_in!N29)</f>
        <v>3010.0448811619258</v>
      </c>
      <c r="O29" s="101">
        <f>IF(SER_hh_emi_in!O29=0,0,1000000*SER_hh_emi_in!O29/SER_hh_num_in!O29)</f>
        <v>1037.6385911480231</v>
      </c>
      <c r="P29" s="101">
        <f>IF(SER_hh_emi_in!P29=0,0,1000000*SER_hh_emi_in!P29/SER_hh_num_in!P29)</f>
        <v>819.84238430548737</v>
      </c>
      <c r="Q29" s="101">
        <f>IF(SER_hh_emi_in!Q29=0,0,1000000*SER_hh_emi_in!Q29/SER_hh_num_in!Q29)</f>
        <v>418.8596734370542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0</v>
      </c>
      <c r="D30" s="100">
        <f>IF(SER_hh_emi_in!D30=0,0,1000000*SER_hh_emi_in!D30/SER_hh_num_in!D30)</f>
        <v>0</v>
      </c>
      <c r="E30" s="100">
        <f>IF(SER_hh_emi_in!E30=0,0,1000000*SER_hh_emi_in!E30/SER_hh_num_in!E30)</f>
        <v>0</v>
      </c>
      <c r="F30" s="100">
        <f>IF(SER_hh_emi_in!F30=0,0,1000000*SER_hh_emi_in!F30/SER_hh_num_in!F30)</f>
        <v>3261.1996267639124</v>
      </c>
      <c r="G30" s="100">
        <f>IF(SER_hh_emi_in!G30=0,0,1000000*SER_hh_emi_in!G30/SER_hh_num_in!G30)</f>
        <v>3285.7699270118137</v>
      </c>
      <c r="H30" s="100">
        <f>IF(SER_hh_emi_in!H30=0,0,1000000*SER_hh_emi_in!H30/SER_hh_num_in!H30)</f>
        <v>3255.3962220542994</v>
      </c>
      <c r="I30" s="100">
        <f>IF(SER_hh_emi_in!I30=0,0,1000000*SER_hh_emi_in!I30/SER_hh_num_in!I30)</f>
        <v>2974.4356053077731</v>
      </c>
      <c r="J30" s="100">
        <f>IF(SER_hh_emi_in!J30=0,0,1000000*SER_hh_emi_in!J30/SER_hh_num_in!J30)</f>
        <v>0</v>
      </c>
      <c r="K30" s="100">
        <f>IF(SER_hh_emi_in!K30=0,0,1000000*SER_hh_emi_in!K30/SER_hh_num_in!K30)</f>
        <v>3024.651945558428</v>
      </c>
      <c r="L30" s="100">
        <f>IF(SER_hh_emi_in!L30=0,0,1000000*SER_hh_emi_in!L30/SER_hh_num_in!L30)</f>
        <v>2936.9414551322138</v>
      </c>
      <c r="M30" s="100">
        <f>IF(SER_hh_emi_in!M30=0,0,1000000*SER_hh_emi_in!M30/SER_hh_num_in!M30)</f>
        <v>0</v>
      </c>
      <c r="N30" s="100">
        <f>IF(SER_hh_emi_in!N30=0,0,1000000*SER_hh_emi_in!N30/SER_hh_num_in!N30)</f>
        <v>3020.3509171494088</v>
      </c>
      <c r="O30" s="100">
        <f>IF(SER_hh_emi_in!O30=0,0,1000000*SER_hh_emi_in!O30/SER_hh_num_in!O30)</f>
        <v>0</v>
      </c>
      <c r="P30" s="100">
        <f>IF(SER_hh_emi_in!P30=0,0,1000000*SER_hh_emi_in!P30/SER_hh_num_in!P30)</f>
        <v>3071.2603171591277</v>
      </c>
      <c r="Q30" s="100">
        <f>IF(SER_hh_emi_in!Q30=0,0,1000000*SER_hh_emi_in!Q30/SER_hh_num_in!Q30)</f>
        <v>3177.0152230147146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3161.5384381102472</v>
      </c>
      <c r="D31" s="100">
        <f>IF(SER_hh_emi_in!D31=0,0,1000000*SER_hh_emi_in!D31/SER_hh_num_in!D31)</f>
        <v>3045.3160720980272</v>
      </c>
      <c r="E31" s="100">
        <f>IF(SER_hh_emi_in!E31=0,0,1000000*SER_hh_emi_in!E31/SER_hh_num_in!E31)</f>
        <v>0</v>
      </c>
      <c r="F31" s="100">
        <f>IF(SER_hh_emi_in!F31=0,0,1000000*SER_hh_emi_in!F31/SER_hh_num_in!F31)</f>
        <v>0</v>
      </c>
      <c r="G31" s="100">
        <f>IF(SER_hh_emi_in!G31=0,0,1000000*SER_hh_emi_in!G31/SER_hh_num_in!G31)</f>
        <v>0</v>
      </c>
      <c r="H31" s="100">
        <f>IF(SER_hh_emi_in!H31=0,0,1000000*SER_hh_emi_in!H31/SER_hh_num_in!H31)</f>
        <v>0</v>
      </c>
      <c r="I31" s="100">
        <f>IF(SER_hh_emi_in!I31=0,0,1000000*SER_hh_emi_in!I31/SER_hh_num_in!I31)</f>
        <v>0</v>
      </c>
      <c r="J31" s="100">
        <f>IF(SER_hh_emi_in!J31=0,0,1000000*SER_hh_emi_in!J31/SER_hh_num_in!J31)</f>
        <v>0</v>
      </c>
      <c r="K31" s="100">
        <f>IF(SER_hh_emi_in!K31=0,0,1000000*SER_hh_emi_in!K31/SER_hh_num_in!K31)</f>
        <v>2225.27430569738</v>
      </c>
      <c r="L31" s="100">
        <f>IF(SER_hh_emi_in!L31=0,0,1000000*SER_hh_emi_in!L31/SER_hh_num_in!L31)</f>
        <v>2171.5690167102812</v>
      </c>
      <c r="M31" s="100">
        <f>IF(SER_hh_emi_in!M31=0,0,1000000*SER_hh_emi_in!M31/SER_hh_num_in!M31)</f>
        <v>2365.0153102030963</v>
      </c>
      <c r="N31" s="100">
        <f>IF(SER_hh_emi_in!N31=0,0,1000000*SER_hh_emi_in!N31/SER_hh_num_in!N31)</f>
        <v>2115.6504874703619</v>
      </c>
      <c r="O31" s="100">
        <f>IF(SER_hh_emi_in!O31=0,0,1000000*SER_hh_emi_in!O31/SER_hh_num_in!O31)</f>
        <v>2363.8877509224021</v>
      </c>
      <c r="P31" s="100">
        <f>IF(SER_hh_emi_in!P31=0,0,1000000*SER_hh_emi_in!P31/SER_hh_num_in!P31)</f>
        <v>2410.1165973427983</v>
      </c>
      <c r="Q31" s="100">
        <f>IF(SER_hh_emi_in!Q31=0,0,1000000*SER_hh_emi_in!Q31/SER_hh_num_in!Q31)</f>
        <v>2531.1686841354745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349.92154014064732</v>
      </c>
      <c r="D3" s="106">
        <f>IF(SER_hh_fech_in!D3=0,0,SER_hh_fech_in!D3/SER_summary!D$27)</f>
        <v>315.24314398927129</v>
      </c>
      <c r="E3" s="106">
        <f>IF(SER_hh_fech_in!E3=0,0,SER_hh_fech_in!E3/SER_summary!E$27)</f>
        <v>187.63953413866554</v>
      </c>
      <c r="F3" s="106">
        <f>IF(SER_hh_fech_in!F3=0,0,SER_hh_fech_in!F3/SER_summary!F$27)</f>
        <v>211.75217637739811</v>
      </c>
      <c r="G3" s="106">
        <f>IF(SER_hh_fech_in!G3=0,0,SER_hh_fech_in!G3/SER_summary!G$27)</f>
        <v>178.38915706911683</v>
      </c>
      <c r="H3" s="106">
        <f>IF(SER_hh_fech_in!H3=0,0,SER_hh_fech_in!H3/SER_summary!H$27)</f>
        <v>142.46368579018616</v>
      </c>
      <c r="I3" s="106">
        <f>IF(SER_hh_fech_in!I3=0,0,SER_hh_fech_in!I3/SER_summary!I$27)</f>
        <v>110.42447527468575</v>
      </c>
      <c r="J3" s="106">
        <f>IF(SER_hh_fech_in!J3=0,0,SER_hh_fech_in!J3/SER_summary!J$27)</f>
        <v>146.19596784741856</v>
      </c>
      <c r="K3" s="106">
        <f>IF(SER_hh_fech_in!K3=0,0,SER_hh_fech_in!K3/SER_summary!K$27)</f>
        <v>152.78883572992109</v>
      </c>
      <c r="L3" s="106">
        <f>IF(SER_hh_fech_in!L3=0,0,SER_hh_fech_in!L3/SER_summary!L$27)</f>
        <v>162.85567550765859</v>
      </c>
      <c r="M3" s="106">
        <f>IF(SER_hh_fech_in!M3=0,0,SER_hh_fech_in!M3/SER_summary!M$27)</f>
        <v>146.91687801567824</v>
      </c>
      <c r="N3" s="106">
        <f>IF(SER_hh_fech_in!N3=0,0,SER_hh_fech_in!N3/SER_summary!N$27)</f>
        <v>118.32767312876283</v>
      </c>
      <c r="O3" s="106">
        <f>IF(SER_hh_fech_in!O3=0,0,SER_hh_fech_in!O3/SER_summary!O$27)</f>
        <v>129.03713459059227</v>
      </c>
      <c r="P3" s="106">
        <f>IF(SER_hh_fech_in!P3=0,0,SER_hh_fech_in!P3/SER_summary!P$27)</f>
        <v>94.033046073686222</v>
      </c>
      <c r="Q3" s="106">
        <f>IF(SER_hh_fech_in!Q3=0,0,SER_hh_fech_in!Q3/SER_summary!Q$27)</f>
        <v>99.32999649043127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294.67719740083902</v>
      </c>
      <c r="D4" s="101">
        <f>IF(SER_hh_fech_in!D4=0,0,SER_hh_fech_in!D4/SER_summary!D$27)</f>
        <v>264.62964210508295</v>
      </c>
      <c r="E4" s="101">
        <f>IF(SER_hh_fech_in!E4=0,0,SER_hh_fech_in!E4/SER_summary!E$27)</f>
        <v>137.7805370939495</v>
      </c>
      <c r="F4" s="101">
        <f>IF(SER_hh_fech_in!F4=0,0,SER_hh_fech_in!F4/SER_summary!F$27)</f>
        <v>158.75224170613055</v>
      </c>
      <c r="G4" s="101">
        <f>IF(SER_hh_fech_in!G4=0,0,SER_hh_fech_in!G4/SER_summary!G$27)</f>
        <v>129.54630795184173</v>
      </c>
      <c r="H4" s="101">
        <f>IF(SER_hh_fech_in!H4=0,0,SER_hh_fech_in!H4/SER_summary!H$27)</f>
        <v>94.815688879789164</v>
      </c>
      <c r="I4" s="101">
        <f>IF(SER_hh_fech_in!I4=0,0,SER_hh_fech_in!I4/SER_summary!I$27)</f>
        <v>55.160582977295334</v>
      </c>
      <c r="J4" s="101">
        <f>IF(SER_hh_fech_in!J4=0,0,SER_hh_fech_in!J4/SER_summary!J$27)</f>
        <v>103.72331026802318</v>
      </c>
      <c r="K4" s="101">
        <f>IF(SER_hh_fech_in!K4=0,0,SER_hh_fech_in!K4/SER_summary!K$27)</f>
        <v>94.588239778649324</v>
      </c>
      <c r="L4" s="101">
        <f>IF(SER_hh_fech_in!L4=0,0,SER_hh_fech_in!L4/SER_summary!L$27)</f>
        <v>108.38803124370678</v>
      </c>
      <c r="M4" s="101">
        <f>IF(SER_hh_fech_in!M4=0,0,SER_hh_fech_in!M4/SER_summary!M$27)</f>
        <v>106.88712502030634</v>
      </c>
      <c r="N4" s="101">
        <f>IF(SER_hh_fech_in!N4=0,0,SER_hh_fech_in!N4/SER_summary!N$27)</f>
        <v>69.522933219542992</v>
      </c>
      <c r="O4" s="101">
        <f>IF(SER_hh_fech_in!O4=0,0,SER_hh_fech_in!O4/SER_summary!O$27)</f>
        <v>85.724094962886781</v>
      </c>
      <c r="P4" s="101">
        <f>IF(SER_hh_fech_in!P4=0,0,SER_hh_fech_in!P4/SER_summary!P$27)</f>
        <v>48.130979212723318</v>
      </c>
      <c r="Q4" s="101">
        <f>IF(SER_hh_fech_in!Q4=0,0,SER_hh_fech_in!Q4/SER_summary!Q$27)</f>
        <v>50.514353742472537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0</v>
      </c>
      <c r="D5" s="100">
        <f>IF(SER_hh_fech_in!D5=0,0,SER_hh_fech_in!D5/SER_summary!D$27)</f>
        <v>0</v>
      </c>
      <c r="E5" s="100">
        <f>IF(SER_hh_fech_in!E5=0,0,SER_hh_fech_in!E5/SER_summary!E$27)</f>
        <v>0</v>
      </c>
      <c r="F5" s="100">
        <f>IF(SER_hh_fech_in!F5=0,0,SER_hh_fech_in!F5/SER_summary!F$27)</f>
        <v>0</v>
      </c>
      <c r="G5" s="100">
        <f>IF(SER_hh_fech_in!G5=0,0,SER_hh_fech_in!G5/SER_summary!G$27)</f>
        <v>0</v>
      </c>
      <c r="H5" s="100">
        <f>IF(SER_hh_fech_in!H5=0,0,SER_hh_fech_in!H5/SER_summary!H$27)</f>
        <v>0</v>
      </c>
      <c r="I5" s="100">
        <f>IF(SER_hh_fech_in!I5=0,0,SER_hh_fech_in!I5/SER_summary!I$27)</f>
        <v>0</v>
      </c>
      <c r="J5" s="100">
        <f>IF(SER_hh_fech_in!J5=0,0,SER_hh_fech_in!J5/SER_summary!J$27)</f>
        <v>0</v>
      </c>
      <c r="K5" s="100">
        <f>IF(SER_hh_fech_in!K5=0,0,SER_hh_fech_in!K5/SER_summary!K$27)</f>
        <v>0</v>
      </c>
      <c r="L5" s="100">
        <f>IF(SER_hh_fech_in!L5=0,0,SER_hh_fech_in!L5/SER_summary!L$27)</f>
        <v>0</v>
      </c>
      <c r="M5" s="100">
        <f>IF(SER_hh_fech_in!M5=0,0,SER_hh_fech_in!M5/SER_summary!M$27)</f>
        <v>0</v>
      </c>
      <c r="N5" s="100">
        <f>IF(SER_hh_fech_in!N5=0,0,SER_hh_fech_in!N5/SER_summary!N$27)</f>
        <v>0</v>
      </c>
      <c r="O5" s="100">
        <f>IF(SER_hh_fech_in!O5=0,0,SER_hh_fech_in!O5/SER_summary!O$27)</f>
        <v>0</v>
      </c>
      <c r="P5" s="100">
        <f>IF(SER_hh_fech_in!P5=0,0,SER_hh_fech_in!P5/SER_summary!P$27)</f>
        <v>0</v>
      </c>
      <c r="Q5" s="100">
        <f>IF(SER_hh_fech_in!Q5=0,0,SER_hh_fech_in!Q5/SER_summary!Q$27)</f>
        <v>0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310.73059699239951</v>
      </c>
      <c r="D7" s="100">
        <f>IF(SER_hh_fech_in!D7=0,0,SER_hh_fech_in!D7/SER_summary!D$27)</f>
        <v>247.47173696733324</v>
      </c>
      <c r="E7" s="100">
        <f>IF(SER_hh_fech_in!E7=0,0,SER_hh_fech_in!E7/SER_summary!E$27)</f>
        <v>174.79373723616459</v>
      </c>
      <c r="F7" s="100">
        <f>IF(SER_hh_fech_in!F7=0,0,SER_hh_fech_in!F7/SER_summary!F$27)</f>
        <v>161.66017897461057</v>
      </c>
      <c r="G7" s="100">
        <f>IF(SER_hh_fech_in!G7=0,0,SER_hh_fech_in!G7/SER_summary!G$27)</f>
        <v>129.42927098517478</v>
      </c>
      <c r="H7" s="100">
        <f>IF(SER_hh_fech_in!H7=0,0,SER_hh_fech_in!H7/SER_summary!H$27)</f>
        <v>101.84068060046815</v>
      </c>
      <c r="I7" s="100">
        <f>IF(SER_hh_fech_in!I7=0,0,SER_hh_fech_in!I7/SER_summary!I$27)</f>
        <v>0</v>
      </c>
      <c r="J7" s="100">
        <f>IF(SER_hh_fech_in!J7=0,0,SER_hh_fech_in!J7/SER_summary!J$27)</f>
        <v>114.35906284992232</v>
      </c>
      <c r="K7" s="100">
        <f>IF(SER_hh_fech_in!K7=0,0,SER_hh_fech_in!K7/SER_summary!K$27)</f>
        <v>108.48207565239781</v>
      </c>
      <c r="L7" s="100">
        <f>IF(SER_hh_fech_in!L7=0,0,SER_hh_fech_in!L7/SER_summary!L$27)</f>
        <v>0</v>
      </c>
      <c r="M7" s="100">
        <f>IF(SER_hh_fech_in!M7=0,0,SER_hh_fech_in!M7/SER_summary!M$27)</f>
        <v>0</v>
      </c>
      <c r="N7" s="100">
        <f>IF(SER_hh_fech_in!N7=0,0,SER_hh_fech_in!N7/SER_summary!N$27)</f>
        <v>0</v>
      </c>
      <c r="O7" s="100">
        <f>IF(SER_hh_fech_in!O7=0,0,SER_hh_fech_in!O7/SER_summary!O$27)</f>
        <v>0</v>
      </c>
      <c r="P7" s="100">
        <f>IF(SER_hh_fech_in!P7=0,0,SER_hh_fech_in!P7/SER_summary!P$27)</f>
        <v>0</v>
      </c>
      <c r="Q7" s="100">
        <f>IF(SER_hh_fech_in!Q7=0,0,SER_hh_fech_in!Q7/SER_summary!Q$27)</f>
        <v>0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0</v>
      </c>
      <c r="D8" s="100">
        <f>IF(SER_hh_fech_in!D8=0,0,SER_hh_fech_in!D8/SER_summary!D$27)</f>
        <v>0</v>
      </c>
      <c r="E8" s="100">
        <f>IF(SER_hh_fech_in!E8=0,0,SER_hh_fech_in!E8/SER_summary!E$27)</f>
        <v>0</v>
      </c>
      <c r="F8" s="100">
        <f>IF(SER_hh_fech_in!F8=0,0,SER_hh_fech_in!F8/SER_summary!F$27)</f>
        <v>0</v>
      </c>
      <c r="G8" s="100">
        <f>IF(SER_hh_fech_in!G8=0,0,SER_hh_fech_in!G8/SER_summary!G$27)</f>
        <v>0</v>
      </c>
      <c r="H8" s="100">
        <f>IF(SER_hh_fech_in!H8=0,0,SER_hh_fech_in!H8/SER_summary!H$27)</f>
        <v>0</v>
      </c>
      <c r="I8" s="100">
        <f>IF(SER_hh_fech_in!I8=0,0,SER_hh_fech_in!I8/SER_summary!I$27)</f>
        <v>0</v>
      </c>
      <c r="J8" s="100">
        <f>IF(SER_hh_fech_in!J8=0,0,SER_hh_fech_in!J8/SER_summary!J$27)</f>
        <v>0</v>
      </c>
      <c r="K8" s="100">
        <f>IF(SER_hh_fech_in!K8=0,0,SER_hh_fech_in!K8/SER_summary!K$27)</f>
        <v>0</v>
      </c>
      <c r="L8" s="100">
        <f>IF(SER_hh_fech_in!L8=0,0,SER_hh_fech_in!L8/SER_summary!L$27)</f>
        <v>0</v>
      </c>
      <c r="M8" s="100">
        <f>IF(SER_hh_fech_in!M8=0,0,SER_hh_fech_in!M8/SER_summary!M$27)</f>
        <v>0</v>
      </c>
      <c r="N8" s="100">
        <f>IF(SER_hh_fech_in!N8=0,0,SER_hh_fech_in!N8/SER_summary!N$27)</f>
        <v>0</v>
      </c>
      <c r="O8" s="100">
        <f>IF(SER_hh_fech_in!O8=0,0,SER_hh_fech_in!O8/SER_summary!O$27)</f>
        <v>0</v>
      </c>
      <c r="P8" s="100">
        <f>IF(SER_hh_fech_in!P8=0,0,SER_hh_fech_in!P8/SER_summary!P$27)</f>
        <v>0</v>
      </c>
      <c r="Q8" s="100">
        <f>IF(SER_hh_fech_in!Q8=0,0,SER_hh_fech_in!Q8/SER_summary!Q$27)</f>
        <v>0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286.98488459812864</v>
      </c>
      <c r="D9" s="100">
        <f>IF(SER_hh_fech_in!D9=0,0,SER_hh_fech_in!D9/SER_summary!D$27)</f>
        <v>280.65562345713221</v>
      </c>
      <c r="E9" s="100">
        <f>IF(SER_hh_fech_in!E9=0,0,SER_hh_fech_in!E9/SER_summary!E$27)</f>
        <v>0</v>
      </c>
      <c r="F9" s="100">
        <f>IF(SER_hh_fech_in!F9=0,0,SER_hh_fech_in!F9/SER_summary!F$27)</f>
        <v>167.39676996893635</v>
      </c>
      <c r="G9" s="100">
        <f>IF(SER_hh_fech_in!G9=0,0,SER_hh_fech_in!G9/SER_summary!G$27)</f>
        <v>0</v>
      </c>
      <c r="H9" s="100">
        <f>IF(SER_hh_fech_in!H9=0,0,SER_hh_fech_in!H9/SER_summary!H$27)</f>
        <v>0</v>
      </c>
      <c r="I9" s="100">
        <f>IF(SER_hh_fech_in!I9=0,0,SER_hh_fech_in!I9/SER_summary!I$27)</f>
        <v>64.513269571002539</v>
      </c>
      <c r="J9" s="100">
        <f>IF(SER_hh_fech_in!J9=0,0,SER_hh_fech_in!J9/SER_summary!J$27)</f>
        <v>0</v>
      </c>
      <c r="K9" s="100">
        <f>IF(SER_hh_fech_in!K9=0,0,SER_hh_fech_in!K9/SER_summary!K$27)</f>
        <v>104.68183736445289</v>
      </c>
      <c r="L9" s="100">
        <f>IF(SER_hh_fech_in!L9=0,0,SER_hh_fech_in!L9/SER_summary!L$27)</f>
        <v>122.03395908338395</v>
      </c>
      <c r="M9" s="100">
        <f>IF(SER_hh_fech_in!M9=0,0,SER_hh_fech_in!M9/SER_summary!M$27)</f>
        <v>119.95782860677167</v>
      </c>
      <c r="N9" s="100">
        <f>IF(SER_hh_fech_in!N9=0,0,SER_hh_fech_in!N9/SER_summary!N$27)</f>
        <v>0</v>
      </c>
      <c r="O9" s="100">
        <f>IF(SER_hh_fech_in!O9=0,0,SER_hh_fech_in!O9/SER_summary!O$27)</f>
        <v>98.332171333730585</v>
      </c>
      <c r="P9" s="100">
        <f>IF(SER_hh_fech_in!P9=0,0,SER_hh_fech_in!P9/SER_summary!P$27)</f>
        <v>79.358535935316525</v>
      </c>
      <c r="Q9" s="100">
        <f>IF(SER_hh_fech_in!Q9=0,0,SER_hh_fech_in!Q9/SER_summary!Q$27)</f>
        <v>92.939312865098884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431.98547979647395</v>
      </c>
      <c r="D10" s="100">
        <f>IF(SER_hh_fech_in!D10=0,0,SER_hh_fech_in!D10/SER_summary!D$27)</f>
        <v>411.80353347390314</v>
      </c>
      <c r="E10" s="100">
        <f>IF(SER_hh_fech_in!E10=0,0,SER_hh_fech_in!E10/SER_summary!E$27)</f>
        <v>0</v>
      </c>
      <c r="F10" s="100">
        <f>IF(SER_hh_fech_in!F10=0,0,SER_hh_fech_in!F10/SER_summary!F$27)</f>
        <v>0</v>
      </c>
      <c r="G10" s="100">
        <f>IF(SER_hh_fech_in!G10=0,0,SER_hh_fech_in!G10/SER_summary!G$27)</f>
        <v>0</v>
      </c>
      <c r="H10" s="100">
        <f>IF(SER_hh_fech_in!H10=0,0,SER_hh_fech_in!H10/SER_summary!H$27)</f>
        <v>0</v>
      </c>
      <c r="I10" s="100">
        <f>IF(SER_hh_fech_in!I10=0,0,SER_hh_fech_in!I10/SER_summary!I$27)</f>
        <v>0</v>
      </c>
      <c r="J10" s="100">
        <f>IF(SER_hh_fech_in!J10=0,0,SER_hh_fech_in!J10/SER_summary!J$27)</f>
        <v>0</v>
      </c>
      <c r="K10" s="100">
        <f>IF(SER_hh_fech_in!K10=0,0,SER_hh_fech_in!K10/SER_summary!K$27)</f>
        <v>0</v>
      </c>
      <c r="L10" s="100">
        <f>IF(SER_hh_fech_in!L10=0,0,SER_hh_fech_in!L10/SER_summary!L$27)</f>
        <v>0</v>
      </c>
      <c r="M10" s="100">
        <f>IF(SER_hh_fech_in!M10=0,0,SER_hh_fech_in!M10/SER_summary!M$27)</f>
        <v>0</v>
      </c>
      <c r="N10" s="100">
        <f>IF(SER_hh_fech_in!N10=0,0,SER_hh_fech_in!N10/SER_summary!N$27)</f>
        <v>0</v>
      </c>
      <c r="O10" s="100">
        <f>IF(SER_hh_fech_in!O10=0,0,SER_hh_fech_in!O10/SER_summary!O$27)</f>
        <v>0</v>
      </c>
      <c r="P10" s="100">
        <f>IF(SER_hh_fech_in!P10=0,0,SER_hh_fech_in!P10/SER_summary!P$27)</f>
        <v>0</v>
      </c>
      <c r="Q10" s="100">
        <f>IF(SER_hh_fech_in!Q10=0,0,SER_hh_fech_in!Q10/SER_summary!Q$27)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0</v>
      </c>
      <c r="D11" s="100">
        <f>IF(SER_hh_fech_in!D11=0,0,SER_hh_fech_in!D11/SER_summary!D$27)</f>
        <v>0</v>
      </c>
      <c r="E11" s="100">
        <f>IF(SER_hh_fech_in!E11=0,0,SER_hh_fech_in!E11/SER_summary!E$27)</f>
        <v>0</v>
      </c>
      <c r="F11" s="100">
        <f>IF(SER_hh_fech_in!F11=0,0,SER_hh_fech_in!F11/SER_summary!F$27)</f>
        <v>0</v>
      </c>
      <c r="G11" s="100">
        <f>IF(SER_hh_fech_in!G11=0,0,SER_hh_fech_in!G11/SER_summary!G$27)</f>
        <v>0</v>
      </c>
      <c r="H11" s="100">
        <f>IF(SER_hh_fech_in!H11=0,0,SER_hh_fech_in!H11/SER_summary!H$27)</f>
        <v>0</v>
      </c>
      <c r="I11" s="100">
        <f>IF(SER_hh_fech_in!I11=0,0,SER_hh_fech_in!I11/SER_summary!I$27)</f>
        <v>0</v>
      </c>
      <c r="J11" s="100">
        <f>IF(SER_hh_fech_in!J11=0,0,SER_hh_fech_in!J11/SER_summary!J$27)</f>
        <v>0</v>
      </c>
      <c r="K11" s="100">
        <f>IF(SER_hh_fech_in!K11=0,0,SER_hh_fech_in!K11/SER_summary!K$27)</f>
        <v>0</v>
      </c>
      <c r="L11" s="100">
        <f>IF(SER_hh_fech_in!L11=0,0,SER_hh_fech_in!L11/SER_summary!L$27)</f>
        <v>113.08680392692595</v>
      </c>
      <c r="M11" s="100">
        <f>IF(SER_hh_fech_in!M11=0,0,SER_hh_fech_in!M11/SER_summary!M$27)</f>
        <v>108.69931301947682</v>
      </c>
      <c r="N11" s="100">
        <f>IF(SER_hh_fech_in!N11=0,0,SER_hh_fech_in!N11/SER_summary!N$27)</f>
        <v>0</v>
      </c>
      <c r="O11" s="100">
        <f>IF(SER_hh_fech_in!O11=0,0,SER_hh_fech_in!O11/SER_summary!O$27)</f>
        <v>76.754023672056761</v>
      </c>
      <c r="P11" s="100">
        <f>IF(SER_hh_fech_in!P11=0,0,SER_hh_fech_in!P11/SER_summary!P$27)</f>
        <v>0</v>
      </c>
      <c r="Q11" s="100">
        <f>IF(SER_hh_fech_in!Q11=0,0,SER_hh_fech_in!Q11/SER_summary!Q$27)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0</v>
      </c>
      <c r="D12" s="100">
        <f>IF(SER_hh_fech_in!D12=0,0,SER_hh_fech_in!D12/SER_summary!D$27)</f>
        <v>230.56645581429581</v>
      </c>
      <c r="E12" s="100">
        <f>IF(SER_hh_fech_in!E12=0,0,SER_hh_fech_in!E12/SER_summary!E$27)</f>
        <v>0</v>
      </c>
      <c r="F12" s="100">
        <f>IF(SER_hh_fech_in!F12=0,0,SER_hh_fech_in!F12/SER_summary!F$27)</f>
        <v>147.30235665775106</v>
      </c>
      <c r="G12" s="100">
        <f>IF(SER_hh_fech_in!G12=0,0,SER_hh_fech_in!G12/SER_summary!G$27)</f>
        <v>103.9981148462863</v>
      </c>
      <c r="H12" s="100">
        <f>IF(SER_hh_fech_in!H12=0,0,SER_hh_fech_in!H12/SER_summary!H$27)</f>
        <v>108.11083593535356</v>
      </c>
      <c r="I12" s="100">
        <f>IF(SER_hh_fech_in!I12=0,0,SER_hh_fech_in!I12/SER_summary!I$27)</f>
        <v>0</v>
      </c>
      <c r="J12" s="100">
        <f>IF(SER_hh_fech_in!J12=0,0,SER_hh_fech_in!J12/SER_summary!J$27)</f>
        <v>58.997200643561001</v>
      </c>
      <c r="K12" s="100">
        <f>IF(SER_hh_fech_in!K12=0,0,SER_hh_fech_in!K12/SER_summary!K$27)</f>
        <v>87.559346678689749</v>
      </c>
      <c r="L12" s="100">
        <f>IF(SER_hh_fech_in!L12=0,0,SER_hh_fech_in!L12/SER_summary!L$27)</f>
        <v>103.08464337171324</v>
      </c>
      <c r="M12" s="100">
        <f>IF(SER_hh_fech_in!M12=0,0,SER_hh_fech_in!M12/SER_summary!M$27)</f>
        <v>101.22408152385178</v>
      </c>
      <c r="N12" s="100">
        <f>IF(SER_hh_fech_in!N12=0,0,SER_hh_fech_in!N12/SER_summary!N$27)</f>
        <v>78.532061590011224</v>
      </c>
      <c r="O12" s="100">
        <f>IF(SER_hh_fech_in!O12=0,0,SER_hh_fech_in!O12/SER_summary!O$27)</f>
        <v>83.20256589242868</v>
      </c>
      <c r="P12" s="100">
        <f>IF(SER_hh_fech_in!P12=0,0,SER_hh_fech_in!P12/SER_summary!P$27)</f>
        <v>0</v>
      </c>
      <c r="Q12" s="100">
        <f>IF(SER_hh_fech_in!Q12=0,0,SER_hh_fech_in!Q12/SER_summary!Q$27)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155.14944771052669</v>
      </c>
      <c r="D13" s="100">
        <f>IF(SER_hh_fech_in!D13=0,0,SER_hh_fech_in!D13/SER_summary!D$27)</f>
        <v>151.66291550971476</v>
      </c>
      <c r="E13" s="100">
        <f>IF(SER_hh_fech_in!E13=0,0,SER_hh_fech_in!E13/SER_summary!E$27)</f>
        <v>85.777526657180019</v>
      </c>
      <c r="F13" s="100">
        <f>IF(SER_hh_fech_in!F13=0,0,SER_hh_fech_in!F13/SER_summary!F$27)</f>
        <v>93.497289432685307</v>
      </c>
      <c r="G13" s="100">
        <f>IF(SER_hh_fech_in!G13=0,0,SER_hh_fech_in!G13/SER_summary!G$27)</f>
        <v>70.028371113720183</v>
      </c>
      <c r="H13" s="100">
        <f>IF(SER_hh_fech_in!H13=0,0,SER_hh_fech_in!H13/SER_summary!H$27)</f>
        <v>55.122635462569853</v>
      </c>
      <c r="I13" s="100">
        <f>IF(SER_hh_fech_in!I13=0,0,SER_hh_fech_in!I13/SER_summary!I$27)</f>
        <v>36.195269541844965</v>
      </c>
      <c r="J13" s="100">
        <f>IF(SER_hh_fech_in!J13=0,0,SER_hh_fech_in!J13/SER_summary!J$27)</f>
        <v>60.617127793661346</v>
      </c>
      <c r="K13" s="100">
        <f>IF(SER_hh_fech_in!K13=0,0,SER_hh_fech_in!K13/SER_summary!K$27)</f>
        <v>58.616564253291308</v>
      </c>
      <c r="L13" s="100">
        <f>IF(SER_hh_fech_in!L13=0,0,SER_hh_fech_in!L13/SER_summary!L$27)</f>
        <v>48.459594765122112</v>
      </c>
      <c r="M13" s="100">
        <f>IF(SER_hh_fech_in!M13=0,0,SER_hh_fech_in!M13/SER_summary!M$27)</f>
        <v>40.273366616975053</v>
      </c>
      <c r="N13" s="100">
        <f>IF(SER_hh_fech_in!N13=0,0,SER_hh_fech_in!N13/SER_summary!N$27)</f>
        <v>27.368514495679879</v>
      </c>
      <c r="O13" s="100">
        <f>IF(SER_hh_fech_in!O13=0,0,SER_hh_fech_in!O13/SER_summary!O$27)</f>
        <v>25.14998103690305</v>
      </c>
      <c r="P13" s="100">
        <f>IF(SER_hh_fech_in!P13=0,0,SER_hh_fech_in!P13/SER_summary!P$27)</f>
        <v>19.481125805063602</v>
      </c>
      <c r="Q13" s="100">
        <f>IF(SER_hh_fech_in!Q13=0,0,SER_hh_fech_in!Q13/SER_summary!Q$27)</f>
        <v>23.649101913564024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0</v>
      </c>
      <c r="D14" s="22">
        <f>IF(SER_hh_fech_in!D14=0,0,SER_hh_fech_in!D14/SER_summary!D$27)</f>
        <v>357.65384242147309</v>
      </c>
      <c r="E14" s="22">
        <f>IF(SER_hh_fech_in!E14=0,0,SER_hh_fech_in!E14/SER_summary!E$27)</f>
        <v>88.558432190700103</v>
      </c>
      <c r="F14" s="22">
        <f>IF(SER_hh_fech_in!F14=0,0,SER_hh_fech_in!F14/SER_summary!F$27)</f>
        <v>0</v>
      </c>
      <c r="G14" s="22">
        <f>IF(SER_hh_fech_in!G14=0,0,SER_hh_fech_in!G14/SER_summary!G$27)</f>
        <v>0</v>
      </c>
      <c r="H14" s="22">
        <f>IF(SER_hh_fech_in!H14=0,0,SER_hh_fech_in!H14/SER_summary!H$27)</f>
        <v>63.507819437083221</v>
      </c>
      <c r="I14" s="22">
        <f>IF(SER_hh_fech_in!I14=0,0,SER_hh_fech_in!I14/SER_summary!I$27)</f>
        <v>58.224740474422632</v>
      </c>
      <c r="J14" s="22">
        <f>IF(SER_hh_fech_in!J14=0,0,SER_hh_fech_in!J14/SER_summary!J$27)</f>
        <v>105.37287313170901</v>
      </c>
      <c r="K14" s="22">
        <f>IF(SER_hh_fech_in!K14=0,0,SER_hh_fech_in!K14/SER_summary!K$27)</f>
        <v>90.112441193909916</v>
      </c>
      <c r="L14" s="22">
        <f>IF(SER_hh_fech_in!L14=0,0,SER_hh_fech_in!L14/SER_summary!L$27)</f>
        <v>91.906351942921162</v>
      </c>
      <c r="M14" s="22">
        <f>IF(SER_hh_fech_in!M14=0,0,SER_hh_fech_in!M14/SER_summary!M$27)</f>
        <v>0</v>
      </c>
      <c r="N14" s="22">
        <f>IF(SER_hh_fech_in!N14=0,0,SER_hh_fech_in!N14/SER_summary!N$27)</f>
        <v>81.909127390290934</v>
      </c>
      <c r="O14" s="22">
        <f>IF(SER_hh_fech_in!O14=0,0,SER_hh_fech_in!O14/SER_summary!O$27)</f>
        <v>0</v>
      </c>
      <c r="P14" s="22">
        <f>IF(SER_hh_fech_in!P14=0,0,SER_hh_fech_in!P14/SER_summary!P$27)</f>
        <v>0</v>
      </c>
      <c r="Q14" s="22">
        <f>IF(SER_hh_fech_in!Q14=0,0,SER_hh_fech_in!Q14/SER_summary!Q$27)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3.9483092166684624</v>
      </c>
      <c r="D15" s="104">
        <f>IF(SER_hh_fech_in!D15=0,0,SER_hh_fech_in!D15/SER_summary!D$27)</f>
        <v>3.063133844009569</v>
      </c>
      <c r="E15" s="104">
        <f>IF(SER_hh_fech_in!E15=0,0,SER_hh_fech_in!E15/SER_summary!E$27)</f>
        <v>2.1638458717321867</v>
      </c>
      <c r="F15" s="104">
        <f>IF(SER_hh_fech_in!F15=0,0,SER_hh_fech_in!F15/SER_summary!F$27)</f>
        <v>1.9853534303275495</v>
      </c>
      <c r="G15" s="104">
        <f>IF(SER_hh_fech_in!G15=0,0,SER_hh_fech_in!G15/SER_summary!G$27)</f>
        <v>1.6029842872786983</v>
      </c>
      <c r="H15" s="104">
        <f>IF(SER_hh_fech_in!H15=0,0,SER_hh_fech_in!H15/SER_summary!H$27)</f>
        <v>1.0092466345759212</v>
      </c>
      <c r="I15" s="104">
        <f>IF(SER_hh_fech_in!I15=0,0,SER_hh_fech_in!I15/SER_summary!I$27)</f>
        <v>0.97134440515552678</v>
      </c>
      <c r="J15" s="104">
        <f>IF(SER_hh_fech_in!J15=0,0,SER_hh_fech_in!J15/SER_summary!J$27)</f>
        <v>1.4030366111383903</v>
      </c>
      <c r="K15" s="104">
        <f>IF(SER_hh_fech_in!K15=0,0,SER_hh_fech_in!K15/SER_summary!K$27)</f>
        <v>0.92720482438803342</v>
      </c>
      <c r="L15" s="104">
        <f>IF(SER_hh_fech_in!L15=0,0,SER_hh_fech_in!L15/SER_summary!L$27)</f>
        <v>0.63782433303935471</v>
      </c>
      <c r="M15" s="104">
        <f>IF(SER_hh_fech_in!M15=0,0,SER_hh_fech_in!M15/SER_summary!M$27)</f>
        <v>1.2931252606910102</v>
      </c>
      <c r="N15" s="104">
        <f>IF(SER_hh_fech_in!N15=0,0,SER_hh_fech_in!N15/SER_summary!N$27)</f>
        <v>0.32717882253024411</v>
      </c>
      <c r="O15" s="104">
        <f>IF(SER_hh_fech_in!O15=0,0,SER_hh_fech_in!O15/SER_summary!O$27)</f>
        <v>1.3468291062366529</v>
      </c>
      <c r="P15" s="104">
        <f>IF(SER_hh_fech_in!P15=0,0,SER_hh_fech_in!P15/SER_summary!P$27)</f>
        <v>1.2317881229394461</v>
      </c>
      <c r="Q15" s="104">
        <f>IF(SER_hh_fech_in!Q15=0,0,SER_hh_fech_in!Q15/SER_summary!Q$27)</f>
        <v>1.4423986052689313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17.000175780750837</v>
      </c>
      <c r="D16" s="101">
        <f>IF(SER_hh_fech_in!D16=0,0,SER_hh_fech_in!D16/SER_summary!D$27)</f>
        <v>16.597770185377861</v>
      </c>
      <c r="E16" s="101">
        <f>IF(SER_hh_fech_in!E16=0,0,SER_hh_fech_in!E16/SER_summary!E$27)</f>
        <v>16.321109827467694</v>
      </c>
      <c r="F16" s="101">
        <f>IF(SER_hh_fech_in!F16=0,0,SER_hh_fech_in!F16/SER_summary!F$27)</f>
        <v>16.108687193888553</v>
      </c>
      <c r="G16" s="101">
        <f>IF(SER_hh_fech_in!G16=0,0,SER_hh_fech_in!G16/SER_summary!G$27)</f>
        <v>15.928561978430475</v>
      </c>
      <c r="H16" s="101">
        <f>IF(SER_hh_fech_in!H16=0,0,SER_hh_fech_in!H16/SER_summary!H$27)</f>
        <v>15.77822927025024</v>
      </c>
      <c r="I16" s="101">
        <f>IF(SER_hh_fech_in!I16=0,0,SER_hh_fech_in!I16/SER_summary!I$27)</f>
        <v>15.619092474934341</v>
      </c>
      <c r="J16" s="101">
        <f>IF(SER_hh_fech_in!J16=0,0,SER_hh_fech_in!J16/SER_summary!J$27)</f>
        <v>15.469999096430033</v>
      </c>
      <c r="K16" s="101">
        <f>IF(SER_hh_fech_in!K16=0,0,SER_hh_fech_in!K16/SER_summary!K$27)</f>
        <v>15.24523486392582</v>
      </c>
      <c r="L16" s="101">
        <f>IF(SER_hh_fech_in!L16=0,0,SER_hh_fech_in!L16/SER_summary!L$27)</f>
        <v>15.149080628339375</v>
      </c>
      <c r="M16" s="101">
        <f>IF(SER_hh_fech_in!M16=0,0,SER_hh_fech_in!M16/SER_summary!M$27)</f>
        <v>14.893412690668917</v>
      </c>
      <c r="N16" s="101">
        <f>IF(SER_hh_fech_in!N16=0,0,SER_hh_fech_in!N16/SER_summary!N$27)</f>
        <v>14.789057931729364</v>
      </c>
      <c r="O16" s="101">
        <f>IF(SER_hh_fech_in!O16=0,0,SER_hh_fech_in!O16/SER_summary!O$27)</f>
        <v>14.733591510391156</v>
      </c>
      <c r="P16" s="101">
        <f>IF(SER_hh_fech_in!P16=0,0,SER_hh_fech_in!P16/SER_summary!P$27)</f>
        <v>14.745498695946772</v>
      </c>
      <c r="Q16" s="101">
        <f>IF(SER_hh_fech_in!Q16=0,0,SER_hh_fech_in!Q16/SER_summary!Q$27)</f>
        <v>14.534518784699525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0</v>
      </c>
      <c r="D17" s="103">
        <f>IF(SER_hh_fech_in!D17=0,0,SER_hh_fech_in!D17/SER_summary!D$27)</f>
        <v>0</v>
      </c>
      <c r="E17" s="103">
        <f>IF(SER_hh_fech_in!E17=0,0,SER_hh_fech_in!E17/SER_summary!E$27)</f>
        <v>0</v>
      </c>
      <c r="F17" s="103">
        <f>IF(SER_hh_fech_in!F17=0,0,SER_hh_fech_in!F17/SER_summary!F$27)</f>
        <v>0</v>
      </c>
      <c r="G17" s="103">
        <f>IF(SER_hh_fech_in!G17=0,0,SER_hh_fech_in!G17/SER_summary!G$27)</f>
        <v>0</v>
      </c>
      <c r="H17" s="103">
        <f>IF(SER_hh_fech_in!H17=0,0,SER_hh_fech_in!H17/SER_summary!H$27)</f>
        <v>0</v>
      </c>
      <c r="I17" s="103">
        <f>IF(SER_hh_fech_in!I17=0,0,SER_hh_fech_in!I17/SER_summary!I$27)</f>
        <v>0</v>
      </c>
      <c r="J17" s="103">
        <f>IF(SER_hh_fech_in!J17=0,0,SER_hh_fech_in!J17/SER_summary!J$27)</f>
        <v>0</v>
      </c>
      <c r="K17" s="103">
        <f>IF(SER_hh_fech_in!K17=0,0,SER_hh_fech_in!K17/SER_summary!K$27)</f>
        <v>0</v>
      </c>
      <c r="L17" s="103">
        <f>IF(SER_hh_fech_in!L17=0,0,SER_hh_fech_in!L17/SER_summary!L$27)</f>
        <v>0</v>
      </c>
      <c r="M17" s="103">
        <f>IF(SER_hh_fech_in!M17=0,0,SER_hh_fech_in!M17/SER_summary!M$27)</f>
        <v>0</v>
      </c>
      <c r="N17" s="103">
        <f>IF(SER_hh_fech_in!N17=0,0,SER_hh_fech_in!N17/SER_summary!N$27)</f>
        <v>0</v>
      </c>
      <c r="O17" s="103">
        <f>IF(SER_hh_fech_in!O17=0,0,SER_hh_fech_in!O17/SER_summary!O$27)</f>
        <v>0</v>
      </c>
      <c r="P17" s="103">
        <f>IF(SER_hh_fech_in!P17=0,0,SER_hh_fech_in!P17/SER_summary!P$27)</f>
        <v>0</v>
      </c>
      <c r="Q17" s="103">
        <f>IF(SER_hh_fech_in!Q17=0,0,SER_hh_fech_in!Q17/SER_summary!Q$27)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17.000175780750837</v>
      </c>
      <c r="D18" s="103">
        <f>IF(SER_hh_fech_in!D18=0,0,SER_hh_fech_in!D18/SER_summary!D$27)</f>
        <v>16.597770185377861</v>
      </c>
      <c r="E18" s="103">
        <f>IF(SER_hh_fech_in!E18=0,0,SER_hh_fech_in!E18/SER_summary!E$27)</f>
        <v>16.321109827467694</v>
      </c>
      <c r="F18" s="103">
        <f>IF(SER_hh_fech_in!F18=0,0,SER_hh_fech_in!F18/SER_summary!F$27)</f>
        <v>16.108687193888553</v>
      </c>
      <c r="G18" s="103">
        <f>IF(SER_hh_fech_in!G18=0,0,SER_hh_fech_in!G18/SER_summary!G$27)</f>
        <v>15.928561978430475</v>
      </c>
      <c r="H18" s="103">
        <f>IF(SER_hh_fech_in!H18=0,0,SER_hh_fech_in!H18/SER_summary!H$27)</f>
        <v>15.77822927025024</v>
      </c>
      <c r="I18" s="103">
        <f>IF(SER_hh_fech_in!I18=0,0,SER_hh_fech_in!I18/SER_summary!I$27)</f>
        <v>15.619092474934341</v>
      </c>
      <c r="J18" s="103">
        <f>IF(SER_hh_fech_in!J18=0,0,SER_hh_fech_in!J18/SER_summary!J$27)</f>
        <v>15.469999096430033</v>
      </c>
      <c r="K18" s="103">
        <f>IF(SER_hh_fech_in!K18=0,0,SER_hh_fech_in!K18/SER_summary!K$27)</f>
        <v>15.24523486392582</v>
      </c>
      <c r="L18" s="103">
        <f>IF(SER_hh_fech_in!L18=0,0,SER_hh_fech_in!L18/SER_summary!L$27)</f>
        <v>15.149080628339375</v>
      </c>
      <c r="M18" s="103">
        <f>IF(SER_hh_fech_in!M18=0,0,SER_hh_fech_in!M18/SER_summary!M$27)</f>
        <v>14.893412690668917</v>
      </c>
      <c r="N18" s="103">
        <f>IF(SER_hh_fech_in!N18=0,0,SER_hh_fech_in!N18/SER_summary!N$27)</f>
        <v>14.789057931729364</v>
      </c>
      <c r="O18" s="103">
        <f>IF(SER_hh_fech_in!O18=0,0,SER_hh_fech_in!O18/SER_summary!O$27)</f>
        <v>14.733591510391156</v>
      </c>
      <c r="P18" s="103">
        <f>IF(SER_hh_fech_in!P18=0,0,SER_hh_fech_in!P18/SER_summary!P$27)</f>
        <v>14.745498695946772</v>
      </c>
      <c r="Q18" s="103">
        <f>IF(SER_hh_fech_in!Q18=0,0,SER_hh_fech_in!Q18/SER_summary!Q$27)</f>
        <v>14.534518784699525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20.90630283299831</v>
      </c>
      <c r="D19" s="101">
        <f>IF(SER_hh_fech_in!D19=0,0,SER_hh_fech_in!D19/SER_summary!D$27)</f>
        <v>18.276238546369747</v>
      </c>
      <c r="E19" s="101">
        <f>IF(SER_hh_fech_in!E19=0,0,SER_hh_fech_in!E19/SER_summary!E$27)</f>
        <v>20.595353835975427</v>
      </c>
      <c r="F19" s="101">
        <f>IF(SER_hh_fech_in!F19=0,0,SER_hh_fech_in!F19/SER_summary!F$27)</f>
        <v>18.63697852300087</v>
      </c>
      <c r="G19" s="101">
        <f>IF(SER_hh_fech_in!G19=0,0,SER_hh_fech_in!G19/SER_summary!G$27)</f>
        <v>18.140090153235615</v>
      </c>
      <c r="H19" s="101">
        <f>IF(SER_hh_fech_in!H19=0,0,SER_hh_fech_in!H19/SER_summary!H$27)</f>
        <v>18.010874907832431</v>
      </c>
      <c r="I19" s="101">
        <f>IF(SER_hh_fech_in!I19=0,0,SER_hh_fech_in!I19/SER_summary!I$27)</f>
        <v>17.558715026494482</v>
      </c>
      <c r="J19" s="101">
        <f>IF(SER_hh_fech_in!J19=0,0,SER_hh_fech_in!J19/SER_summary!J$27)</f>
        <v>15.98615388260159</v>
      </c>
      <c r="K19" s="101">
        <f>IF(SER_hh_fech_in!K19=0,0,SER_hh_fech_in!K19/SER_summary!K$27)</f>
        <v>17.236317780195762</v>
      </c>
      <c r="L19" s="101">
        <f>IF(SER_hh_fech_in!L19=0,0,SER_hh_fech_in!L19/SER_summary!L$27)</f>
        <v>16.304539746405577</v>
      </c>
      <c r="M19" s="101">
        <f>IF(SER_hh_fech_in!M19=0,0,SER_hh_fech_in!M19/SER_summary!M$27)</f>
        <v>15.20589261387312</v>
      </c>
      <c r="N19" s="101">
        <f>IF(SER_hh_fech_in!N19=0,0,SER_hh_fech_in!N19/SER_summary!N$27)</f>
        <v>16.294954783730564</v>
      </c>
      <c r="O19" s="101">
        <f>IF(SER_hh_fech_in!O19=0,0,SER_hh_fech_in!O19/SER_summary!O$27)</f>
        <v>16.005501421686606</v>
      </c>
      <c r="P19" s="101">
        <f>IF(SER_hh_fech_in!P19=0,0,SER_hh_fech_in!P19/SER_summary!P$27)</f>
        <v>16.57504003616879</v>
      </c>
      <c r="Q19" s="101">
        <f>IF(SER_hh_fech_in!Q19=0,0,SER_hh_fech_in!Q19/SER_summary!Q$27)</f>
        <v>17.40793544389642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21.874654931635277</v>
      </c>
      <c r="D21" s="100">
        <f>IF(SER_hh_fech_in!D21=0,0,SER_hh_fech_in!D21/SER_summary!D$27)</f>
        <v>0</v>
      </c>
      <c r="E21" s="100">
        <f>IF(SER_hh_fech_in!E21=0,0,SER_hh_fech_in!E21/SER_summary!E$27)</f>
        <v>19.63877901082186</v>
      </c>
      <c r="F21" s="100">
        <f>IF(SER_hh_fech_in!F21=0,0,SER_hh_fech_in!F21/SER_summary!F$27)</f>
        <v>19.252049294560916</v>
      </c>
      <c r="G21" s="100">
        <f>IF(SER_hh_fech_in!G21=0,0,SER_hh_fech_in!G21/SER_summary!G$27)</f>
        <v>18.895950809860221</v>
      </c>
      <c r="H21" s="100">
        <f>IF(SER_hh_fech_in!H21=0,0,SER_hh_fech_in!H21/SER_summary!H$27)</f>
        <v>18.320116740141696</v>
      </c>
      <c r="I21" s="100">
        <f>IF(SER_hh_fech_in!I21=0,0,SER_hh_fech_in!I21/SER_summary!I$27)</f>
        <v>18.735651316874893</v>
      </c>
      <c r="J21" s="100">
        <f>IF(SER_hh_fech_in!J21=0,0,SER_hh_fech_in!J21/SER_summary!J$27)</f>
        <v>18.357281228063787</v>
      </c>
      <c r="K21" s="100">
        <f>IF(SER_hh_fech_in!K21=0,0,SER_hh_fech_in!K21/SER_summary!K$27)</f>
        <v>18.239226398291557</v>
      </c>
      <c r="L21" s="100">
        <f>IF(SER_hh_fech_in!L21=0,0,SER_hh_fech_in!L21/SER_summary!L$27)</f>
        <v>18.477460266019552</v>
      </c>
      <c r="M21" s="100">
        <f>IF(SER_hh_fech_in!M21=0,0,SER_hh_fech_in!M21/SER_summary!M$27)</f>
        <v>0</v>
      </c>
      <c r="N21" s="100">
        <f>IF(SER_hh_fech_in!N21=0,0,SER_hh_fech_in!N21/SER_summary!N$27)</f>
        <v>18.527144469539682</v>
      </c>
      <c r="O21" s="100">
        <f>IF(SER_hh_fech_in!O21=0,0,SER_hh_fech_in!O21/SER_summary!O$27)</f>
        <v>18.814436178027602</v>
      </c>
      <c r="P21" s="100">
        <f>IF(SER_hh_fech_in!P21=0,0,SER_hh_fech_in!P21/SER_summary!P$27)</f>
        <v>19.285682793480841</v>
      </c>
      <c r="Q21" s="100">
        <f>IF(SER_hh_fech_in!Q21=0,0,SER_hh_fech_in!Q21/SER_summary!Q$27)</f>
        <v>19.590224955713076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23.082531305924466</v>
      </c>
      <c r="D22" s="100">
        <f>IF(SER_hh_fech_in!D22=0,0,SER_hh_fech_in!D22/SER_summary!D$27)</f>
        <v>21.394565544020669</v>
      </c>
      <c r="E22" s="100">
        <f>IF(SER_hh_fech_in!E22=0,0,SER_hh_fech_in!E22/SER_summary!E$27)</f>
        <v>20.977456956937129</v>
      </c>
      <c r="F22" s="100">
        <f>IF(SER_hh_fech_in!F22=0,0,SER_hh_fech_in!F22/SER_summary!F$27)</f>
        <v>20.591567082612812</v>
      </c>
      <c r="G22" s="100">
        <f>IF(SER_hh_fech_in!G22=0,0,SER_hh_fech_in!G22/SER_summary!G$27)</f>
        <v>20.227702845171496</v>
      </c>
      <c r="H22" s="100">
        <f>IF(SER_hh_fech_in!H22=0,0,SER_hh_fech_in!H22/SER_summary!H$27)</f>
        <v>19.640025783690586</v>
      </c>
      <c r="I22" s="100">
        <f>IF(SER_hh_fech_in!I22=0,0,SER_hh_fech_in!I22/SER_summary!I$27)</f>
        <v>20.098727235420675</v>
      </c>
      <c r="J22" s="100">
        <f>IF(SER_hh_fech_in!J22=0,0,SER_hh_fech_in!J22/SER_summary!J$27)</f>
        <v>19.645937818186709</v>
      </c>
      <c r="K22" s="100">
        <f>IF(SER_hh_fech_in!K22=0,0,SER_hh_fech_in!K22/SER_summary!K$27)</f>
        <v>19.440550833133379</v>
      </c>
      <c r="L22" s="100">
        <f>IF(SER_hh_fech_in!L22=0,0,SER_hh_fech_in!L22/SER_summary!L$27)</f>
        <v>19.548780889185153</v>
      </c>
      <c r="M22" s="100">
        <f>IF(SER_hh_fech_in!M22=0,0,SER_hh_fech_in!M22/SER_summary!M$27)</f>
        <v>0</v>
      </c>
      <c r="N22" s="100">
        <f>IF(SER_hh_fech_in!N22=0,0,SER_hh_fech_in!N22/SER_summary!N$27)</f>
        <v>0</v>
      </c>
      <c r="O22" s="100">
        <f>IF(SER_hh_fech_in!O22=0,0,SER_hh_fech_in!O22/SER_summary!O$27)</f>
        <v>0</v>
      </c>
      <c r="P22" s="100">
        <f>IF(SER_hh_fech_in!P22=0,0,SER_hh_fech_in!P22/SER_summary!P$27)</f>
        <v>0</v>
      </c>
      <c r="Q22" s="100">
        <f>IF(SER_hh_fech_in!Q22=0,0,SER_hh_fech_in!Q22/SER_summary!Q$27)</f>
        <v>0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21.751798106349085</v>
      </c>
      <c r="D23" s="100">
        <f>IF(SER_hh_fech_in!D23=0,0,SER_hh_fech_in!D23/SER_summary!D$27)</f>
        <v>20.175804063379193</v>
      </c>
      <c r="E23" s="100">
        <f>IF(SER_hh_fech_in!E23=0,0,SER_hh_fech_in!E23/SER_summary!E$27)</f>
        <v>19.632813313869402</v>
      </c>
      <c r="F23" s="100">
        <f>IF(SER_hh_fech_in!F23=0,0,SER_hh_fech_in!F23/SER_summary!F$27)</f>
        <v>19.264511347392457</v>
      </c>
      <c r="G23" s="100">
        <f>IF(SER_hh_fech_in!G23=0,0,SER_hh_fech_in!G23/SER_summary!G$27)</f>
        <v>18.919132383470465</v>
      </c>
      <c r="H23" s="100">
        <f>IF(SER_hh_fech_in!H23=0,0,SER_hh_fech_in!H23/SER_summary!H$27)</f>
        <v>18.316011383370029</v>
      </c>
      <c r="I23" s="100">
        <f>IF(SER_hh_fech_in!I23=0,0,SER_hh_fech_in!I23/SER_summary!I$27)</f>
        <v>18.721686223749337</v>
      </c>
      <c r="J23" s="100">
        <f>IF(SER_hh_fech_in!J23=0,0,SER_hh_fech_in!J23/SER_summary!J$27)</f>
        <v>18.421458896596537</v>
      </c>
      <c r="K23" s="100">
        <f>IF(SER_hh_fech_in!K23=0,0,SER_hh_fech_in!K23/SER_summary!K$27)</f>
        <v>18.588693719776831</v>
      </c>
      <c r="L23" s="100">
        <f>IF(SER_hh_fech_in!L23=0,0,SER_hh_fech_in!L23/SER_summary!L$27)</f>
        <v>18.746533243853371</v>
      </c>
      <c r="M23" s="100">
        <f>IF(SER_hh_fech_in!M23=0,0,SER_hh_fech_in!M23/SER_summary!M$27)</f>
        <v>18.510207403662442</v>
      </c>
      <c r="N23" s="100">
        <f>IF(SER_hh_fech_in!N23=0,0,SER_hh_fech_in!N23/SER_summary!N$27)</f>
        <v>18.550929224364054</v>
      </c>
      <c r="O23" s="100">
        <f>IF(SER_hh_fech_in!O23=0,0,SER_hh_fech_in!O23/SER_summary!O$27)</f>
        <v>18.733768463723258</v>
      </c>
      <c r="P23" s="100">
        <f>IF(SER_hh_fech_in!P23=0,0,SER_hh_fech_in!P23/SER_summary!P$27)</f>
        <v>19.052643156352353</v>
      </c>
      <c r="Q23" s="100">
        <f>IF(SER_hh_fech_in!Q23=0,0,SER_hh_fech_in!Q23/SER_summary!Q$27)</f>
        <v>0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0</v>
      </c>
      <c r="D24" s="100">
        <f>IF(SER_hh_fech_in!D24=0,0,SER_hh_fech_in!D24/SER_summary!D$27)</f>
        <v>0</v>
      </c>
      <c r="E24" s="100">
        <f>IF(SER_hh_fech_in!E24=0,0,SER_hh_fech_in!E24/SER_summary!E$27)</f>
        <v>0</v>
      </c>
      <c r="F24" s="100">
        <f>IF(SER_hh_fech_in!F24=0,0,SER_hh_fech_in!F24/SER_summary!F$27)</f>
        <v>0</v>
      </c>
      <c r="G24" s="100">
        <f>IF(SER_hh_fech_in!G24=0,0,SER_hh_fech_in!G24/SER_summary!G$27)</f>
        <v>0</v>
      </c>
      <c r="H24" s="100">
        <f>IF(SER_hh_fech_in!H24=0,0,SER_hh_fech_in!H24/SER_summary!H$27)</f>
        <v>0</v>
      </c>
      <c r="I24" s="100">
        <f>IF(SER_hh_fech_in!I24=0,0,SER_hh_fech_in!I24/SER_summary!I$27)</f>
        <v>0</v>
      </c>
      <c r="J24" s="100">
        <f>IF(SER_hh_fech_in!J24=0,0,SER_hh_fech_in!J24/SER_summary!J$27)</f>
        <v>0</v>
      </c>
      <c r="K24" s="100">
        <f>IF(SER_hh_fech_in!K24=0,0,SER_hh_fech_in!K24/SER_summary!K$27)</f>
        <v>0</v>
      </c>
      <c r="L24" s="100">
        <f>IF(SER_hh_fech_in!L24=0,0,SER_hh_fech_in!L24/SER_summary!L$27)</f>
        <v>0</v>
      </c>
      <c r="M24" s="100">
        <f>IF(SER_hh_fech_in!M24=0,0,SER_hh_fech_in!M24/SER_summary!M$27)</f>
        <v>0</v>
      </c>
      <c r="N24" s="100">
        <f>IF(SER_hh_fech_in!N24=0,0,SER_hh_fech_in!N24/SER_summary!N$27)</f>
        <v>0</v>
      </c>
      <c r="O24" s="100">
        <f>IF(SER_hh_fech_in!O24=0,0,SER_hh_fech_in!O24/SER_summary!O$27)</f>
        <v>0</v>
      </c>
      <c r="P24" s="100">
        <f>IF(SER_hh_fech_in!P24=0,0,SER_hh_fech_in!P24/SER_summary!P$27)</f>
        <v>0</v>
      </c>
      <c r="Q24" s="100">
        <f>IF(SER_hh_fech_in!Q24=0,0,SER_hh_fech_in!Q24/SER_summary!Q$27)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0</v>
      </c>
      <c r="D25" s="100">
        <f>IF(SER_hh_fech_in!D25=0,0,SER_hh_fech_in!D25/SER_summary!D$27)</f>
        <v>0</v>
      </c>
      <c r="E25" s="100">
        <f>IF(SER_hh_fech_in!E25=0,0,SER_hh_fech_in!E25/SER_summary!E$27)</f>
        <v>15.264668413129508</v>
      </c>
      <c r="F25" s="100">
        <f>IF(SER_hh_fech_in!F25=0,0,SER_hh_fech_in!F25/SER_summary!F$27)</f>
        <v>14.996243447329462</v>
      </c>
      <c r="G25" s="100">
        <f>IF(SER_hh_fech_in!G25=0,0,SER_hh_fech_in!G25/SER_summary!G$27)</f>
        <v>14.700636603635649</v>
      </c>
      <c r="H25" s="100">
        <f>IF(SER_hh_fech_in!H25=0,0,SER_hh_fech_in!H25/SER_summary!H$27)</f>
        <v>0</v>
      </c>
      <c r="I25" s="100">
        <f>IF(SER_hh_fech_in!I25=0,0,SER_hh_fech_in!I25/SER_summary!I$27)</f>
        <v>14.581714572097466</v>
      </c>
      <c r="J25" s="100">
        <f>IF(SER_hh_fech_in!J25=0,0,SER_hh_fech_in!J25/SER_summary!J$27)</f>
        <v>14.384775762378405</v>
      </c>
      <c r="K25" s="100">
        <f>IF(SER_hh_fech_in!K25=0,0,SER_hh_fech_in!K25/SER_summary!K$27)</f>
        <v>14.591702851607485</v>
      </c>
      <c r="L25" s="100">
        <f>IF(SER_hh_fech_in!L25=0,0,SER_hh_fech_in!L25/SER_summary!L$27)</f>
        <v>14.98377244404379</v>
      </c>
      <c r="M25" s="100">
        <f>IF(SER_hh_fech_in!M25=0,0,SER_hh_fech_in!M25/SER_summary!M$27)</f>
        <v>14.997733120224142</v>
      </c>
      <c r="N25" s="100">
        <f>IF(SER_hh_fech_in!N25=0,0,SER_hh_fech_in!N25/SER_summary!N$27)</f>
        <v>15.095121509325587</v>
      </c>
      <c r="O25" s="100">
        <f>IF(SER_hh_fech_in!O25=0,0,SER_hh_fech_in!O25/SER_summary!O$27)</f>
        <v>15.253670693174268</v>
      </c>
      <c r="P25" s="100">
        <f>IF(SER_hh_fech_in!P25=0,0,SER_hh_fech_in!P25/SER_summary!P$27)</f>
        <v>15.480022540774248</v>
      </c>
      <c r="Q25" s="100">
        <f>IF(SER_hh_fech_in!Q25=0,0,SER_hh_fech_in!Q25/SER_summary!Q$27)</f>
        <v>15.491836904714805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18.377087626209384</v>
      </c>
      <c r="D26" s="22">
        <f>IF(SER_hh_fech_in!D26=0,0,SER_hh_fech_in!D26/SER_summary!D$27)</f>
        <v>17.073253761326164</v>
      </c>
      <c r="E26" s="22">
        <f>IF(SER_hh_fech_in!E26=0,0,SER_hh_fech_in!E26/SER_summary!E$27)</f>
        <v>0</v>
      </c>
      <c r="F26" s="22">
        <f>IF(SER_hh_fech_in!F26=0,0,SER_hh_fech_in!F26/SER_summary!F$27)</f>
        <v>16.217678181818052</v>
      </c>
      <c r="G26" s="22">
        <f>IF(SER_hh_fech_in!G26=0,0,SER_hh_fech_in!G26/SER_summary!G$27)</f>
        <v>15.920204873663248</v>
      </c>
      <c r="H26" s="22">
        <f>IF(SER_hh_fech_in!H26=0,0,SER_hh_fech_in!H26/SER_summary!H$27)</f>
        <v>15.414464410508323</v>
      </c>
      <c r="I26" s="22">
        <f>IF(SER_hh_fech_in!I26=0,0,SER_hh_fech_in!I26/SER_summary!I$27)</f>
        <v>15.794099449986549</v>
      </c>
      <c r="J26" s="22">
        <f>IF(SER_hh_fech_in!J26=0,0,SER_hh_fech_in!J26/SER_summary!J$27)</f>
        <v>15.526012472394962</v>
      </c>
      <c r="K26" s="22">
        <f>IF(SER_hh_fech_in!K26=0,0,SER_hh_fech_in!K26/SER_summary!K$27)</f>
        <v>0</v>
      </c>
      <c r="L26" s="22">
        <f>IF(SER_hh_fech_in!L26=0,0,SER_hh_fech_in!L26/SER_summary!L$27)</f>
        <v>15.370024042892531</v>
      </c>
      <c r="M26" s="22">
        <f>IF(SER_hh_fech_in!M26=0,0,SER_hh_fech_in!M26/SER_summary!M$27)</f>
        <v>15.267059711007184</v>
      </c>
      <c r="N26" s="22">
        <f>IF(SER_hh_fech_in!N26=0,0,SER_hh_fech_in!N26/SER_summary!N$27)</f>
        <v>15.591961376167268</v>
      </c>
      <c r="O26" s="22">
        <f>IF(SER_hh_fech_in!O26=0,0,SER_hh_fech_in!O26/SER_summary!O$27)</f>
        <v>16.063780441784498</v>
      </c>
      <c r="P26" s="22">
        <f>IF(SER_hh_fech_in!P26=0,0,SER_hh_fech_in!P26/SER_summary!P$27)</f>
        <v>16.606413561795641</v>
      </c>
      <c r="Q26" s="22">
        <f>IF(SER_hh_fech_in!Q26=0,0,SER_hh_fech_in!Q26/SER_summary!Q$27)</f>
        <v>17.110854317942696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</v>
      </c>
      <c r="D27" s="116">
        <f>IF(SER_hh_fech_in!D27=0,0,SER_hh_fech_in!D27/SER_summary!D$27)</f>
        <v>0</v>
      </c>
      <c r="E27" s="116">
        <f>IF(SER_hh_fech_in!E27=0,0,SER_hh_fech_in!E27/SER_summary!E$27)</f>
        <v>0</v>
      </c>
      <c r="F27" s="116">
        <f>IF(SER_hh_fech_in!F27=0,0,SER_hh_fech_in!F27/SER_summary!F$27)</f>
        <v>0</v>
      </c>
      <c r="G27" s="116">
        <f>IF(SER_hh_fech_in!G27=0,0,SER_hh_fech_in!G27/SER_summary!G$27)</f>
        <v>0</v>
      </c>
      <c r="H27" s="116">
        <f>IF(SER_hh_fech_in!H27=0,0,SER_hh_fech_in!H27/SER_summary!H$27)</f>
        <v>0</v>
      </c>
      <c r="I27" s="116">
        <f>IF(SER_hh_fech_in!I27=0,0,SER_hh_fech_in!I27/SER_summary!I$27)</f>
        <v>0</v>
      </c>
      <c r="J27" s="116">
        <f>IF(SER_hh_fech_in!J27=0,0,SER_hh_fech_in!J27/SER_summary!J$27)</f>
        <v>0</v>
      </c>
      <c r="K27" s="116">
        <f>IF(SER_hh_fech_in!K27=0,0,SER_hh_fech_in!K27/SER_summary!K$27)</f>
        <v>0</v>
      </c>
      <c r="L27" s="116">
        <f>IF(SER_hh_fech_in!L27=0,0,SER_hh_fech_in!L27/SER_summary!L$27)</f>
        <v>0</v>
      </c>
      <c r="M27" s="116">
        <f>IF(SER_hh_fech_in!M27=0,0,SER_hh_fech_in!M27/SER_summary!M$27)</f>
        <v>0</v>
      </c>
      <c r="N27" s="116">
        <f>IF(SER_hh_fech_in!N27=0,0,SER_hh_fech_in!N27/SER_summary!N$27)</f>
        <v>0</v>
      </c>
      <c r="O27" s="116">
        <f>IF(SER_hh_fech_in!O27=0,0,SER_hh_fech_in!O27/SER_summary!O$27)</f>
        <v>0</v>
      </c>
      <c r="P27" s="116">
        <f>IF(SER_hh_fech_in!P27=0,0,SER_hh_fech_in!P27/SER_summary!P$27)</f>
        <v>0</v>
      </c>
      <c r="Q27" s="116">
        <f>IF(SER_hh_fech_in!Q27=0,0,SER_hh_fech_in!Q27/SER_summary!Q$27)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0</v>
      </c>
      <c r="D28" s="117">
        <f>IF(SER_hh_fech_in!D28=0,0,SER_hh_fech_in!D28/SER_summary!D$27)</f>
        <v>0</v>
      </c>
      <c r="E28" s="117">
        <f>IF(SER_hh_fech_in!E28=0,0,SER_hh_fech_in!E28/SER_summary!E$27)</f>
        <v>0</v>
      </c>
      <c r="F28" s="117">
        <f>IF(SER_hh_fech_in!F28=0,0,SER_hh_fech_in!F28/SER_summary!F$27)</f>
        <v>0</v>
      </c>
      <c r="G28" s="117">
        <f>IF(SER_hh_fech_in!G28=0,0,SER_hh_fech_in!G28/SER_summary!G$27)</f>
        <v>0</v>
      </c>
      <c r="H28" s="117">
        <f>IF(SER_hh_fech_in!H28=0,0,SER_hh_fech_in!H28/SER_summary!H$27)</f>
        <v>0</v>
      </c>
      <c r="I28" s="117">
        <f>IF(SER_hh_fech_in!I28=0,0,SER_hh_fech_in!I28/SER_summary!I$27)</f>
        <v>0</v>
      </c>
      <c r="J28" s="117">
        <f>IF(SER_hh_fech_in!J28=0,0,SER_hh_fech_in!J28/SER_summary!J$27)</f>
        <v>0</v>
      </c>
      <c r="K28" s="117">
        <f>IF(SER_hh_fech_in!K28=0,0,SER_hh_fech_in!K28/SER_summary!K$27)</f>
        <v>0</v>
      </c>
      <c r="L28" s="117">
        <f>IF(SER_hh_fech_in!L28=0,0,SER_hh_fech_in!L28/SER_summary!L$27)</f>
        <v>0</v>
      </c>
      <c r="M28" s="117">
        <f>IF(SER_hh_fech_in!M28=0,0,SER_hh_fech_in!M28/SER_summary!M$27)</f>
        <v>0</v>
      </c>
      <c r="N28" s="117">
        <f>IF(SER_hh_fech_in!N28=0,0,SER_hh_fech_in!N28/SER_summary!N$27)</f>
        <v>0</v>
      </c>
      <c r="O28" s="117">
        <f>IF(SER_hh_fech_in!O28=0,0,SER_hh_fech_in!O28/SER_summary!O$27)</f>
        <v>0</v>
      </c>
      <c r="P28" s="117">
        <f>IF(SER_hh_fech_in!P28=0,0,SER_hh_fech_in!P28/SER_summary!P$27)</f>
        <v>0</v>
      </c>
      <c r="Q28" s="117">
        <f>IF(SER_hh_fech_in!Q28=0,0,SER_hh_fech_in!Q28/SER_summary!Q$27)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29.040298267134723</v>
      </c>
      <c r="D29" s="101">
        <f>IF(SER_hh_fech_in!D29=0,0,SER_hh_fech_in!D29/SER_summary!D$27)</f>
        <v>25.255216677310806</v>
      </c>
      <c r="E29" s="101">
        <f>IF(SER_hh_fech_in!E29=0,0,SER_hh_fech_in!E29/SER_summary!E$27)</f>
        <v>22.727086341739948</v>
      </c>
      <c r="F29" s="101">
        <f>IF(SER_hh_fech_in!F29=0,0,SER_hh_fech_in!F29/SER_summary!F$27)</f>
        <v>28.24622919347145</v>
      </c>
      <c r="G29" s="101">
        <f>IF(SER_hh_fech_in!G29=0,0,SER_hh_fech_in!G29/SER_summary!G$27)</f>
        <v>24.254121408743639</v>
      </c>
      <c r="H29" s="101">
        <f>IF(SER_hh_fech_in!H29=0,0,SER_hh_fech_in!H29/SER_summary!H$27)</f>
        <v>22.281367234220543</v>
      </c>
      <c r="I29" s="101">
        <f>IF(SER_hh_fech_in!I29=0,0,SER_hh_fech_in!I29/SER_summary!I$27)</f>
        <v>29.09256621131642</v>
      </c>
      <c r="J29" s="101">
        <f>IF(SER_hh_fech_in!J29=0,0,SER_hh_fech_in!J29/SER_summary!J$27)</f>
        <v>19.831250008113965</v>
      </c>
      <c r="K29" s="101">
        <f>IF(SER_hh_fech_in!K29=0,0,SER_hh_fech_in!K29/SER_summary!K$27)</f>
        <v>28.830725661590584</v>
      </c>
      <c r="L29" s="101">
        <f>IF(SER_hh_fech_in!L29=0,0,SER_hh_fech_in!L29/SER_summary!L$27)</f>
        <v>28.656906432468947</v>
      </c>
      <c r="M29" s="101">
        <f>IF(SER_hh_fech_in!M29=0,0,SER_hh_fech_in!M29/SER_summary!M$27)</f>
        <v>20.008925003079238</v>
      </c>
      <c r="N29" s="101">
        <f>IF(SER_hh_fech_in!N29=0,0,SER_hh_fech_in!N29/SER_summary!N$27)</f>
        <v>29.51151080405775</v>
      </c>
      <c r="O29" s="101">
        <f>IF(SER_hh_fech_in!O29=0,0,SER_hh_fech_in!O29/SER_summary!O$27)</f>
        <v>23.800263970940893</v>
      </c>
      <c r="P29" s="101">
        <f>IF(SER_hh_fech_in!P29=0,0,SER_hh_fech_in!P29/SER_summary!P$27)</f>
        <v>23.751961057840383</v>
      </c>
      <c r="Q29" s="101">
        <f>IF(SER_hh_fech_in!Q29=0,0,SER_hh_fech_in!Q29/SER_summary!Q$27)</f>
        <v>24.165969852424261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0</v>
      </c>
      <c r="D30" s="100">
        <f>IF(SER_hh_fech_in!D30=0,0,SER_hh_fech_in!D30/SER_summary!D$27)</f>
        <v>0</v>
      </c>
      <c r="E30" s="100">
        <f>IF(SER_hh_fech_in!E30=0,0,SER_hh_fech_in!E30/SER_summary!E$27)</f>
        <v>0</v>
      </c>
      <c r="F30" s="100">
        <f>IF(SER_hh_fech_in!F30=0,0,SER_hh_fech_in!F30/SER_summary!F$27)</f>
        <v>31.897367655445457</v>
      </c>
      <c r="G30" s="100">
        <f>IF(SER_hh_fech_in!G30=0,0,SER_hh_fech_in!G30/SER_summary!G$27)</f>
        <v>32.13768655343015</v>
      </c>
      <c r="H30" s="100">
        <f>IF(SER_hh_fech_in!H30=0,0,SER_hh_fech_in!H30/SER_summary!H$27)</f>
        <v>31.84060531187205</v>
      </c>
      <c r="I30" s="100">
        <f>IF(SER_hh_fech_in!I30=0,0,SER_hh_fech_in!I30/SER_summary!I$27)</f>
        <v>29.09256621131642</v>
      </c>
      <c r="J30" s="100">
        <f>IF(SER_hh_fech_in!J30=0,0,SER_hh_fech_in!J30/SER_summary!J$27)</f>
        <v>0</v>
      </c>
      <c r="K30" s="100">
        <f>IF(SER_hh_fech_in!K30=0,0,SER_hh_fech_in!K30/SER_summary!K$27)</f>
        <v>29.583725677342571</v>
      </c>
      <c r="L30" s="100">
        <f>IF(SER_hh_fech_in!L30=0,0,SER_hh_fech_in!L30/SER_summary!L$27)</f>
        <v>28.725840824969843</v>
      </c>
      <c r="M30" s="100">
        <f>IF(SER_hh_fech_in!M30=0,0,SER_hh_fech_in!M30/SER_summary!M$27)</f>
        <v>0</v>
      </c>
      <c r="N30" s="100">
        <f>IF(SER_hh_fech_in!N30=0,0,SER_hh_fech_in!N30/SER_summary!N$27)</f>
        <v>29.541657880163559</v>
      </c>
      <c r="O30" s="100">
        <f>IF(SER_hh_fech_in!O30=0,0,SER_hh_fech_in!O30/SER_summary!O$27)</f>
        <v>0</v>
      </c>
      <c r="P30" s="100">
        <f>IF(SER_hh_fech_in!P30=0,0,SER_hh_fech_in!P30/SER_summary!P$27)</f>
        <v>30.03959607318351</v>
      </c>
      <c r="Q30" s="100">
        <f>IF(SER_hh_fech_in!Q30=0,0,SER_hh_fech_in!Q30/SER_summary!Q$27)</f>
        <v>31.073970996373969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35.300451614331728</v>
      </c>
      <c r="D31" s="100">
        <f>IF(SER_hh_fech_in!D31=0,0,SER_hh_fech_in!D31/SER_summary!D$27)</f>
        <v>33.94397973049869</v>
      </c>
      <c r="E31" s="100">
        <f>IF(SER_hh_fech_in!E31=0,0,SER_hh_fech_in!E31/SER_summary!E$27)</f>
        <v>0</v>
      </c>
      <c r="F31" s="100">
        <f>IF(SER_hh_fech_in!F31=0,0,SER_hh_fech_in!F31/SER_summary!F$27)</f>
        <v>0</v>
      </c>
      <c r="G31" s="100">
        <f>IF(SER_hh_fech_in!G31=0,0,SER_hh_fech_in!G31/SER_summary!G$27)</f>
        <v>0</v>
      </c>
      <c r="H31" s="100">
        <f>IF(SER_hh_fech_in!H31=0,0,SER_hh_fech_in!H31/SER_summary!H$27)</f>
        <v>0</v>
      </c>
      <c r="I31" s="100">
        <f>IF(SER_hh_fech_in!I31=0,0,SER_hh_fech_in!I31/SER_summary!I$27)</f>
        <v>0</v>
      </c>
      <c r="J31" s="100">
        <f>IF(SER_hh_fech_in!J31=0,0,SER_hh_fech_in!J31/SER_summary!J$27)</f>
        <v>0</v>
      </c>
      <c r="K31" s="100">
        <f>IF(SER_hh_fech_in!K31=0,0,SER_hh_fech_in!K31/SER_summary!K$27)</f>
        <v>27.050392066742191</v>
      </c>
      <c r="L31" s="100">
        <f>IF(SER_hh_fech_in!L31=0,0,SER_hh_fech_in!L31/SER_summary!L$27)</f>
        <v>26.209033120579264</v>
      </c>
      <c r="M31" s="100">
        <f>IF(SER_hh_fech_in!M31=0,0,SER_hh_fech_in!M31/SER_summary!M$27)</f>
        <v>27.420904531412294</v>
      </c>
      <c r="N31" s="100">
        <f>IF(SER_hh_fech_in!N31=0,0,SER_hh_fech_in!N31/SER_summary!N$27)</f>
        <v>26.895240504984475</v>
      </c>
      <c r="O31" s="100">
        <f>IF(SER_hh_fech_in!O31=0,0,SER_hh_fech_in!O31/SER_summary!O$27)</f>
        <v>27.625125275127633</v>
      </c>
      <c r="P31" s="100">
        <f>IF(SER_hh_fech_in!P31=0,0,SER_hh_fech_in!P31/SER_summary!P$27)</f>
        <v>27.756466563366804</v>
      </c>
      <c r="Q31" s="100">
        <f>IF(SER_hh_fech_in!Q31=0,0,SER_hh_fech_in!Q31/SER_summary!Q$27)</f>
        <v>28.695302884568747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0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25.303068441759294</v>
      </c>
      <c r="D33" s="18">
        <f>IF(SER_hh_fech_in!D33=0,0,SER_hh_fech_in!D33/SER_summary!D$27)</f>
        <v>24.574735262557006</v>
      </c>
      <c r="E33" s="18">
        <f>IF(SER_hh_fech_in!E33=0,0,SER_hh_fech_in!E33/SER_summary!E$27)</f>
        <v>22.727086341739948</v>
      </c>
      <c r="F33" s="18">
        <f>IF(SER_hh_fech_in!F33=0,0,SER_hh_fech_in!F33/SER_summary!F$27)</f>
        <v>21.904321438859455</v>
      </c>
      <c r="G33" s="18">
        <f>IF(SER_hh_fech_in!G33=0,0,SER_hh_fech_in!G33/SER_summary!G$27)</f>
        <v>21.427879275288102</v>
      </c>
      <c r="H33" s="18">
        <f>IF(SER_hh_fech_in!H33=0,0,SER_hh_fech_in!H33/SER_summary!H$27)</f>
        <v>21.098721545379249</v>
      </c>
      <c r="I33" s="18">
        <f>IF(SER_hh_fech_in!I33=0,0,SER_hh_fech_in!I33/SER_summary!I$27)</f>
        <v>0</v>
      </c>
      <c r="J33" s="18">
        <f>IF(SER_hh_fech_in!J33=0,0,SER_hh_fech_in!J33/SER_summary!J$27)</f>
        <v>19.831250008113965</v>
      </c>
      <c r="K33" s="18">
        <f>IF(SER_hh_fech_in!K33=0,0,SER_hh_fech_in!K33/SER_summary!K$27)</f>
        <v>0</v>
      </c>
      <c r="L33" s="18">
        <f>IF(SER_hh_fech_in!L33=0,0,SER_hh_fech_in!L33/SER_summary!L$27)</f>
        <v>0</v>
      </c>
      <c r="M33" s="18">
        <f>IF(SER_hh_fech_in!M33=0,0,SER_hh_fech_in!M33/SER_summary!M$27)</f>
        <v>19.899281448512134</v>
      </c>
      <c r="N33" s="18">
        <f>IF(SER_hh_fech_in!N33=0,0,SER_hh_fech_in!N33/SER_summary!N$27)</f>
        <v>0</v>
      </c>
      <c r="O33" s="18">
        <f>IF(SER_hh_fech_in!O33=0,0,SER_hh_fech_in!O33/SER_summary!O$27)</f>
        <v>20.80774656517071</v>
      </c>
      <c r="P33" s="18">
        <f>IF(SER_hh_fech_in!P33=0,0,SER_hh_fech_in!P33/SER_summary!P$27)</f>
        <v>21.670916513968077</v>
      </c>
      <c r="Q33" s="18">
        <f>IF(SER_hh_fech_in!Q33=0,0,SER_hh_fech_in!Q33/SER_summary!Q$27)</f>
        <v>23.18636762439742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250.58190053140899</v>
      </c>
      <c r="D3" s="106">
        <f>IF(SER_hh_tesh_in!D3=0,0,SER_hh_tesh_in!D3/SER_summary!D$27)</f>
        <v>235.49826883963712</v>
      </c>
      <c r="E3" s="106">
        <f>IF(SER_hh_tesh_in!E3=0,0,SER_hh_tesh_in!E3/SER_summary!E$27)</f>
        <v>136.23511545237392</v>
      </c>
      <c r="F3" s="106">
        <f>IF(SER_hh_tesh_in!F3=0,0,SER_hh_tesh_in!F3/SER_summary!F$27)</f>
        <v>154.11760361101275</v>
      </c>
      <c r="G3" s="106">
        <f>IF(SER_hh_tesh_in!G3=0,0,SER_hh_tesh_in!G3/SER_summary!G$27)</f>
        <v>128.66082475783011</v>
      </c>
      <c r="H3" s="106">
        <f>IF(SER_hh_tesh_in!H3=0,0,SER_hh_tesh_in!H3/SER_summary!H$27)</f>
        <v>112.33495619392032</v>
      </c>
      <c r="I3" s="106">
        <f>IF(SER_hh_tesh_in!I3=0,0,SER_hh_tesh_in!I3/SER_summary!I$27)</f>
        <v>90.633461346229453</v>
      </c>
      <c r="J3" s="106">
        <f>IF(SER_hh_tesh_in!J3=0,0,SER_hh_tesh_in!J3/SER_summary!J$27)</f>
        <v>119.66650172904562</v>
      </c>
      <c r="K3" s="106">
        <f>IF(SER_hh_tesh_in!K3=0,0,SER_hh_tesh_in!K3/SER_summary!K$27)</f>
        <v>128.6014790669571</v>
      </c>
      <c r="L3" s="106">
        <f>IF(SER_hh_tesh_in!L3=0,0,SER_hh_tesh_in!L3/SER_summary!L$27)</f>
        <v>140.02929825077484</v>
      </c>
      <c r="M3" s="106">
        <f>IF(SER_hh_tesh_in!M3=0,0,SER_hh_tesh_in!M3/SER_summary!M$27)</f>
        <v>129.76761968987813</v>
      </c>
      <c r="N3" s="106">
        <f>IF(SER_hh_tesh_in!N3=0,0,SER_hh_tesh_in!N3/SER_summary!N$27)</f>
        <v>103.78517757872415</v>
      </c>
      <c r="O3" s="106">
        <f>IF(SER_hh_tesh_in!O3=0,0,SER_hh_tesh_in!O3/SER_summary!O$27)</f>
        <v>113.71662145513498</v>
      </c>
      <c r="P3" s="106">
        <f>IF(SER_hh_tesh_in!P3=0,0,SER_hh_tesh_in!P3/SER_summary!P$27)</f>
        <v>105.44591943858633</v>
      </c>
      <c r="Q3" s="106">
        <f>IF(SER_hh_tesh_in!Q3=0,0,SER_hh_tesh_in!Q3/SER_summary!Q$27)</f>
        <v>124.95721932436571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210.80716453957731</v>
      </c>
      <c r="D4" s="101">
        <f>IF(SER_hh_tesh_in!D4=0,0,SER_hh_tesh_in!D4/SER_summary!D$27)</f>
        <v>193.63883066176817</v>
      </c>
      <c r="E4" s="101">
        <f>IF(SER_hh_tesh_in!E4=0,0,SER_hh_tesh_in!E4/SER_summary!E$27)</f>
        <v>96.769117270942445</v>
      </c>
      <c r="F4" s="101">
        <f>IF(SER_hh_tesh_in!F4=0,0,SER_hh_tesh_in!F4/SER_summary!F$27)</f>
        <v>115.5844922668102</v>
      </c>
      <c r="G4" s="101">
        <f>IF(SER_hh_tesh_in!G4=0,0,SER_hh_tesh_in!G4/SER_summary!G$27)</f>
        <v>89.531783498645268</v>
      </c>
      <c r="H4" s="101">
        <f>IF(SER_hh_tesh_in!H4=0,0,SER_hh_tesh_in!H4/SER_summary!H$27)</f>
        <v>71.599072492452706</v>
      </c>
      <c r="I4" s="101">
        <f>IF(SER_hh_tesh_in!I4=0,0,SER_hh_tesh_in!I4/SER_summary!I$27)</f>
        <v>47.19472494884635</v>
      </c>
      <c r="J4" s="101">
        <f>IF(SER_hh_tesh_in!J4=0,0,SER_hh_tesh_in!J4/SER_summary!J$27)</f>
        <v>80.167631064194595</v>
      </c>
      <c r="K4" s="101">
        <f>IF(SER_hh_tesh_in!K4=0,0,SER_hh_tesh_in!K4/SER_summary!K$27)</f>
        <v>77.345812880703235</v>
      </c>
      <c r="L4" s="101">
        <f>IF(SER_hh_tesh_in!L4=0,0,SER_hh_tesh_in!L4/SER_summary!L$27)</f>
        <v>93.935857875843709</v>
      </c>
      <c r="M4" s="101">
        <f>IF(SER_hh_tesh_in!M4=0,0,SER_hh_tesh_in!M4/SER_summary!M$27)</f>
        <v>93.167709152654965</v>
      </c>
      <c r="N4" s="101">
        <f>IF(SER_hh_tesh_in!N4=0,0,SER_hh_tesh_in!N4/SER_summary!N$27)</f>
        <v>70.251855169782587</v>
      </c>
      <c r="O4" s="101">
        <f>IF(SER_hh_tesh_in!O4=0,0,SER_hh_tesh_in!O4/SER_summary!O$27)</f>
        <v>78.271289591800638</v>
      </c>
      <c r="P4" s="101">
        <f>IF(SER_hh_tesh_in!P4=0,0,SER_hh_tesh_in!P4/SER_summary!P$27)</f>
        <v>64.230885598077435</v>
      </c>
      <c r="Q4" s="101">
        <f>IF(SER_hh_tesh_in!Q4=0,0,SER_hh_tesh_in!Q4/SER_summary!Q$27)</f>
        <v>77.983810214403547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0</v>
      </c>
      <c r="D5" s="100">
        <f>IF(SER_hh_tesh_in!D5=0,0,SER_hh_tesh_in!D5/SER_summary!D$27)</f>
        <v>0</v>
      </c>
      <c r="E5" s="100">
        <f>IF(SER_hh_tesh_in!E5=0,0,SER_hh_tesh_in!E5/SER_summary!E$27)</f>
        <v>0</v>
      </c>
      <c r="F5" s="100">
        <f>IF(SER_hh_tesh_in!F5=0,0,SER_hh_tesh_in!F5/SER_summary!F$27)</f>
        <v>0</v>
      </c>
      <c r="G5" s="100">
        <f>IF(SER_hh_tesh_in!G5=0,0,SER_hh_tesh_in!G5/SER_summary!G$27)</f>
        <v>0</v>
      </c>
      <c r="H5" s="100">
        <f>IF(SER_hh_tesh_in!H5=0,0,SER_hh_tesh_in!H5/SER_summary!H$27)</f>
        <v>0</v>
      </c>
      <c r="I5" s="100">
        <f>IF(SER_hh_tesh_in!I5=0,0,SER_hh_tesh_in!I5/SER_summary!I$27)</f>
        <v>0</v>
      </c>
      <c r="J5" s="100">
        <f>IF(SER_hh_tesh_in!J5=0,0,SER_hh_tesh_in!J5/SER_summary!J$27)</f>
        <v>0</v>
      </c>
      <c r="K5" s="100">
        <f>IF(SER_hh_tesh_in!K5=0,0,SER_hh_tesh_in!K5/SER_summary!K$27)</f>
        <v>0</v>
      </c>
      <c r="L5" s="100">
        <f>IF(SER_hh_tesh_in!L5=0,0,SER_hh_tesh_in!L5/SER_summary!L$27)</f>
        <v>0</v>
      </c>
      <c r="M5" s="100">
        <f>IF(SER_hh_tesh_in!M5=0,0,SER_hh_tesh_in!M5/SER_summary!M$27)</f>
        <v>0</v>
      </c>
      <c r="N5" s="100">
        <f>IF(SER_hh_tesh_in!N5=0,0,SER_hh_tesh_in!N5/SER_summary!N$27)</f>
        <v>0</v>
      </c>
      <c r="O5" s="100">
        <f>IF(SER_hh_tesh_in!O5=0,0,SER_hh_tesh_in!O5/SER_summary!O$27)</f>
        <v>0</v>
      </c>
      <c r="P5" s="100">
        <f>IF(SER_hh_tesh_in!P5=0,0,SER_hh_tesh_in!P5/SER_summary!P$27)</f>
        <v>0</v>
      </c>
      <c r="Q5" s="100">
        <f>IF(SER_hh_tesh_in!Q5=0,0,SER_hh_tesh_in!Q5/SER_summary!Q$27)</f>
        <v>0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203.12680272577506</v>
      </c>
      <c r="D7" s="100">
        <f>IF(SER_hh_tesh_in!D7=0,0,SER_hh_tesh_in!D7/SER_summary!D$27)</f>
        <v>163.33174145577939</v>
      </c>
      <c r="E7" s="100">
        <f>IF(SER_hh_tesh_in!E7=0,0,SER_hh_tesh_in!E7/SER_summary!E$27)</f>
        <v>116.35728514670197</v>
      </c>
      <c r="F7" s="100">
        <f>IF(SER_hh_tesh_in!F7=0,0,SER_hh_tesh_in!F7/SER_summary!F$27)</f>
        <v>108.7056666224565</v>
      </c>
      <c r="G7" s="100">
        <f>IF(SER_hh_tesh_in!G7=0,0,SER_hh_tesh_in!G7/SER_summary!G$27)</f>
        <v>87.897523360187463</v>
      </c>
      <c r="H7" s="100">
        <f>IF(SER_hh_tesh_in!H7=0,0,SER_hh_tesh_in!H7/SER_summary!H$27)</f>
        <v>69.909238993506733</v>
      </c>
      <c r="I7" s="100">
        <f>IF(SER_hh_tesh_in!I7=0,0,SER_hh_tesh_in!I7/SER_summary!I$27)</f>
        <v>0</v>
      </c>
      <c r="J7" s="100">
        <f>IF(SER_hh_tesh_in!J7=0,0,SER_hh_tesh_in!J7/SER_summary!J$27)</f>
        <v>80.093565157777448</v>
      </c>
      <c r="K7" s="100">
        <f>IF(SER_hh_tesh_in!K7=0,0,SER_hh_tesh_in!K7/SER_summary!K$27)</f>
        <v>76.406130036174702</v>
      </c>
      <c r="L7" s="100">
        <f>IF(SER_hh_tesh_in!L7=0,0,SER_hh_tesh_in!L7/SER_summary!L$27)</f>
        <v>0</v>
      </c>
      <c r="M7" s="100">
        <f>IF(SER_hh_tesh_in!M7=0,0,SER_hh_tesh_in!M7/SER_summary!M$27)</f>
        <v>0</v>
      </c>
      <c r="N7" s="100">
        <f>IF(SER_hh_tesh_in!N7=0,0,SER_hh_tesh_in!N7/SER_summary!N$27)</f>
        <v>0</v>
      </c>
      <c r="O7" s="100">
        <f>IF(SER_hh_tesh_in!O7=0,0,SER_hh_tesh_in!O7/SER_summary!O$27)</f>
        <v>0</v>
      </c>
      <c r="P7" s="100">
        <f>IF(SER_hh_tesh_in!P7=0,0,SER_hh_tesh_in!P7/SER_summary!P$27)</f>
        <v>0</v>
      </c>
      <c r="Q7" s="100">
        <f>IF(SER_hh_tesh_in!Q7=0,0,SER_hh_tesh_in!Q7/SER_summary!Q$27)</f>
        <v>0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0</v>
      </c>
      <c r="D8" s="100">
        <f>IF(SER_hh_tesh_in!D8=0,0,SER_hh_tesh_in!D8/SER_summary!D$27)</f>
        <v>0</v>
      </c>
      <c r="E8" s="100">
        <f>IF(SER_hh_tesh_in!E8=0,0,SER_hh_tesh_in!E8/SER_summary!E$27)</f>
        <v>0</v>
      </c>
      <c r="F8" s="100">
        <f>IF(SER_hh_tesh_in!F8=0,0,SER_hh_tesh_in!F8/SER_summary!F$27)</f>
        <v>0</v>
      </c>
      <c r="G8" s="100">
        <f>IF(SER_hh_tesh_in!G8=0,0,SER_hh_tesh_in!G8/SER_summary!G$27)</f>
        <v>0</v>
      </c>
      <c r="H8" s="100">
        <f>IF(SER_hh_tesh_in!H8=0,0,SER_hh_tesh_in!H8/SER_summary!H$27)</f>
        <v>0</v>
      </c>
      <c r="I8" s="100">
        <f>IF(SER_hh_tesh_in!I8=0,0,SER_hh_tesh_in!I8/SER_summary!I$27)</f>
        <v>0</v>
      </c>
      <c r="J8" s="100">
        <f>IF(SER_hh_tesh_in!J8=0,0,SER_hh_tesh_in!J8/SER_summary!J$27)</f>
        <v>0</v>
      </c>
      <c r="K8" s="100">
        <f>IF(SER_hh_tesh_in!K8=0,0,SER_hh_tesh_in!K8/SER_summary!K$27)</f>
        <v>0</v>
      </c>
      <c r="L8" s="100">
        <f>IF(SER_hh_tesh_in!L8=0,0,SER_hh_tesh_in!L8/SER_summary!L$27)</f>
        <v>0</v>
      </c>
      <c r="M8" s="100">
        <f>IF(SER_hh_tesh_in!M8=0,0,SER_hh_tesh_in!M8/SER_summary!M$27)</f>
        <v>0</v>
      </c>
      <c r="N8" s="100">
        <f>IF(SER_hh_tesh_in!N8=0,0,SER_hh_tesh_in!N8/SER_summary!N$27)</f>
        <v>0</v>
      </c>
      <c r="O8" s="100">
        <f>IF(SER_hh_tesh_in!O8=0,0,SER_hh_tesh_in!O8/SER_summary!O$27)</f>
        <v>0</v>
      </c>
      <c r="P8" s="100">
        <f>IF(SER_hh_tesh_in!P8=0,0,SER_hh_tesh_in!P8/SER_summary!P$27)</f>
        <v>0</v>
      </c>
      <c r="Q8" s="100">
        <f>IF(SER_hh_tesh_in!Q8=0,0,SER_hh_tesh_in!Q8/SER_summary!Q$27)</f>
        <v>0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207.44426166199833</v>
      </c>
      <c r="D9" s="100">
        <f>IF(SER_hh_tesh_in!D9=0,0,SER_hh_tesh_in!D9/SER_summary!D$27)</f>
        <v>204.63511726083121</v>
      </c>
      <c r="E9" s="100">
        <f>IF(SER_hh_tesh_in!E9=0,0,SER_hh_tesh_in!E9/SER_summary!E$27)</f>
        <v>0</v>
      </c>
      <c r="F9" s="100">
        <f>IF(SER_hh_tesh_in!F9=0,0,SER_hh_tesh_in!F9/SER_summary!F$27)</f>
        <v>124.00749361132181</v>
      </c>
      <c r="G9" s="100">
        <f>IF(SER_hh_tesh_in!G9=0,0,SER_hh_tesh_in!G9/SER_summary!G$27)</f>
        <v>0</v>
      </c>
      <c r="H9" s="100">
        <f>IF(SER_hh_tesh_in!H9=0,0,SER_hh_tesh_in!H9/SER_summary!H$27)</f>
        <v>0</v>
      </c>
      <c r="I9" s="100">
        <f>IF(SER_hh_tesh_in!I9=0,0,SER_hh_tesh_in!I9/SER_summary!I$27)</f>
        <v>49.201373919608479</v>
      </c>
      <c r="J9" s="100">
        <f>IF(SER_hh_tesh_in!J9=0,0,SER_hh_tesh_in!J9/SER_summary!J$27)</f>
        <v>0</v>
      </c>
      <c r="K9" s="100">
        <f>IF(SER_hh_tesh_in!K9=0,0,SER_hh_tesh_in!K9/SER_summary!K$27)</f>
        <v>80.918927877846656</v>
      </c>
      <c r="L9" s="100">
        <f>IF(SER_hh_tesh_in!L9=0,0,SER_hh_tesh_in!L9/SER_summary!L$27)</f>
        <v>94.862347393433339</v>
      </c>
      <c r="M9" s="100">
        <f>IF(SER_hh_tesh_in!M9=0,0,SER_hh_tesh_in!M9/SER_summary!M$27)</f>
        <v>93.780778783267749</v>
      </c>
      <c r="N9" s="100">
        <f>IF(SER_hh_tesh_in!N9=0,0,SER_hh_tesh_in!N9/SER_summary!N$27)</f>
        <v>0</v>
      </c>
      <c r="O9" s="100">
        <f>IF(SER_hh_tesh_in!O9=0,0,SER_hh_tesh_in!O9/SER_summary!O$27)</f>
        <v>77.726719968262117</v>
      </c>
      <c r="P9" s="100">
        <f>IF(SER_hh_tesh_in!P9=0,0,SER_hh_tesh_in!P9/SER_summary!P$27)</f>
        <v>63.106300476518662</v>
      </c>
      <c r="Q9" s="100">
        <f>IF(SER_hh_tesh_in!Q9=0,0,SER_hh_tesh_in!Q9/SER_summary!Q$27)</f>
        <v>74.359912343719117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233.54908025051435</v>
      </c>
      <c r="D10" s="100">
        <f>IF(SER_hh_tesh_in!D10=0,0,SER_hh_tesh_in!D10/SER_summary!D$27)</f>
        <v>224.56974945144751</v>
      </c>
      <c r="E10" s="100">
        <f>IF(SER_hh_tesh_in!E10=0,0,SER_hh_tesh_in!E10/SER_summary!E$27)</f>
        <v>0</v>
      </c>
      <c r="F10" s="100">
        <f>IF(SER_hh_tesh_in!F10=0,0,SER_hh_tesh_in!F10/SER_summary!F$27)</f>
        <v>0</v>
      </c>
      <c r="G10" s="100">
        <f>IF(SER_hh_tesh_in!G10=0,0,SER_hh_tesh_in!G10/SER_summary!G$27)</f>
        <v>0</v>
      </c>
      <c r="H10" s="100">
        <f>IF(SER_hh_tesh_in!H10=0,0,SER_hh_tesh_in!H10/SER_summary!H$27)</f>
        <v>0</v>
      </c>
      <c r="I10" s="100">
        <f>IF(SER_hh_tesh_in!I10=0,0,SER_hh_tesh_in!I10/SER_summary!I$27)</f>
        <v>0</v>
      </c>
      <c r="J10" s="100">
        <f>IF(SER_hh_tesh_in!J10=0,0,SER_hh_tesh_in!J10/SER_summary!J$27)</f>
        <v>0</v>
      </c>
      <c r="K10" s="100">
        <f>IF(SER_hh_tesh_in!K10=0,0,SER_hh_tesh_in!K10/SER_summary!K$27)</f>
        <v>0</v>
      </c>
      <c r="L10" s="100">
        <f>IF(SER_hh_tesh_in!L10=0,0,SER_hh_tesh_in!L10/SER_summary!L$27)</f>
        <v>0</v>
      </c>
      <c r="M10" s="100">
        <f>IF(SER_hh_tesh_in!M10=0,0,SER_hh_tesh_in!M10/SER_summary!M$27)</f>
        <v>0</v>
      </c>
      <c r="N10" s="100">
        <f>IF(SER_hh_tesh_in!N10=0,0,SER_hh_tesh_in!N10/SER_summary!N$27)</f>
        <v>0</v>
      </c>
      <c r="O10" s="100">
        <f>IF(SER_hh_tesh_in!O10=0,0,SER_hh_tesh_in!O10/SER_summary!O$27)</f>
        <v>0</v>
      </c>
      <c r="P10" s="100">
        <f>IF(SER_hh_tesh_in!P10=0,0,SER_hh_tesh_in!P10/SER_summary!P$27)</f>
        <v>0</v>
      </c>
      <c r="Q10" s="100">
        <f>IF(SER_hh_tesh_in!Q10=0,0,SER_hh_tesh_in!Q10/SER_summary!Q$27)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0</v>
      </c>
      <c r="D11" s="100">
        <f>IF(SER_hh_tesh_in!D11=0,0,SER_hh_tesh_in!D11/SER_summary!D$27)</f>
        <v>0</v>
      </c>
      <c r="E11" s="100">
        <f>IF(SER_hh_tesh_in!E11=0,0,SER_hh_tesh_in!E11/SER_summary!E$27)</f>
        <v>0</v>
      </c>
      <c r="F11" s="100">
        <f>IF(SER_hh_tesh_in!F11=0,0,SER_hh_tesh_in!F11/SER_summary!F$27)</f>
        <v>0</v>
      </c>
      <c r="G11" s="100">
        <f>IF(SER_hh_tesh_in!G11=0,0,SER_hh_tesh_in!G11/SER_summary!G$27)</f>
        <v>0</v>
      </c>
      <c r="H11" s="100">
        <f>IF(SER_hh_tesh_in!H11=0,0,SER_hh_tesh_in!H11/SER_summary!H$27)</f>
        <v>0</v>
      </c>
      <c r="I11" s="100">
        <f>IF(SER_hh_tesh_in!I11=0,0,SER_hh_tesh_in!I11/SER_summary!I$27)</f>
        <v>0</v>
      </c>
      <c r="J11" s="100">
        <f>IF(SER_hh_tesh_in!J11=0,0,SER_hh_tesh_in!J11/SER_summary!J$27)</f>
        <v>0</v>
      </c>
      <c r="K11" s="100">
        <f>IF(SER_hh_tesh_in!K11=0,0,SER_hh_tesh_in!K11/SER_summary!K$27)</f>
        <v>0</v>
      </c>
      <c r="L11" s="100">
        <f>IF(SER_hh_tesh_in!L11=0,0,SER_hh_tesh_in!L11/SER_summary!L$27)</f>
        <v>99.271807436336488</v>
      </c>
      <c r="M11" s="100">
        <f>IF(SER_hh_tesh_in!M11=0,0,SER_hh_tesh_in!M11/SER_summary!M$27)</f>
        <v>96.34291375694643</v>
      </c>
      <c r="N11" s="100">
        <f>IF(SER_hh_tesh_in!N11=0,0,SER_hh_tesh_in!N11/SER_summary!N$27)</f>
        <v>0</v>
      </c>
      <c r="O11" s="100">
        <f>IF(SER_hh_tesh_in!O11=0,0,SER_hh_tesh_in!O11/SER_summary!O$27)</f>
        <v>68.812726261301549</v>
      </c>
      <c r="P11" s="100">
        <f>IF(SER_hh_tesh_in!P11=0,0,SER_hh_tesh_in!P11/SER_summary!P$27)</f>
        <v>0</v>
      </c>
      <c r="Q11" s="100">
        <f>IF(SER_hh_tesh_in!Q11=0,0,SER_hh_tesh_in!Q11/SER_summary!Q$27)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0</v>
      </c>
      <c r="D12" s="100">
        <f>IF(SER_hh_tesh_in!D12=0,0,SER_hh_tesh_in!D12/SER_summary!D$27)</f>
        <v>186.33082890054612</v>
      </c>
      <c r="E12" s="100">
        <f>IF(SER_hh_tesh_in!E12=0,0,SER_hh_tesh_in!E12/SER_summary!E$27)</f>
        <v>0</v>
      </c>
      <c r="F12" s="100">
        <f>IF(SER_hh_tesh_in!F12=0,0,SER_hh_tesh_in!F12/SER_summary!F$27)</f>
        <v>120.98909077878744</v>
      </c>
      <c r="G12" s="100">
        <f>IF(SER_hh_tesh_in!G12=0,0,SER_hh_tesh_in!G12/SER_summary!G$27)</f>
        <v>86.130901037237706</v>
      </c>
      <c r="H12" s="100">
        <f>IF(SER_hh_tesh_in!H12=0,0,SER_hh_tesh_in!H12/SER_summary!H$27)</f>
        <v>90.535657679896417</v>
      </c>
      <c r="I12" s="100">
        <f>IF(SER_hh_tesh_in!I12=0,0,SER_hh_tesh_in!I12/SER_summary!I$27)</f>
        <v>0</v>
      </c>
      <c r="J12" s="100">
        <f>IF(SER_hh_tesh_in!J12=0,0,SER_hh_tesh_in!J12/SER_summary!J$27)</f>
        <v>50.37470672595213</v>
      </c>
      <c r="K12" s="100">
        <f>IF(SER_hh_tesh_in!K12=0,0,SER_hh_tesh_in!K12/SER_summary!K$27)</f>
        <v>75.199628201184879</v>
      </c>
      <c r="L12" s="100">
        <f>IF(SER_hh_tesh_in!L12=0,0,SER_hh_tesh_in!L12/SER_summary!L$27)</f>
        <v>89.025658982703618</v>
      </c>
      <c r="M12" s="100">
        <f>IF(SER_hh_tesh_in!M12=0,0,SER_hh_tesh_in!M12/SER_summary!M$27)</f>
        <v>87.785916817854314</v>
      </c>
      <c r="N12" s="100">
        <f>IF(SER_hh_tesh_in!N12=0,0,SER_hh_tesh_in!N12/SER_summary!N$27)</f>
        <v>68.319317794939778</v>
      </c>
      <c r="O12" s="100">
        <f>IF(SER_hh_tesh_in!O12=0,0,SER_hh_tesh_in!O12/SER_summary!O$27)</f>
        <v>72.562947566776614</v>
      </c>
      <c r="P12" s="100">
        <f>IF(SER_hh_tesh_in!P12=0,0,SER_hh_tesh_in!P12/SER_summary!P$27)</f>
        <v>0</v>
      </c>
      <c r="Q12" s="100">
        <f>IF(SER_hh_tesh_in!Q12=0,0,SER_hh_tesh_in!Q12/SER_summary!Q$27)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197.50321122134349</v>
      </c>
      <c r="D13" s="100">
        <f>IF(SER_hh_tesh_in!D13=0,0,SER_hh_tesh_in!D13/SER_summary!D$27)</f>
        <v>193.10230550948808</v>
      </c>
      <c r="E13" s="100">
        <f>IF(SER_hh_tesh_in!E13=0,0,SER_hh_tesh_in!E13/SER_summary!E$27)</f>
        <v>109.21046023648374</v>
      </c>
      <c r="F13" s="100">
        <f>IF(SER_hh_tesh_in!F13=0,0,SER_hh_tesh_in!F13/SER_summary!F$27)</f>
        <v>119.01535070837708</v>
      </c>
      <c r="G13" s="100">
        <f>IF(SER_hh_tesh_in!G13=0,0,SER_hh_tesh_in!G13/SER_summary!G$27)</f>
        <v>89.138121415144838</v>
      </c>
      <c r="H13" s="100">
        <f>IF(SER_hh_tesh_in!H13=0,0,SER_hh_tesh_in!H13/SER_summary!H$27)</f>
        <v>70.162904766759809</v>
      </c>
      <c r="I13" s="100">
        <f>IF(SER_hh_tesh_in!I13=0,0,SER_hh_tesh_in!I13/SER_summary!I$27)</f>
        <v>46.065568024905041</v>
      </c>
      <c r="J13" s="100">
        <f>IF(SER_hh_tesh_in!J13=0,0,SER_hh_tesh_in!J13/SER_summary!J$27)</f>
        <v>77.145123090073611</v>
      </c>
      <c r="K13" s="100">
        <f>IF(SER_hh_tesh_in!K13=0,0,SER_hh_tesh_in!K13/SER_summary!K$27)</f>
        <v>74.598348717041816</v>
      </c>
      <c r="L13" s="100">
        <f>IF(SER_hh_tesh_in!L13=0,0,SER_hh_tesh_in!L13/SER_summary!L$27)</f>
        <v>88.559639081483624</v>
      </c>
      <c r="M13" s="100">
        <f>IF(SER_hh_tesh_in!M13=0,0,SER_hh_tesh_in!M13/SER_summary!M$27)</f>
        <v>95.086064408088816</v>
      </c>
      <c r="N13" s="100">
        <f>IF(SER_hh_tesh_in!N13=0,0,SER_hh_tesh_in!N13/SER_summary!N$27)</f>
        <v>77.917184738504957</v>
      </c>
      <c r="O13" s="100">
        <f>IF(SER_hh_tesh_in!O13=0,0,SER_hh_tesh_in!O13/SER_summary!O$27)</f>
        <v>78.42688167981791</v>
      </c>
      <c r="P13" s="100">
        <f>IF(SER_hh_tesh_in!P13=0,0,SER_hh_tesh_in!P13/SER_summary!P$27)</f>
        <v>64.127453548854533</v>
      </c>
      <c r="Q13" s="100">
        <f>IF(SER_hh_tesh_in!Q13=0,0,SER_hh_tesh_in!Q13/SER_summary!Q$27)</f>
        <v>79.309360046607992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0</v>
      </c>
      <c r="D14" s="22">
        <f>IF(SER_hh_tesh_in!D14=0,0,SER_hh_tesh_in!D14/SER_summary!D$27)</f>
        <v>274.88922903522291</v>
      </c>
      <c r="E14" s="22">
        <f>IF(SER_hh_tesh_in!E14=0,0,SER_hh_tesh_in!E14/SER_summary!E$27)</f>
        <v>68.590903211263452</v>
      </c>
      <c r="F14" s="22">
        <f>IF(SER_hh_tesh_in!F14=0,0,SER_hh_tesh_in!F14/SER_summary!F$27)</f>
        <v>0</v>
      </c>
      <c r="G14" s="22">
        <f>IF(SER_hh_tesh_in!G14=0,0,SER_hh_tesh_in!G14/SER_summary!G$27)</f>
        <v>0</v>
      </c>
      <c r="H14" s="22">
        <f>IF(SER_hh_tesh_in!H14=0,0,SER_hh_tesh_in!H14/SER_summary!H$27)</f>
        <v>50.539658461158602</v>
      </c>
      <c r="I14" s="22">
        <f>IF(SER_hh_tesh_in!I14=0,0,SER_hh_tesh_in!I14/SER_summary!I$27)</f>
        <v>46.865810587068864</v>
      </c>
      <c r="J14" s="22">
        <f>IF(SER_hh_tesh_in!J14=0,0,SER_hh_tesh_in!J14/SER_summary!J$27)</f>
        <v>85.480173238976278</v>
      </c>
      <c r="K14" s="22">
        <f>IF(SER_hh_tesh_in!K14=0,0,SER_hh_tesh_in!K14/SER_summary!K$27)</f>
        <v>73.48767617108355</v>
      </c>
      <c r="L14" s="22">
        <f>IF(SER_hh_tesh_in!L14=0,0,SER_hh_tesh_in!L14/SER_summary!L$27)</f>
        <v>75.353479867688975</v>
      </c>
      <c r="M14" s="22">
        <f>IF(SER_hh_tesh_in!M14=0,0,SER_hh_tesh_in!M14/SER_summary!M$27)</f>
        <v>0</v>
      </c>
      <c r="N14" s="22">
        <f>IF(SER_hh_tesh_in!N14=0,0,SER_hh_tesh_in!N14/SER_summary!N$27)</f>
        <v>67.823706326047173</v>
      </c>
      <c r="O14" s="22">
        <f>IF(SER_hh_tesh_in!O14=0,0,SER_hh_tesh_in!O14/SER_summary!O$27)</f>
        <v>0</v>
      </c>
      <c r="P14" s="22">
        <f>IF(SER_hh_tesh_in!P14=0,0,SER_hh_tesh_in!P14/SER_summary!P$27)</f>
        <v>0</v>
      </c>
      <c r="Q14" s="22">
        <f>IF(SER_hh_tesh_in!Q14=0,0,SER_hh_tesh_in!Q14/SER_summary!Q$27)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4.1099401402163389</v>
      </c>
      <c r="D15" s="104">
        <f>IF(SER_hh_tesh_in!D15=0,0,SER_hh_tesh_in!D15/SER_summary!D$27)</f>
        <v>3.2460036448580274</v>
      </c>
      <c r="E15" s="104">
        <f>IF(SER_hh_tesh_in!E15=0,0,SER_hh_tesh_in!E15/SER_summary!E$27)</f>
        <v>2.3291142213220217</v>
      </c>
      <c r="F15" s="104">
        <f>IF(SER_hh_tesh_in!F15=0,0,SER_hh_tesh_in!F15/SER_summary!F$27)</f>
        <v>2.1086930931943146</v>
      </c>
      <c r="G15" s="104">
        <f>IF(SER_hh_tesh_in!G15=0,0,SER_hh_tesh_in!G15/SER_summary!G$27)</f>
        <v>1.7059510135940175</v>
      </c>
      <c r="H15" s="104">
        <f>IF(SER_hh_tesh_in!H15=0,0,SER_hh_tesh_in!H15/SER_summary!H$27)</f>
        <v>1.0738095879042635</v>
      </c>
      <c r="I15" s="104">
        <f>IF(SER_hh_tesh_in!I15=0,0,SER_hh_tesh_in!I15/SER_summary!I$27)</f>
        <v>1.001289868584609</v>
      </c>
      <c r="J15" s="104">
        <f>IF(SER_hh_tesh_in!J15=0,0,SER_hh_tesh_in!J15/SER_summary!J$27)</f>
        <v>1.5047598959407062</v>
      </c>
      <c r="K15" s="104">
        <f>IF(SER_hh_tesh_in!K15=0,0,SER_hh_tesh_in!K15/SER_summary!K$27)</f>
        <v>0.9681382085769743</v>
      </c>
      <c r="L15" s="104">
        <f>IF(SER_hh_tesh_in!L15=0,0,SER_hh_tesh_in!L15/SER_summary!L$27)</f>
        <v>0.64897851951993257</v>
      </c>
      <c r="M15" s="104">
        <f>IF(SER_hh_tesh_in!M15=0,0,SER_hh_tesh_in!M15/SER_summary!M$27)</f>
        <v>1.3201007544531531</v>
      </c>
      <c r="N15" s="104">
        <f>IF(SER_hh_tesh_in!N15=0,0,SER_hh_tesh_in!N15/SER_summary!N$27)</f>
        <v>0.33397713963865105</v>
      </c>
      <c r="O15" s="104">
        <f>IF(SER_hh_tesh_in!O15=0,0,SER_hh_tesh_in!O15/SER_summary!O$27)</f>
        <v>1.3537835254496347</v>
      </c>
      <c r="P15" s="104">
        <f>IF(SER_hh_tesh_in!P15=0,0,SER_hh_tesh_in!P15/SER_summary!P$27)</f>
        <v>1.2417702431032003</v>
      </c>
      <c r="Q15" s="104">
        <f>IF(SER_hh_tesh_in!Q15=0,0,SER_hh_tesh_in!Q15/SER_summary!Q$27)</f>
        <v>1.4594525475666209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29.675133771266317</v>
      </c>
      <c r="D16" s="101">
        <f>IF(SER_hh_tesh_in!D16=0,0,SER_hh_tesh_in!D16/SER_summary!D$27)</f>
        <v>29.815355856454456</v>
      </c>
      <c r="E16" s="101">
        <f>IF(SER_hh_tesh_in!E16=0,0,SER_hh_tesh_in!E16/SER_summary!E$27)</f>
        <v>29.943451529444182</v>
      </c>
      <c r="F16" s="101">
        <f>IF(SER_hh_tesh_in!F16=0,0,SER_hh_tesh_in!F16/SER_summary!F$27)</f>
        <v>30.156792267817522</v>
      </c>
      <c r="G16" s="101">
        <f>IF(SER_hh_tesh_in!G16=0,0,SER_hh_tesh_in!G16/SER_summary!G$27)</f>
        <v>30.35802883192018</v>
      </c>
      <c r="H16" s="101">
        <f>IF(SER_hh_tesh_in!H16=0,0,SER_hh_tesh_in!H16/SER_summary!H$27)</f>
        <v>30.674647354062405</v>
      </c>
      <c r="I16" s="101">
        <f>IF(SER_hh_tesh_in!I16=0,0,SER_hh_tesh_in!I16/SER_summary!I$27)</f>
        <v>30.999152251289757</v>
      </c>
      <c r="J16" s="101">
        <f>IF(SER_hh_tesh_in!J16=0,0,SER_hh_tesh_in!J16/SER_summary!J$27)</f>
        <v>31.104794488942442</v>
      </c>
      <c r="K16" s="101">
        <f>IF(SER_hh_tesh_in!K16=0,0,SER_hh_tesh_in!K16/SER_summary!K$27)</f>
        <v>31.079865238646153</v>
      </c>
      <c r="L16" s="101">
        <f>IF(SER_hh_tesh_in!L16=0,0,SER_hh_tesh_in!L16/SER_summary!L$27)</f>
        <v>31.261132312903712</v>
      </c>
      <c r="M16" s="101">
        <f>IF(SER_hh_tesh_in!M16=0,0,SER_hh_tesh_in!M16/SER_summary!M$27)</f>
        <v>31.255071699863485</v>
      </c>
      <c r="N16" s="101">
        <f>IF(SER_hh_tesh_in!N16=0,0,SER_hh_tesh_in!N16/SER_summary!N$27)</f>
        <v>31.906036762383419</v>
      </c>
      <c r="O16" s="101">
        <f>IF(SER_hh_tesh_in!O16=0,0,SER_hh_tesh_in!O16/SER_summary!O$27)</f>
        <v>32.492892747625646</v>
      </c>
      <c r="P16" s="101">
        <f>IF(SER_hh_tesh_in!P16=0,0,SER_hh_tesh_in!P16/SER_summary!P$27)</f>
        <v>33.715192835522764</v>
      </c>
      <c r="Q16" s="101">
        <f>IF(SER_hh_tesh_in!Q16=0,0,SER_hh_tesh_in!Q16/SER_summary!Q$27)</f>
        <v>34.592516563742301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0</v>
      </c>
      <c r="D17" s="103">
        <f>IF(SER_hh_tesh_in!D17=0,0,SER_hh_tesh_in!D17/SER_summary!D$27)</f>
        <v>0</v>
      </c>
      <c r="E17" s="103">
        <f>IF(SER_hh_tesh_in!E17=0,0,SER_hh_tesh_in!E17/SER_summary!E$27)</f>
        <v>0</v>
      </c>
      <c r="F17" s="103">
        <f>IF(SER_hh_tesh_in!F17=0,0,SER_hh_tesh_in!F17/SER_summary!F$27)</f>
        <v>0</v>
      </c>
      <c r="G17" s="103">
        <f>IF(SER_hh_tesh_in!G17=0,0,SER_hh_tesh_in!G17/SER_summary!G$27)</f>
        <v>0</v>
      </c>
      <c r="H17" s="103">
        <f>IF(SER_hh_tesh_in!H17=0,0,SER_hh_tesh_in!H17/SER_summary!H$27)</f>
        <v>0</v>
      </c>
      <c r="I17" s="103">
        <f>IF(SER_hh_tesh_in!I17=0,0,SER_hh_tesh_in!I17/SER_summary!I$27)</f>
        <v>0</v>
      </c>
      <c r="J17" s="103">
        <f>IF(SER_hh_tesh_in!J17=0,0,SER_hh_tesh_in!J17/SER_summary!J$27)</f>
        <v>0</v>
      </c>
      <c r="K17" s="103">
        <f>IF(SER_hh_tesh_in!K17=0,0,SER_hh_tesh_in!K17/SER_summary!K$27)</f>
        <v>0</v>
      </c>
      <c r="L17" s="103">
        <f>IF(SER_hh_tesh_in!L17=0,0,SER_hh_tesh_in!L17/SER_summary!L$27)</f>
        <v>0</v>
      </c>
      <c r="M17" s="103">
        <f>IF(SER_hh_tesh_in!M17=0,0,SER_hh_tesh_in!M17/SER_summary!M$27)</f>
        <v>0</v>
      </c>
      <c r="N17" s="103">
        <f>IF(SER_hh_tesh_in!N17=0,0,SER_hh_tesh_in!N17/SER_summary!N$27)</f>
        <v>0</v>
      </c>
      <c r="O17" s="103">
        <f>IF(SER_hh_tesh_in!O17=0,0,SER_hh_tesh_in!O17/SER_summary!O$27)</f>
        <v>0</v>
      </c>
      <c r="P17" s="103">
        <f>IF(SER_hh_tesh_in!P17=0,0,SER_hh_tesh_in!P17/SER_summary!P$27)</f>
        <v>0</v>
      </c>
      <c r="Q17" s="103">
        <f>IF(SER_hh_tesh_in!Q17=0,0,SER_hh_tesh_in!Q17/SER_summary!Q$27)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29.675133771266317</v>
      </c>
      <c r="D18" s="103">
        <f>IF(SER_hh_tesh_in!D18=0,0,SER_hh_tesh_in!D18/SER_summary!D$27)</f>
        <v>29.815355856454456</v>
      </c>
      <c r="E18" s="103">
        <f>IF(SER_hh_tesh_in!E18=0,0,SER_hh_tesh_in!E18/SER_summary!E$27)</f>
        <v>29.943451529444182</v>
      </c>
      <c r="F18" s="103">
        <f>IF(SER_hh_tesh_in!F18=0,0,SER_hh_tesh_in!F18/SER_summary!F$27)</f>
        <v>30.156792267817522</v>
      </c>
      <c r="G18" s="103">
        <f>IF(SER_hh_tesh_in!G18=0,0,SER_hh_tesh_in!G18/SER_summary!G$27)</f>
        <v>30.35802883192018</v>
      </c>
      <c r="H18" s="103">
        <f>IF(SER_hh_tesh_in!H18=0,0,SER_hh_tesh_in!H18/SER_summary!H$27)</f>
        <v>30.674647354062405</v>
      </c>
      <c r="I18" s="103">
        <f>IF(SER_hh_tesh_in!I18=0,0,SER_hh_tesh_in!I18/SER_summary!I$27)</f>
        <v>30.999152251289757</v>
      </c>
      <c r="J18" s="103">
        <f>IF(SER_hh_tesh_in!J18=0,0,SER_hh_tesh_in!J18/SER_summary!J$27)</f>
        <v>31.104794488942442</v>
      </c>
      <c r="K18" s="103">
        <f>IF(SER_hh_tesh_in!K18=0,0,SER_hh_tesh_in!K18/SER_summary!K$27)</f>
        <v>31.079865238646153</v>
      </c>
      <c r="L18" s="103">
        <f>IF(SER_hh_tesh_in!L18=0,0,SER_hh_tesh_in!L18/SER_summary!L$27)</f>
        <v>31.261132312903712</v>
      </c>
      <c r="M18" s="103">
        <f>IF(SER_hh_tesh_in!M18=0,0,SER_hh_tesh_in!M18/SER_summary!M$27)</f>
        <v>31.255071699863485</v>
      </c>
      <c r="N18" s="103">
        <f>IF(SER_hh_tesh_in!N18=0,0,SER_hh_tesh_in!N18/SER_summary!N$27)</f>
        <v>31.906036762383419</v>
      </c>
      <c r="O18" s="103">
        <f>IF(SER_hh_tesh_in!O18=0,0,SER_hh_tesh_in!O18/SER_summary!O$27)</f>
        <v>32.492892747625646</v>
      </c>
      <c r="P18" s="103">
        <f>IF(SER_hh_tesh_in!P18=0,0,SER_hh_tesh_in!P18/SER_summary!P$27)</f>
        <v>33.715192835522764</v>
      </c>
      <c r="Q18" s="103">
        <f>IF(SER_hh_tesh_in!Q18=0,0,SER_hh_tesh_in!Q18/SER_summary!Q$27)</f>
        <v>34.592516563742301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13.3092839912066</v>
      </c>
      <c r="D19" s="101">
        <f>IF(SER_hh_tesh_in!D19=0,0,SER_hh_tesh_in!D19/SER_summary!D$27)</f>
        <v>12.569698562014102</v>
      </c>
      <c r="E19" s="101">
        <f>IF(SER_hh_tesh_in!E19=0,0,SER_hh_tesh_in!E19/SER_summary!E$27)</f>
        <v>12.092674635700671</v>
      </c>
      <c r="F19" s="101">
        <f>IF(SER_hh_tesh_in!F19=0,0,SER_hh_tesh_in!F19/SER_summary!F$27)</f>
        <v>11.984299177384344</v>
      </c>
      <c r="G19" s="101">
        <f>IF(SER_hh_tesh_in!G19=0,0,SER_hh_tesh_in!G19/SER_summary!G$27)</f>
        <v>11.920343286013582</v>
      </c>
      <c r="H19" s="101">
        <f>IF(SER_hh_tesh_in!H19=0,0,SER_hh_tesh_in!H19/SER_summary!H$27)</f>
        <v>11.687061675765586</v>
      </c>
      <c r="I19" s="101">
        <f>IF(SER_hh_tesh_in!I19=0,0,SER_hh_tesh_in!I19/SER_summary!I$27)</f>
        <v>12.116932242745737</v>
      </c>
      <c r="J19" s="101">
        <f>IF(SER_hh_tesh_in!J19=0,0,SER_hh_tesh_in!J19/SER_summary!J$27)</f>
        <v>12.067836518027539</v>
      </c>
      <c r="K19" s="101">
        <f>IF(SER_hh_tesh_in!K19=0,0,SER_hh_tesh_in!K19/SER_summary!K$27)</f>
        <v>11.871911974397605</v>
      </c>
      <c r="L19" s="101">
        <f>IF(SER_hh_tesh_in!L19=0,0,SER_hh_tesh_in!L19/SER_summary!L$27)</f>
        <v>12.16229216224715</v>
      </c>
      <c r="M19" s="101">
        <f>IF(SER_hh_tesh_in!M19=0,0,SER_hh_tesh_in!M19/SER_summary!M$27)</f>
        <v>12.192010750058289</v>
      </c>
      <c r="N19" s="101">
        <f>IF(SER_hh_tesh_in!N19=0,0,SER_hh_tesh_in!N19/SER_summary!N$27)</f>
        <v>12.282470236655014</v>
      </c>
      <c r="O19" s="101">
        <f>IF(SER_hh_tesh_in!O19=0,0,SER_hh_tesh_in!O19/SER_summary!O$27)</f>
        <v>12.696596643843018</v>
      </c>
      <c r="P19" s="101">
        <f>IF(SER_hh_tesh_in!P19=0,0,SER_hh_tesh_in!P19/SER_summary!P$27)</f>
        <v>13.027087670906742</v>
      </c>
      <c r="Q19" s="101">
        <f>IF(SER_hh_tesh_in!Q19=0,0,SER_hh_tesh_in!Q19/SER_summary!Q$27)</f>
        <v>13.209917590615438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13.038018611549246</v>
      </c>
      <c r="D21" s="100">
        <f>IF(SER_hh_tesh_in!D21=0,0,SER_hh_tesh_in!D21/SER_summary!D$27)</f>
        <v>0</v>
      </c>
      <c r="E21" s="100">
        <f>IF(SER_hh_tesh_in!E21=0,0,SER_hh_tesh_in!E21/SER_summary!E$27)</f>
        <v>11.894475125479916</v>
      </c>
      <c r="F21" s="100">
        <f>IF(SER_hh_tesh_in!F21=0,0,SER_hh_tesh_in!F21/SER_summary!F$27)</f>
        <v>11.766394905207431</v>
      </c>
      <c r="G21" s="100">
        <f>IF(SER_hh_tesh_in!G21=0,0,SER_hh_tesh_in!G21/SER_summary!G$27)</f>
        <v>11.646163596271991</v>
      </c>
      <c r="H21" s="100">
        <f>IF(SER_hh_tesh_in!H21=0,0,SER_hh_tesh_in!H21/SER_summary!H$27)</f>
        <v>11.412021031061467</v>
      </c>
      <c r="I21" s="100">
        <f>IF(SER_hh_tesh_in!I21=0,0,SER_hh_tesh_in!I21/SER_summary!I$27)</f>
        <v>11.808240579463559</v>
      </c>
      <c r="J21" s="100">
        <f>IF(SER_hh_tesh_in!J21=0,0,SER_hh_tesh_in!J21/SER_summary!J$27)</f>
        <v>11.665503807983365</v>
      </c>
      <c r="K21" s="100">
        <f>IF(SER_hh_tesh_in!K21=0,0,SER_hh_tesh_in!K21/SER_summary!K$27)</f>
        <v>11.659377962268501</v>
      </c>
      <c r="L21" s="100">
        <f>IF(SER_hh_tesh_in!L21=0,0,SER_hh_tesh_in!L21/SER_summary!L$27)</f>
        <v>11.882647547961726</v>
      </c>
      <c r="M21" s="100">
        <f>IF(SER_hh_tesh_in!M21=0,0,SER_hh_tesh_in!M21/SER_summary!M$27)</f>
        <v>0</v>
      </c>
      <c r="N21" s="100">
        <f>IF(SER_hh_tesh_in!N21=0,0,SER_hh_tesh_in!N21/SER_summary!N$27)</f>
        <v>11.966644458369766</v>
      </c>
      <c r="O21" s="100">
        <f>IF(SER_hh_tesh_in!O21=0,0,SER_hh_tesh_in!O21/SER_summary!O$27)</f>
        <v>12.157225034657907</v>
      </c>
      <c r="P21" s="100">
        <f>IF(SER_hh_tesh_in!P21=0,0,SER_hh_tesh_in!P21/SER_summary!P$27)</f>
        <v>12.458651745658326</v>
      </c>
      <c r="Q21" s="100">
        <f>IF(SER_hh_tesh_in!Q21=0,0,SER_hh_tesh_in!Q21/SER_summary!Q$27)</f>
        <v>12.643351985216835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13.149038004029906</v>
      </c>
      <c r="D22" s="100">
        <f>IF(SER_hh_tesh_in!D22=0,0,SER_hh_tesh_in!D22/SER_summary!D$27)</f>
        <v>12.293263784323441</v>
      </c>
      <c r="E22" s="100">
        <f>IF(SER_hh_tesh_in!E22=0,0,SER_hh_tesh_in!E22/SER_summary!E$27)</f>
        <v>12.145737884318297</v>
      </c>
      <c r="F22" s="100">
        <f>IF(SER_hh_tesh_in!F22=0,0,SER_hh_tesh_in!F22/SER_summary!F$27)</f>
        <v>12.027588828737182</v>
      </c>
      <c r="G22" s="100">
        <f>IF(SER_hh_tesh_in!G22=0,0,SER_hh_tesh_in!G22/SER_summary!G$27)</f>
        <v>11.911343021153028</v>
      </c>
      <c r="H22" s="100">
        <f>IF(SER_hh_tesh_in!H22=0,0,SER_hh_tesh_in!H22/SER_summary!H$27)</f>
        <v>11.684623639562822</v>
      </c>
      <c r="I22" s="100">
        <f>IF(SER_hh_tesh_in!I22=0,0,SER_hh_tesh_in!I22/SER_summary!I$27)</f>
        <v>12.094112483182808</v>
      </c>
      <c r="J22" s="100">
        <f>IF(SER_hh_tesh_in!J22=0,0,SER_hh_tesh_in!J22/SER_summary!J$27)</f>
        <v>11.915361403284219</v>
      </c>
      <c r="K22" s="100">
        <f>IF(SER_hh_tesh_in!K22=0,0,SER_hh_tesh_in!K22/SER_summary!K$27)</f>
        <v>11.855205122599221</v>
      </c>
      <c r="L22" s="100">
        <f>IF(SER_hh_tesh_in!L22=0,0,SER_hh_tesh_in!L22/SER_summary!L$27)</f>
        <v>11.986355143340393</v>
      </c>
      <c r="M22" s="100">
        <f>IF(SER_hh_tesh_in!M22=0,0,SER_hh_tesh_in!M22/SER_summary!M$27)</f>
        <v>0</v>
      </c>
      <c r="N22" s="100">
        <f>IF(SER_hh_tesh_in!N22=0,0,SER_hh_tesh_in!N22/SER_summary!N$27)</f>
        <v>0</v>
      </c>
      <c r="O22" s="100">
        <f>IF(SER_hh_tesh_in!O22=0,0,SER_hh_tesh_in!O22/SER_summary!O$27)</f>
        <v>0</v>
      </c>
      <c r="P22" s="100">
        <f>IF(SER_hh_tesh_in!P22=0,0,SER_hh_tesh_in!P22/SER_summary!P$27)</f>
        <v>0</v>
      </c>
      <c r="Q22" s="100">
        <f>IF(SER_hh_tesh_in!Q22=0,0,SER_hh_tesh_in!Q22/SER_summary!Q$27)</f>
        <v>0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13.065315838257108</v>
      </c>
      <c r="D23" s="100">
        <f>IF(SER_hh_tesh_in!D23=0,0,SER_hh_tesh_in!D23/SER_summary!D$27)</f>
        <v>12.223984808622468</v>
      </c>
      <c r="E23" s="100">
        <f>IF(SER_hh_tesh_in!E23=0,0,SER_hh_tesh_in!E23/SER_summary!E$27)</f>
        <v>11.982794114283406</v>
      </c>
      <c r="F23" s="100">
        <f>IF(SER_hh_tesh_in!F23=0,0,SER_hh_tesh_in!F23/SER_summary!F$27)</f>
        <v>11.862393052446645</v>
      </c>
      <c r="G23" s="100">
        <f>IF(SER_hh_tesh_in!G23=0,0,SER_hh_tesh_in!G23/SER_summary!G$27)</f>
        <v>11.745231133344797</v>
      </c>
      <c r="H23" s="100">
        <f>IF(SER_hh_tesh_in!H23=0,0,SER_hh_tesh_in!H23/SER_summary!H$27)</f>
        <v>11.487906897724768</v>
      </c>
      <c r="I23" s="100">
        <f>IF(SER_hh_tesh_in!I23=0,0,SER_hh_tesh_in!I23/SER_summary!I$27)</f>
        <v>11.877068771167382</v>
      </c>
      <c r="J23" s="100">
        <f>IF(SER_hh_tesh_in!J23=0,0,SER_hh_tesh_in!J23/SER_summary!J$27)</f>
        <v>11.782950890490079</v>
      </c>
      <c r="K23" s="100">
        <f>IF(SER_hh_tesh_in!K23=0,0,SER_hh_tesh_in!K23/SER_summary!K$27)</f>
        <v>11.958513631182745</v>
      </c>
      <c r="L23" s="100">
        <f>IF(SER_hh_tesh_in!L23=0,0,SER_hh_tesh_in!L23/SER_summary!L$27)</f>
        <v>12.125640783422543</v>
      </c>
      <c r="M23" s="100">
        <f>IF(SER_hh_tesh_in!M23=0,0,SER_hh_tesh_in!M23/SER_summary!M$27)</f>
        <v>12.004334462977329</v>
      </c>
      <c r="N23" s="100">
        <f>IF(SER_hh_tesh_in!N23=0,0,SER_hh_tesh_in!N23/SER_summary!N$27)</f>
        <v>12.045526404680796</v>
      </c>
      <c r="O23" s="100">
        <f>IF(SER_hh_tesh_in!O23=0,0,SER_hh_tesh_in!O23/SER_summary!O$27)</f>
        <v>12.17046743405162</v>
      </c>
      <c r="P23" s="100">
        <f>IF(SER_hh_tesh_in!P23=0,0,SER_hh_tesh_in!P23/SER_summary!P$27)</f>
        <v>12.379318162326298</v>
      </c>
      <c r="Q23" s="100">
        <f>IF(SER_hh_tesh_in!Q23=0,0,SER_hh_tesh_in!Q23/SER_summary!Q$27)</f>
        <v>0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0</v>
      </c>
      <c r="D24" s="100">
        <f>IF(SER_hh_tesh_in!D24=0,0,SER_hh_tesh_in!D24/SER_summary!D$27)</f>
        <v>0</v>
      </c>
      <c r="E24" s="100">
        <f>IF(SER_hh_tesh_in!E24=0,0,SER_hh_tesh_in!E24/SER_summary!E$27)</f>
        <v>0</v>
      </c>
      <c r="F24" s="100">
        <f>IF(SER_hh_tesh_in!F24=0,0,SER_hh_tesh_in!F24/SER_summary!F$27)</f>
        <v>0</v>
      </c>
      <c r="G24" s="100">
        <f>IF(SER_hh_tesh_in!G24=0,0,SER_hh_tesh_in!G24/SER_summary!G$27)</f>
        <v>0</v>
      </c>
      <c r="H24" s="100">
        <f>IF(SER_hh_tesh_in!H24=0,0,SER_hh_tesh_in!H24/SER_summary!H$27)</f>
        <v>0</v>
      </c>
      <c r="I24" s="100">
        <f>IF(SER_hh_tesh_in!I24=0,0,SER_hh_tesh_in!I24/SER_summary!I$27)</f>
        <v>0</v>
      </c>
      <c r="J24" s="100">
        <f>IF(SER_hh_tesh_in!J24=0,0,SER_hh_tesh_in!J24/SER_summary!J$27)</f>
        <v>0</v>
      </c>
      <c r="K24" s="100">
        <f>IF(SER_hh_tesh_in!K24=0,0,SER_hh_tesh_in!K24/SER_summary!K$27)</f>
        <v>0</v>
      </c>
      <c r="L24" s="100">
        <f>IF(SER_hh_tesh_in!L24=0,0,SER_hh_tesh_in!L24/SER_summary!L$27)</f>
        <v>0</v>
      </c>
      <c r="M24" s="100">
        <f>IF(SER_hh_tesh_in!M24=0,0,SER_hh_tesh_in!M24/SER_summary!M$27)</f>
        <v>0</v>
      </c>
      <c r="N24" s="100">
        <f>IF(SER_hh_tesh_in!N24=0,0,SER_hh_tesh_in!N24/SER_summary!N$27)</f>
        <v>0</v>
      </c>
      <c r="O24" s="100">
        <f>IF(SER_hh_tesh_in!O24=0,0,SER_hh_tesh_in!O24/SER_summary!O$27)</f>
        <v>0</v>
      </c>
      <c r="P24" s="100">
        <f>IF(SER_hh_tesh_in!P24=0,0,SER_hh_tesh_in!P24/SER_summary!P$27)</f>
        <v>0</v>
      </c>
      <c r="Q24" s="100">
        <f>IF(SER_hh_tesh_in!Q24=0,0,SER_hh_tesh_in!Q24/SER_summary!Q$27)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0</v>
      </c>
      <c r="D25" s="100">
        <f>IF(SER_hh_tesh_in!D25=0,0,SER_hh_tesh_in!D25/SER_summary!D$27)</f>
        <v>0</v>
      </c>
      <c r="E25" s="100">
        <f>IF(SER_hh_tesh_in!E25=0,0,SER_hh_tesh_in!E25/SER_summary!E$27)</f>
        <v>11.82538981248238</v>
      </c>
      <c r="F25" s="100">
        <f>IF(SER_hh_tesh_in!F25=0,0,SER_hh_tesh_in!F25/SER_summary!F$27)</f>
        <v>11.723064095030477</v>
      </c>
      <c r="G25" s="100">
        <f>IF(SER_hh_tesh_in!G25=0,0,SER_hh_tesh_in!G25/SER_summary!G$27)</f>
        <v>11.586506404470448</v>
      </c>
      <c r="H25" s="100">
        <f>IF(SER_hh_tesh_in!H25=0,0,SER_hh_tesh_in!H25/SER_summary!H$27)</f>
        <v>0</v>
      </c>
      <c r="I25" s="100">
        <f>IF(SER_hh_tesh_in!I25=0,0,SER_hh_tesh_in!I25/SER_summary!I$27)</f>
        <v>11.748749853237836</v>
      </c>
      <c r="J25" s="100">
        <f>IF(SER_hh_tesh_in!J25=0,0,SER_hh_tesh_in!J25/SER_summary!J$27)</f>
        <v>11.687364541059338</v>
      </c>
      <c r="K25" s="100">
        <f>IF(SER_hh_tesh_in!K25=0,0,SER_hh_tesh_in!K25/SER_summary!K$27)</f>
        <v>11.924144796821698</v>
      </c>
      <c r="L25" s="100">
        <f>IF(SER_hh_tesh_in!L25=0,0,SER_hh_tesh_in!L25/SER_summary!L$27)</f>
        <v>12.304016253342448</v>
      </c>
      <c r="M25" s="100">
        <f>IF(SER_hh_tesh_in!M25=0,0,SER_hh_tesh_in!M25/SER_summary!M$27)</f>
        <v>12.337378177696865</v>
      </c>
      <c r="N25" s="100">
        <f>IF(SER_hh_tesh_in!N25=0,0,SER_hh_tesh_in!N25/SER_summary!N$27)</f>
        <v>12.429304280571127</v>
      </c>
      <c r="O25" s="100">
        <f>IF(SER_hh_tesh_in!O25=0,0,SER_hh_tesh_in!O25/SER_summary!O$27)</f>
        <v>12.567014791545521</v>
      </c>
      <c r="P25" s="100">
        <f>IF(SER_hh_tesh_in!P25=0,0,SER_hh_tesh_in!P25/SER_summary!P$27)</f>
        <v>12.757689101597609</v>
      </c>
      <c r="Q25" s="100">
        <f>IF(SER_hh_tesh_in!Q25=0,0,SER_hh_tesh_in!Q25/SER_summary!Q$27)</f>
        <v>12.769583813508961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13.539785183408361</v>
      </c>
      <c r="D26" s="22">
        <f>IF(SER_hh_tesh_in!D26=0,0,SER_hh_tesh_in!D26/SER_summary!D$27)</f>
        <v>12.685647499652999</v>
      </c>
      <c r="E26" s="22">
        <f>IF(SER_hh_tesh_in!E26=0,0,SER_hh_tesh_in!E26/SER_summary!E$27)</f>
        <v>0</v>
      </c>
      <c r="F26" s="22">
        <f>IF(SER_hh_tesh_in!F26=0,0,SER_hh_tesh_in!F26/SER_summary!F$27)</f>
        <v>12.241598798421682</v>
      </c>
      <c r="G26" s="22">
        <f>IF(SER_hh_tesh_in!G26=0,0,SER_hh_tesh_in!G26/SER_summary!G$27)</f>
        <v>12.114382198506748</v>
      </c>
      <c r="H26" s="22">
        <f>IF(SER_hh_tesh_in!H26=0,0,SER_hh_tesh_in!H26/SER_summary!H$27)</f>
        <v>11.849420335386101</v>
      </c>
      <c r="I26" s="22">
        <f>IF(SER_hh_tesh_in!I26=0,0,SER_hh_tesh_in!I26/SER_summary!I$27)</f>
        <v>12.280210587660308</v>
      </c>
      <c r="J26" s="22">
        <f>IF(SER_hh_tesh_in!J26=0,0,SER_hh_tesh_in!J26/SER_summary!J$27)</f>
        <v>12.169433661943339</v>
      </c>
      <c r="K26" s="22">
        <f>IF(SER_hh_tesh_in!K26=0,0,SER_hh_tesh_in!K26/SER_summary!K$27)</f>
        <v>0</v>
      </c>
      <c r="L26" s="22">
        <f>IF(SER_hh_tesh_in!L26=0,0,SER_hh_tesh_in!L26/SER_summary!L$27)</f>
        <v>12.179914001815234</v>
      </c>
      <c r="M26" s="22">
        <f>IF(SER_hh_tesh_in!M26=0,0,SER_hh_tesh_in!M26/SER_summary!M$27)</f>
        <v>12.133451166870502</v>
      </c>
      <c r="N26" s="22">
        <f>IF(SER_hh_tesh_in!N26=0,0,SER_hh_tesh_in!N26/SER_summary!N$27)</f>
        <v>12.408926519250677</v>
      </c>
      <c r="O26" s="22">
        <f>IF(SER_hh_tesh_in!O26=0,0,SER_hh_tesh_in!O26/SER_summary!O$27)</f>
        <v>12.793351085396257</v>
      </c>
      <c r="P26" s="22">
        <f>IF(SER_hh_tesh_in!P26=0,0,SER_hh_tesh_in!P26/SER_summary!P$27)</f>
        <v>13.229874565719197</v>
      </c>
      <c r="Q26" s="22">
        <f>IF(SER_hh_tesh_in!Q26=0,0,SER_hh_tesh_in!Q26/SER_summary!Q$27)</f>
        <v>13.633899602474209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</v>
      </c>
      <c r="D27" s="116">
        <f>IF(SER_hh_tesh_in!D27=0,0,SER_hh_tesh_in!D27/SER_summary!D$27)</f>
        <v>0</v>
      </c>
      <c r="E27" s="116">
        <f>IF(SER_hh_tesh_in!E27=0,0,SER_hh_tesh_in!E27/SER_summary!E$27)</f>
        <v>0</v>
      </c>
      <c r="F27" s="116">
        <f>IF(SER_hh_tesh_in!F27=0,0,SER_hh_tesh_in!F27/SER_summary!F$27)</f>
        <v>0</v>
      </c>
      <c r="G27" s="116">
        <f>IF(SER_hh_tesh_in!G27=0,0,SER_hh_tesh_in!G27/SER_summary!G$27)</f>
        <v>0</v>
      </c>
      <c r="H27" s="116">
        <f>IF(SER_hh_tesh_in!H27=0,0,SER_hh_tesh_in!H27/SER_summary!H$27)</f>
        <v>0</v>
      </c>
      <c r="I27" s="116">
        <f>IF(SER_hh_tesh_in!I27=0,0,SER_hh_tesh_in!I27/SER_summary!I$27)</f>
        <v>0</v>
      </c>
      <c r="J27" s="116">
        <f>IF(SER_hh_tesh_in!J27=0,0,SER_hh_tesh_in!J27/SER_summary!J$27)</f>
        <v>0</v>
      </c>
      <c r="K27" s="116">
        <f>IF(SER_hh_tesh_in!K27=0,0,SER_hh_tesh_in!K27/SER_summary!K$27)</f>
        <v>0</v>
      </c>
      <c r="L27" s="116">
        <f>IF(SER_hh_tesh_in!L27=0,0,SER_hh_tesh_in!L27/SER_summary!L$27)</f>
        <v>0</v>
      </c>
      <c r="M27" s="116">
        <f>IF(SER_hh_tesh_in!M27=0,0,SER_hh_tesh_in!M27/SER_summary!M$27)</f>
        <v>0</v>
      </c>
      <c r="N27" s="116">
        <f>IF(SER_hh_tesh_in!N27=0,0,SER_hh_tesh_in!N27/SER_summary!N$27)</f>
        <v>0</v>
      </c>
      <c r="O27" s="116">
        <f>IF(SER_hh_tesh_in!O27=0,0,SER_hh_tesh_in!O27/SER_summary!O$27)</f>
        <v>0</v>
      </c>
      <c r="P27" s="116">
        <f>IF(SER_hh_tesh_in!P27=0,0,SER_hh_tesh_in!P27/SER_summary!P$27)</f>
        <v>0</v>
      </c>
      <c r="Q27" s="116">
        <f>IF(SER_hh_tesh_in!Q27=0,0,SER_hh_tesh_in!Q27/SER_summary!Q$27)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0</v>
      </c>
      <c r="D28" s="117">
        <f>IF(SER_hh_tesh_in!D28=0,0,SER_hh_tesh_in!D28/SER_summary!D$27)</f>
        <v>0</v>
      </c>
      <c r="E28" s="117">
        <f>IF(SER_hh_tesh_in!E28=0,0,SER_hh_tesh_in!E28/SER_summary!E$27)</f>
        <v>0</v>
      </c>
      <c r="F28" s="117">
        <f>IF(SER_hh_tesh_in!F28=0,0,SER_hh_tesh_in!F28/SER_summary!F$27)</f>
        <v>0</v>
      </c>
      <c r="G28" s="117">
        <f>IF(SER_hh_tesh_in!G28=0,0,SER_hh_tesh_in!G28/SER_summary!G$27)</f>
        <v>0</v>
      </c>
      <c r="H28" s="117">
        <f>IF(SER_hh_tesh_in!H28=0,0,SER_hh_tesh_in!H28/SER_summary!H$27)</f>
        <v>0</v>
      </c>
      <c r="I28" s="117">
        <f>IF(SER_hh_tesh_in!I28=0,0,SER_hh_tesh_in!I28/SER_summary!I$27)</f>
        <v>0</v>
      </c>
      <c r="J28" s="117">
        <f>IF(SER_hh_tesh_in!J28=0,0,SER_hh_tesh_in!J28/SER_summary!J$27)</f>
        <v>0</v>
      </c>
      <c r="K28" s="117">
        <f>IF(SER_hh_tesh_in!K28=0,0,SER_hh_tesh_in!K28/SER_summary!K$27)</f>
        <v>0</v>
      </c>
      <c r="L28" s="117">
        <f>IF(SER_hh_tesh_in!L28=0,0,SER_hh_tesh_in!L28/SER_summary!L$27)</f>
        <v>0</v>
      </c>
      <c r="M28" s="117">
        <f>IF(SER_hh_tesh_in!M28=0,0,SER_hh_tesh_in!M28/SER_summary!M$27)</f>
        <v>0</v>
      </c>
      <c r="N28" s="117">
        <f>IF(SER_hh_tesh_in!N28=0,0,SER_hh_tesh_in!N28/SER_summary!N$27)</f>
        <v>0</v>
      </c>
      <c r="O28" s="117">
        <f>IF(SER_hh_tesh_in!O28=0,0,SER_hh_tesh_in!O28/SER_summary!O$27)</f>
        <v>0</v>
      </c>
      <c r="P28" s="117">
        <f>IF(SER_hh_tesh_in!P28=0,0,SER_hh_tesh_in!P28/SER_summary!P$27)</f>
        <v>0</v>
      </c>
      <c r="Q28" s="117">
        <f>IF(SER_hh_tesh_in!Q28=0,0,SER_hh_tesh_in!Q28/SER_summary!Q$27)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17.217830454206798</v>
      </c>
      <c r="D29" s="101">
        <f>IF(SER_hh_tesh_in!D29=0,0,SER_hh_tesh_in!D29/SER_summary!D$27)</f>
        <v>16.567925841070004</v>
      </c>
      <c r="E29" s="101">
        <f>IF(SER_hh_tesh_in!E29=0,0,SER_hh_tesh_in!E29/SER_summary!E$27)</f>
        <v>15.381058571991678</v>
      </c>
      <c r="F29" s="101">
        <f>IF(SER_hh_tesh_in!F29=0,0,SER_hh_tesh_in!F29/SER_summary!F$27)</f>
        <v>15.097794345533375</v>
      </c>
      <c r="G29" s="101">
        <f>IF(SER_hh_tesh_in!G29=0,0,SER_hh_tesh_in!G29/SER_summary!G$27)</f>
        <v>14.918327687682156</v>
      </c>
      <c r="H29" s="101">
        <f>IF(SER_hh_tesh_in!H29=0,0,SER_hh_tesh_in!H29/SER_summary!H$27)</f>
        <v>14.748409750203555</v>
      </c>
      <c r="I29" s="101">
        <f>IF(SER_hh_tesh_in!I29=0,0,SER_hh_tesh_in!I29/SER_summary!I$27)</f>
        <v>14.228388391493388</v>
      </c>
      <c r="J29" s="101">
        <f>IF(SER_hh_tesh_in!J29=0,0,SER_hh_tesh_in!J29/SER_summary!J$27)</f>
        <v>14.049630762906485</v>
      </c>
      <c r="K29" s="101">
        <f>IF(SER_hh_tesh_in!K29=0,0,SER_hh_tesh_in!K29/SER_summary!K$27)</f>
        <v>14.647554328627011</v>
      </c>
      <c r="L29" s="101">
        <f>IF(SER_hh_tesh_in!L29=0,0,SER_hh_tesh_in!L29/SER_summary!L$27)</f>
        <v>14.314478170387883</v>
      </c>
      <c r="M29" s="101">
        <f>IF(SER_hh_tesh_in!M29=0,0,SER_hh_tesh_in!M29/SER_summary!M$27)</f>
        <v>14.303355341351017</v>
      </c>
      <c r="N29" s="101">
        <f>IF(SER_hh_tesh_in!N29=0,0,SER_hh_tesh_in!N29/SER_summary!N$27)</f>
        <v>14.78235017811536</v>
      </c>
      <c r="O29" s="101">
        <f>IF(SER_hh_tesh_in!O29=0,0,SER_hh_tesh_in!O29/SER_summary!O$27)</f>
        <v>15.013928300450171</v>
      </c>
      <c r="P29" s="101">
        <f>IF(SER_hh_tesh_in!P29=0,0,SER_hh_tesh_in!P29/SER_summary!P$27)</f>
        <v>15.44070572155727</v>
      </c>
      <c r="Q29" s="101">
        <f>IF(SER_hh_tesh_in!Q29=0,0,SER_hh_tesh_in!Q29/SER_summary!Q$27)</f>
        <v>16.527976091772047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0</v>
      </c>
      <c r="D30" s="100">
        <f>IF(SER_hh_tesh_in!D30=0,0,SER_hh_tesh_in!D30/SER_summary!D$27)</f>
        <v>0</v>
      </c>
      <c r="E30" s="100">
        <f>IF(SER_hh_tesh_in!E30=0,0,SER_hh_tesh_in!E30/SER_summary!E$27)</f>
        <v>0</v>
      </c>
      <c r="F30" s="100">
        <f>IF(SER_hh_tesh_in!F30=0,0,SER_hh_tesh_in!F30/SER_summary!F$27)</f>
        <v>15.181302986178627</v>
      </c>
      <c r="G30" s="100">
        <f>IF(SER_hh_tesh_in!G30=0,0,SER_hh_tesh_in!G30/SER_summary!G$27)</f>
        <v>15.399406912489592</v>
      </c>
      <c r="H30" s="100">
        <f>IF(SER_hh_tesh_in!H30=0,0,SER_hh_tesh_in!H30/SER_summary!H$27)</f>
        <v>15.398607605642034</v>
      </c>
      <c r="I30" s="100">
        <f>IF(SER_hh_tesh_in!I30=0,0,SER_hh_tesh_in!I30/SER_summary!I$27)</f>
        <v>14.228388391493388</v>
      </c>
      <c r="J30" s="100">
        <f>IF(SER_hh_tesh_in!J30=0,0,SER_hh_tesh_in!J30/SER_summary!J$27)</f>
        <v>0</v>
      </c>
      <c r="K30" s="100">
        <f>IF(SER_hh_tesh_in!K30=0,0,SER_hh_tesh_in!K30/SER_summary!K$27)</f>
        <v>14.662718813242069</v>
      </c>
      <c r="L30" s="100">
        <f>IF(SER_hh_tesh_in!L30=0,0,SER_hh_tesh_in!L30/SER_summary!L$27)</f>
        <v>14.316719782486897</v>
      </c>
      <c r="M30" s="100">
        <f>IF(SER_hh_tesh_in!M30=0,0,SER_hh_tesh_in!M30/SER_summary!M$27)</f>
        <v>0</v>
      </c>
      <c r="N30" s="100">
        <f>IF(SER_hh_tesh_in!N30=0,0,SER_hh_tesh_in!N30/SER_summary!N$27)</f>
        <v>14.783678399979195</v>
      </c>
      <c r="O30" s="100">
        <f>IF(SER_hh_tesh_in!O30=0,0,SER_hh_tesh_in!O30/SER_summary!O$27)</f>
        <v>0</v>
      </c>
      <c r="P30" s="100">
        <f>IF(SER_hh_tesh_in!P30=0,0,SER_hh_tesh_in!P30/SER_summary!P$27)</f>
        <v>15.048464563269649</v>
      </c>
      <c r="Q30" s="100">
        <f>IF(SER_hh_tesh_in!Q30=0,0,SER_hh_tesh_in!Q30/SER_summary!Q$27)</f>
        <v>15.569323795777649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17.825491958235322</v>
      </c>
      <c r="D31" s="100">
        <f>IF(SER_hh_tesh_in!D31=0,0,SER_hh_tesh_in!D31/SER_summary!D$27)</f>
        <v>17.285364299263691</v>
      </c>
      <c r="E31" s="100">
        <f>IF(SER_hh_tesh_in!E31=0,0,SER_hh_tesh_in!E31/SER_summary!E$27)</f>
        <v>0</v>
      </c>
      <c r="F31" s="100">
        <f>IF(SER_hh_tesh_in!F31=0,0,SER_hh_tesh_in!F31/SER_summary!F$27)</f>
        <v>0</v>
      </c>
      <c r="G31" s="100">
        <f>IF(SER_hh_tesh_in!G31=0,0,SER_hh_tesh_in!G31/SER_summary!G$27)</f>
        <v>0</v>
      </c>
      <c r="H31" s="100">
        <f>IF(SER_hh_tesh_in!H31=0,0,SER_hh_tesh_in!H31/SER_summary!H$27)</f>
        <v>0</v>
      </c>
      <c r="I31" s="100">
        <f>IF(SER_hh_tesh_in!I31=0,0,SER_hh_tesh_in!I31/SER_summary!I$27)</f>
        <v>0</v>
      </c>
      <c r="J31" s="100">
        <f>IF(SER_hh_tesh_in!J31=0,0,SER_hh_tesh_in!J31/SER_summary!J$27)</f>
        <v>0</v>
      </c>
      <c r="K31" s="100">
        <f>IF(SER_hh_tesh_in!K31=0,0,SER_hh_tesh_in!K31/SER_summary!K$27)</f>
        <v>14.611700622326904</v>
      </c>
      <c r="L31" s="100">
        <f>IF(SER_hh_tesh_in!L31=0,0,SER_hh_tesh_in!L31/SER_summary!L$27)</f>
        <v>14.234878100905675</v>
      </c>
      <c r="M31" s="100">
        <f>IF(SER_hh_tesh_in!M31=0,0,SER_hh_tesh_in!M31/SER_summary!M$27)</f>
        <v>14.933646627390731</v>
      </c>
      <c r="N31" s="100">
        <f>IF(SER_hh_tesh_in!N31=0,0,SER_hh_tesh_in!N31/SER_summary!N$27)</f>
        <v>14.66708236903373</v>
      </c>
      <c r="O31" s="100">
        <f>IF(SER_hh_tesh_in!O31=0,0,SER_hh_tesh_in!O31/SER_summary!O$27)</f>
        <v>15.064007730994492</v>
      </c>
      <c r="P31" s="100">
        <f>IF(SER_hh_tesh_in!P31=0,0,SER_hh_tesh_in!P31/SER_summary!P$27)</f>
        <v>15.140857984171939</v>
      </c>
      <c r="Q31" s="100">
        <f>IF(SER_hh_tesh_in!Q31=0,0,SER_hh_tesh_in!Q31/SER_summary!Q$27)</f>
        <v>15.655687032008551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0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16.855064468992598</v>
      </c>
      <c r="D33" s="18">
        <f>IF(SER_hh_tesh_in!D33=0,0,SER_hh_tesh_in!D33/SER_summary!D$27)</f>
        <v>16.51173791949337</v>
      </c>
      <c r="E33" s="18">
        <f>IF(SER_hh_tesh_in!E33=0,0,SER_hh_tesh_in!E33/SER_summary!E$27)</f>
        <v>15.381058571991678</v>
      </c>
      <c r="F33" s="18">
        <f>IF(SER_hh_tesh_in!F33=0,0,SER_hh_tesh_in!F33/SER_summary!F$27)</f>
        <v>14.952742575735824</v>
      </c>
      <c r="G33" s="18">
        <f>IF(SER_hh_tesh_in!G33=0,0,SER_hh_tesh_in!G33/SER_summary!G$27)</f>
        <v>14.745861760182681</v>
      </c>
      <c r="H33" s="18">
        <f>IF(SER_hh_tesh_in!H33=0,0,SER_hh_tesh_in!H33/SER_summary!H$27)</f>
        <v>14.66796885267785</v>
      </c>
      <c r="I33" s="18">
        <f>IF(SER_hh_tesh_in!I33=0,0,SER_hh_tesh_in!I33/SER_summary!I$27)</f>
        <v>0</v>
      </c>
      <c r="J33" s="18">
        <f>IF(SER_hh_tesh_in!J33=0,0,SER_hh_tesh_in!J33/SER_summary!J$27)</f>
        <v>14.049630762906485</v>
      </c>
      <c r="K33" s="18">
        <f>IF(SER_hh_tesh_in!K33=0,0,SER_hh_tesh_in!K33/SER_summary!K$27)</f>
        <v>0</v>
      </c>
      <c r="L33" s="18">
        <f>IF(SER_hh_tesh_in!L33=0,0,SER_hh_tesh_in!L33/SER_summary!L$27)</f>
        <v>0</v>
      </c>
      <c r="M33" s="18">
        <f>IF(SER_hh_tesh_in!M33=0,0,SER_hh_tesh_in!M33/SER_summary!M$27)</f>
        <v>14.294031600405713</v>
      </c>
      <c r="N33" s="18">
        <f>IF(SER_hh_tesh_in!N33=0,0,SER_hh_tesh_in!N33/SER_summary!N$27)</f>
        <v>0</v>
      </c>
      <c r="O33" s="18">
        <f>IF(SER_hh_tesh_in!O33=0,0,SER_hh_tesh_in!O33/SER_summary!O$27)</f>
        <v>14.974746862051115</v>
      </c>
      <c r="P33" s="18">
        <f>IF(SER_hh_tesh_in!P33=0,0,SER_hh_tesh_in!P33/SER_summary!P$27)</f>
        <v>15.59442250860584</v>
      </c>
      <c r="Q33" s="18">
        <f>IF(SER_hh_tesh_in!Q33=0,0,SER_hh_tesh_in!Q33/SER_summary!Q$27)</f>
        <v>16.6861642342569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67.125970364716267</v>
      </c>
      <c r="D3" s="106">
        <f>IF(SER_hh_emih_in!D3=0,0,SER_hh_emih_in!D3/SER_summary!D$27)</f>
        <v>47.922665361437822</v>
      </c>
      <c r="E3" s="106">
        <f>IF(SER_hh_emih_in!E3=0,0,SER_hh_emih_in!E3/SER_summary!E$27)</f>
        <v>31.279669346622772</v>
      </c>
      <c r="F3" s="106">
        <f>IF(SER_hh_emih_in!F3=0,0,SER_hh_emih_in!F3/SER_summary!F$27)</f>
        <v>42.438837170676223</v>
      </c>
      <c r="G3" s="106">
        <f>IF(SER_hh_emih_in!G3=0,0,SER_hh_emih_in!G3/SER_summary!G$27)</f>
        <v>37.786495089156745</v>
      </c>
      <c r="H3" s="106">
        <f>IF(SER_hh_emih_in!H3=0,0,SER_hh_emih_in!H3/SER_summary!H$27)</f>
        <v>17.403163662858447</v>
      </c>
      <c r="I3" s="106">
        <f>IF(SER_hh_emih_in!I3=0,0,SER_hh_emih_in!I3/SER_summary!I$27)</f>
        <v>10.603922040696876</v>
      </c>
      <c r="J3" s="106">
        <f>IF(SER_hh_emih_in!J3=0,0,SER_hh_emih_in!J3/SER_summary!J$27)</f>
        <v>18.774910762651714</v>
      </c>
      <c r="K3" s="106">
        <f>IF(SER_hh_emih_in!K3=0,0,SER_hh_emih_in!K3/SER_summary!K$27)</f>
        <v>17.475489171672482</v>
      </c>
      <c r="L3" s="106">
        <f>IF(SER_hh_emih_in!L3=0,0,SER_hh_emih_in!L3/SER_summary!L$27)</f>
        <v>10.122711730793748</v>
      </c>
      <c r="M3" s="106">
        <f>IF(SER_hh_emih_in!M3=0,0,SER_hh_emih_in!M3/SER_summary!M$27)</f>
        <v>12.848029755170947</v>
      </c>
      <c r="N3" s="106">
        <f>IF(SER_hh_emih_in!N3=0,0,SER_hh_emih_in!N3/SER_summary!N$27)</f>
        <v>7.967046032631699</v>
      </c>
      <c r="O3" s="106">
        <f>IF(SER_hh_emih_in!O3=0,0,SER_hh_emih_in!O3/SER_summary!O$27)</f>
        <v>15.821692574095554</v>
      </c>
      <c r="P3" s="106">
        <f>IF(SER_hh_emih_in!P3=0,0,SER_hh_emih_in!P3/SER_summary!P$27)</f>
        <v>9.4287987602385588</v>
      </c>
      <c r="Q3" s="106">
        <f>IF(SER_hh_emih_in!Q3=0,0,SER_hh_emih_in!Q3/SER_summary!Q$27)</f>
        <v>8.9706954809176302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61.155688906152037</v>
      </c>
      <c r="D4" s="101">
        <f>IF(SER_hh_emih_in!D4=0,0,SER_hh_emih_in!D4/SER_summary!D$27)</f>
        <v>45.840436950752412</v>
      </c>
      <c r="E4" s="101">
        <f>IF(SER_hh_emih_in!E4=0,0,SER_hh_emih_in!E4/SER_summary!E$27)</f>
        <v>26.031121572092911</v>
      </c>
      <c r="F4" s="101">
        <f>IF(SER_hh_emih_in!F4=0,0,SER_hh_emih_in!F4/SER_summary!F$27)</f>
        <v>34.513564903881417</v>
      </c>
      <c r="G4" s="101">
        <f>IF(SER_hh_emih_in!G4=0,0,SER_hh_emih_in!G4/SER_summary!G$27)</f>
        <v>32.918780345759124</v>
      </c>
      <c r="H4" s="101">
        <f>IF(SER_hh_emih_in!H4=0,0,SER_hh_emih_in!H4/SER_summary!H$27)</f>
        <v>13.298594100482775</v>
      </c>
      <c r="I4" s="101">
        <f>IF(SER_hh_emih_in!I4=0,0,SER_hh_emih_in!I4/SER_summary!I$27)</f>
        <v>1.6281583703479574</v>
      </c>
      <c r="J4" s="101">
        <f>IF(SER_hh_emih_in!J4=0,0,SER_hh_emih_in!J4/SER_summary!J$27)</f>
        <v>18.068402669165199</v>
      </c>
      <c r="K4" s="101">
        <f>IF(SER_hh_emih_in!K4=0,0,SER_hh_emih_in!K4/SER_summary!K$27)</f>
        <v>8.6389259490786543</v>
      </c>
      <c r="L4" s="101">
        <f>IF(SER_hh_emih_in!L4=0,0,SER_hh_emih_in!L4/SER_summary!L$27)</f>
        <v>2.1991368724711435</v>
      </c>
      <c r="M4" s="101">
        <f>IF(SER_hh_emih_in!M4=0,0,SER_hh_emih_in!M4/SER_summary!M$27)</f>
        <v>12.752745112329588</v>
      </c>
      <c r="N4" s="101">
        <f>IF(SER_hh_emih_in!N4=0,0,SER_hh_emih_in!N4/SER_summary!N$27)</f>
        <v>0</v>
      </c>
      <c r="O4" s="101">
        <f>IF(SER_hh_emih_in!O4=0,0,SER_hh_emih_in!O4/SER_summary!O$27)</f>
        <v>13.276327327177414</v>
      </c>
      <c r="P4" s="101">
        <f>IF(SER_hh_emih_in!P4=0,0,SER_hh_emih_in!P4/SER_summary!P$27)</f>
        <v>7.1791136089206793</v>
      </c>
      <c r="Q4" s="101">
        <f>IF(SER_hh_emih_in!Q4=0,0,SER_hh_emih_in!Q4/SER_summary!Q$27)</f>
        <v>6.9194002673006709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0</v>
      </c>
      <c r="D5" s="100">
        <f>IF(SER_hh_emih_in!D5=0,0,SER_hh_emih_in!D5/SER_summary!D$27)</f>
        <v>0</v>
      </c>
      <c r="E5" s="100">
        <f>IF(SER_hh_emih_in!E5=0,0,SER_hh_emih_in!E5/SER_summary!E$27)</f>
        <v>0</v>
      </c>
      <c r="F5" s="100">
        <f>IF(SER_hh_emih_in!F5=0,0,SER_hh_emih_in!F5/SER_summary!F$27)</f>
        <v>0</v>
      </c>
      <c r="G5" s="100">
        <f>IF(SER_hh_emih_in!G5=0,0,SER_hh_emih_in!G5/SER_summary!G$27)</f>
        <v>0</v>
      </c>
      <c r="H5" s="100">
        <f>IF(SER_hh_emih_in!H5=0,0,SER_hh_emih_in!H5/SER_summary!H$27)</f>
        <v>0</v>
      </c>
      <c r="I5" s="100">
        <f>IF(SER_hh_emih_in!I5=0,0,SER_hh_emih_in!I5/SER_summary!I$27)</f>
        <v>0</v>
      </c>
      <c r="J5" s="100">
        <f>IF(SER_hh_emih_in!J5=0,0,SER_hh_emih_in!J5/SER_summary!J$27)</f>
        <v>0</v>
      </c>
      <c r="K5" s="100">
        <f>IF(SER_hh_emih_in!K5=0,0,SER_hh_emih_in!K5/SER_summary!K$27)</f>
        <v>0</v>
      </c>
      <c r="L5" s="100">
        <f>IF(SER_hh_emih_in!L5=0,0,SER_hh_emih_in!L5/SER_summary!L$27)</f>
        <v>0</v>
      </c>
      <c r="M5" s="100">
        <f>IF(SER_hh_emih_in!M5=0,0,SER_hh_emih_in!M5/SER_summary!M$27)</f>
        <v>0</v>
      </c>
      <c r="N5" s="100">
        <f>IF(SER_hh_emih_in!N5=0,0,SER_hh_emih_in!N5/SER_summary!N$27)</f>
        <v>0</v>
      </c>
      <c r="O5" s="100">
        <f>IF(SER_hh_emih_in!O5=0,0,SER_hh_emih_in!O5/SER_summary!O$27)</f>
        <v>0</v>
      </c>
      <c r="P5" s="100">
        <f>IF(SER_hh_emih_in!P5=0,0,SER_hh_emih_in!P5/SER_summary!P$27)</f>
        <v>0</v>
      </c>
      <c r="Q5" s="100">
        <f>IF(SER_hh_emih_in!Q5=0,0,SER_hh_emih_in!Q5/SER_summary!Q$27)</f>
        <v>0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83.08771286564324</v>
      </c>
      <c r="D7" s="100">
        <f>IF(SER_hh_emih_in!D7=0,0,SER_hh_emih_in!D7/SER_summary!D$27)</f>
        <v>66.232840984096455</v>
      </c>
      <c r="E7" s="100">
        <f>IF(SER_hh_emih_in!E7=0,0,SER_hh_emih_in!E7/SER_summary!E$27)</f>
        <v>46.732127659269473</v>
      </c>
      <c r="F7" s="100">
        <f>IF(SER_hh_emih_in!F7=0,0,SER_hh_emih_in!F7/SER_summary!F$27)</f>
        <v>43.132231747748904</v>
      </c>
      <c r="G7" s="100">
        <f>IF(SER_hh_emih_in!G7=0,0,SER_hh_emih_in!G7/SER_summary!G$27)</f>
        <v>34.532767107424263</v>
      </c>
      <c r="H7" s="100">
        <f>IF(SER_hh_emih_in!H7=0,0,SER_hh_emih_in!H7/SER_summary!H$27)</f>
        <v>27.17191002057314</v>
      </c>
      <c r="I7" s="100">
        <f>IF(SER_hh_emih_in!I7=0,0,SER_hh_emih_in!I7/SER_summary!I$27)</f>
        <v>0</v>
      </c>
      <c r="J7" s="100">
        <f>IF(SER_hh_emih_in!J7=0,0,SER_hh_emih_in!J7/SER_summary!J$27)</f>
        <v>30.511914762094328</v>
      </c>
      <c r="K7" s="100">
        <f>IF(SER_hh_emih_in!K7=0,0,SER_hh_emih_in!K7/SER_summary!K$27)</f>
        <v>28.943887463163826</v>
      </c>
      <c r="L7" s="100">
        <f>IF(SER_hh_emih_in!L7=0,0,SER_hh_emih_in!L7/SER_summary!L$27)</f>
        <v>0</v>
      </c>
      <c r="M7" s="100">
        <f>IF(SER_hh_emih_in!M7=0,0,SER_hh_emih_in!M7/SER_summary!M$27)</f>
        <v>0</v>
      </c>
      <c r="N7" s="100">
        <f>IF(SER_hh_emih_in!N7=0,0,SER_hh_emih_in!N7/SER_summary!N$27)</f>
        <v>0</v>
      </c>
      <c r="O7" s="100">
        <f>IF(SER_hh_emih_in!O7=0,0,SER_hh_emih_in!O7/SER_summary!O$27)</f>
        <v>0</v>
      </c>
      <c r="P7" s="100">
        <f>IF(SER_hh_emih_in!P7=0,0,SER_hh_emih_in!P7/SER_summary!P$27)</f>
        <v>0</v>
      </c>
      <c r="Q7" s="100">
        <f>IF(SER_hh_emih_in!Q7=0,0,SER_hh_emih_in!Q7/SER_summary!Q$27)</f>
        <v>0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0</v>
      </c>
      <c r="D8" s="100">
        <f>IF(SER_hh_emih_in!D8=0,0,SER_hh_emih_in!D8/SER_summary!D$27)</f>
        <v>0</v>
      </c>
      <c r="E8" s="100">
        <f>IF(SER_hh_emih_in!E8=0,0,SER_hh_emih_in!E8/SER_summary!E$27)</f>
        <v>0</v>
      </c>
      <c r="F8" s="100">
        <f>IF(SER_hh_emih_in!F8=0,0,SER_hh_emih_in!F8/SER_summary!F$27)</f>
        <v>0</v>
      </c>
      <c r="G8" s="100">
        <f>IF(SER_hh_emih_in!G8=0,0,SER_hh_emih_in!G8/SER_summary!G$27)</f>
        <v>0</v>
      </c>
      <c r="H8" s="100">
        <f>IF(SER_hh_emih_in!H8=0,0,SER_hh_emih_in!H8/SER_summary!H$27)</f>
        <v>0</v>
      </c>
      <c r="I8" s="100">
        <f>IF(SER_hh_emih_in!I8=0,0,SER_hh_emih_in!I8/SER_summary!I$27)</f>
        <v>0</v>
      </c>
      <c r="J8" s="100">
        <f>IF(SER_hh_emih_in!J8=0,0,SER_hh_emih_in!J8/SER_summary!J$27)</f>
        <v>0</v>
      </c>
      <c r="K8" s="100">
        <f>IF(SER_hh_emih_in!K8=0,0,SER_hh_emih_in!K8/SER_summary!K$27)</f>
        <v>0</v>
      </c>
      <c r="L8" s="100">
        <f>IF(SER_hh_emih_in!L8=0,0,SER_hh_emih_in!L8/SER_summary!L$27)</f>
        <v>0</v>
      </c>
      <c r="M8" s="100">
        <f>IF(SER_hh_emih_in!M8=0,0,SER_hh_emih_in!M8/SER_summary!M$27)</f>
        <v>0</v>
      </c>
      <c r="N8" s="100">
        <f>IF(SER_hh_emih_in!N8=0,0,SER_hh_emih_in!N8/SER_summary!N$27)</f>
        <v>0</v>
      </c>
      <c r="O8" s="100">
        <f>IF(SER_hh_emih_in!O8=0,0,SER_hh_emih_in!O8/SER_summary!O$27)</f>
        <v>0</v>
      </c>
      <c r="P8" s="100">
        <f>IF(SER_hh_emih_in!P8=0,0,SER_hh_emih_in!P8/SER_summary!P$27)</f>
        <v>0</v>
      </c>
      <c r="Q8" s="100">
        <f>IF(SER_hh_emih_in!Q8=0,0,SER_hh_emih_in!Q8/SER_summary!Q$27)</f>
        <v>0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57.116911309193455</v>
      </c>
      <c r="D9" s="100">
        <f>IF(SER_hh_emih_in!D9=0,0,SER_hh_emih_in!D9/SER_summary!D$27)</f>
        <v>55.953962815238967</v>
      </c>
      <c r="E9" s="100">
        <f>IF(SER_hh_emih_in!E9=0,0,SER_hh_emih_in!E9/SER_summary!E$27)</f>
        <v>0</v>
      </c>
      <c r="F9" s="100">
        <f>IF(SER_hh_emih_in!F9=0,0,SER_hh_emih_in!F9/SER_summary!F$27)</f>
        <v>32.893443185145671</v>
      </c>
      <c r="G9" s="100">
        <f>IF(SER_hh_emih_in!G9=0,0,SER_hh_emih_in!G9/SER_summary!G$27)</f>
        <v>0</v>
      </c>
      <c r="H9" s="100">
        <f>IF(SER_hh_emih_in!H9=0,0,SER_hh_emih_in!H9/SER_summary!H$27)</f>
        <v>0</v>
      </c>
      <c r="I9" s="100">
        <f>IF(SER_hh_emih_in!I9=0,0,SER_hh_emih_in!I9/SER_summary!I$27)</f>
        <v>11.365931856939062</v>
      </c>
      <c r="J9" s="100">
        <f>IF(SER_hh_emih_in!J9=0,0,SER_hh_emih_in!J9/SER_summary!J$27)</f>
        <v>0</v>
      </c>
      <c r="K9" s="100">
        <f>IF(SER_hh_emih_in!K9=0,0,SER_hh_emih_in!K9/SER_summary!K$27)</f>
        <v>19.136777708602786</v>
      </c>
      <c r="L9" s="100">
        <f>IF(SER_hh_emih_in!L9=0,0,SER_hh_emih_in!L9/SER_summary!L$27)</f>
        <v>22.469366302726748</v>
      </c>
      <c r="M9" s="100">
        <f>IF(SER_hh_emih_in!M9=0,0,SER_hh_emih_in!M9/SER_summary!M$27)</f>
        <v>22.991550593472397</v>
      </c>
      <c r="N9" s="100">
        <f>IF(SER_hh_emih_in!N9=0,0,SER_hh_emih_in!N9/SER_summary!N$27)</f>
        <v>0</v>
      </c>
      <c r="O9" s="100">
        <f>IF(SER_hh_emih_in!O9=0,0,SER_hh_emih_in!O9/SER_summary!O$27)</f>
        <v>18.698454397935937</v>
      </c>
      <c r="P9" s="100">
        <f>IF(SER_hh_emih_in!P9=0,0,SER_hh_emih_in!P9/SER_summary!P$27)</f>
        <v>15.312814015740592</v>
      </c>
      <c r="Q9" s="100">
        <f>IF(SER_hh_emih_in!Q9=0,0,SER_hh_emih_in!Q9/SER_summary!Q$27)</f>
        <v>18.217854073773125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0</v>
      </c>
      <c r="D10" s="100">
        <f>IF(SER_hh_emih_in!D10=0,0,SER_hh_emih_in!D10/SER_summary!D$27)</f>
        <v>0</v>
      </c>
      <c r="E10" s="100">
        <f>IF(SER_hh_emih_in!E10=0,0,SER_hh_emih_in!E10/SER_summary!E$27)</f>
        <v>0</v>
      </c>
      <c r="F10" s="100">
        <f>IF(SER_hh_emih_in!F10=0,0,SER_hh_emih_in!F10/SER_summary!F$27)</f>
        <v>0</v>
      </c>
      <c r="G10" s="100">
        <f>IF(SER_hh_emih_in!G10=0,0,SER_hh_emih_in!G10/SER_summary!G$27)</f>
        <v>0</v>
      </c>
      <c r="H10" s="100">
        <f>IF(SER_hh_emih_in!H10=0,0,SER_hh_emih_in!H10/SER_summary!H$27)</f>
        <v>0</v>
      </c>
      <c r="I10" s="100">
        <f>IF(SER_hh_emih_in!I10=0,0,SER_hh_emih_in!I10/SER_summary!I$27)</f>
        <v>0</v>
      </c>
      <c r="J10" s="100">
        <f>IF(SER_hh_emih_in!J10=0,0,SER_hh_emih_in!J10/SER_summary!J$27)</f>
        <v>0</v>
      </c>
      <c r="K10" s="100">
        <f>IF(SER_hh_emih_in!K10=0,0,SER_hh_emih_in!K10/SER_summary!K$27)</f>
        <v>0</v>
      </c>
      <c r="L10" s="100">
        <f>IF(SER_hh_emih_in!L10=0,0,SER_hh_emih_in!L10/SER_summary!L$27)</f>
        <v>0</v>
      </c>
      <c r="M10" s="100">
        <f>IF(SER_hh_emih_in!M10=0,0,SER_hh_emih_in!M10/SER_summary!M$27)</f>
        <v>0</v>
      </c>
      <c r="N10" s="100">
        <f>IF(SER_hh_emih_in!N10=0,0,SER_hh_emih_in!N10/SER_summary!N$27)</f>
        <v>0</v>
      </c>
      <c r="O10" s="100">
        <f>IF(SER_hh_emih_in!O10=0,0,SER_hh_emih_in!O10/SER_summary!O$27)</f>
        <v>0</v>
      </c>
      <c r="P10" s="100">
        <f>IF(SER_hh_emih_in!P10=0,0,SER_hh_emih_in!P10/SER_summary!P$27)</f>
        <v>0</v>
      </c>
      <c r="Q10" s="100">
        <f>IF(SER_hh_emih_in!Q10=0,0,SER_hh_emih_in!Q10/SER_summary!Q$27)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0</v>
      </c>
      <c r="D16" s="101">
        <f>IF(SER_hh_emih_in!D16=0,0,SER_hh_emih_in!D16/SER_summary!D$27)</f>
        <v>0</v>
      </c>
      <c r="E16" s="101">
        <f>IF(SER_hh_emih_in!E16=0,0,SER_hh_emih_in!E16/SER_summary!E$27)</f>
        <v>0</v>
      </c>
      <c r="F16" s="101">
        <f>IF(SER_hh_emih_in!F16=0,0,SER_hh_emih_in!F16/SER_summary!F$27)</f>
        <v>0</v>
      </c>
      <c r="G16" s="101">
        <f>IF(SER_hh_emih_in!G16=0,0,SER_hh_emih_in!G16/SER_summary!G$27)</f>
        <v>0</v>
      </c>
      <c r="H16" s="101">
        <f>IF(SER_hh_emih_in!H16=0,0,SER_hh_emih_in!H16/SER_summary!H$27)</f>
        <v>0</v>
      </c>
      <c r="I16" s="101">
        <f>IF(SER_hh_emih_in!I16=0,0,SER_hh_emih_in!I16/SER_summary!I$27)</f>
        <v>0</v>
      </c>
      <c r="J16" s="101">
        <f>IF(SER_hh_emih_in!J16=0,0,SER_hh_emih_in!J16/SER_summary!J$27)</f>
        <v>0</v>
      </c>
      <c r="K16" s="101">
        <f>IF(SER_hh_emih_in!K16=0,0,SER_hh_emih_in!K16/SER_summary!K$27)</f>
        <v>0</v>
      </c>
      <c r="L16" s="101">
        <f>IF(SER_hh_emih_in!L16=0,0,SER_hh_emih_in!L16/SER_summary!L$27)</f>
        <v>0</v>
      </c>
      <c r="M16" s="101">
        <f>IF(SER_hh_emih_in!M16=0,0,SER_hh_emih_in!M16/SER_summary!M$27)</f>
        <v>0</v>
      </c>
      <c r="N16" s="101">
        <f>IF(SER_hh_emih_in!N16=0,0,SER_hh_emih_in!N16/SER_summary!N$27)</f>
        <v>0</v>
      </c>
      <c r="O16" s="101">
        <f>IF(SER_hh_emih_in!O16=0,0,SER_hh_emih_in!O16/SER_summary!O$27)</f>
        <v>0</v>
      </c>
      <c r="P16" s="101">
        <f>IF(SER_hh_emih_in!P16=0,0,SER_hh_emih_in!P16/SER_summary!P$27)</f>
        <v>0</v>
      </c>
      <c r="Q16" s="101">
        <f>IF(SER_hh_emih_in!Q16=0,0,SER_hh_emih_in!Q16/SER_summary!Q$27)</f>
        <v>0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0</v>
      </c>
      <c r="D17" s="103">
        <f>IF(SER_hh_emih_in!D17=0,0,SER_hh_emih_in!D17/SER_summary!D$27)</f>
        <v>0</v>
      </c>
      <c r="E17" s="103">
        <f>IF(SER_hh_emih_in!E17=0,0,SER_hh_emih_in!E17/SER_summary!E$27)</f>
        <v>0</v>
      </c>
      <c r="F17" s="103">
        <f>IF(SER_hh_emih_in!F17=0,0,SER_hh_emih_in!F17/SER_summary!F$27)</f>
        <v>0</v>
      </c>
      <c r="G17" s="103">
        <f>IF(SER_hh_emih_in!G17=0,0,SER_hh_emih_in!G17/SER_summary!G$27)</f>
        <v>0</v>
      </c>
      <c r="H17" s="103">
        <f>IF(SER_hh_emih_in!H17=0,0,SER_hh_emih_in!H17/SER_summary!H$27)</f>
        <v>0</v>
      </c>
      <c r="I17" s="103">
        <f>IF(SER_hh_emih_in!I17=0,0,SER_hh_emih_in!I17/SER_summary!I$27)</f>
        <v>0</v>
      </c>
      <c r="J17" s="103">
        <f>IF(SER_hh_emih_in!J17=0,0,SER_hh_emih_in!J17/SER_summary!J$27)</f>
        <v>0</v>
      </c>
      <c r="K17" s="103">
        <f>IF(SER_hh_emih_in!K17=0,0,SER_hh_emih_in!K17/SER_summary!K$27)</f>
        <v>0</v>
      </c>
      <c r="L17" s="103">
        <f>IF(SER_hh_emih_in!L17=0,0,SER_hh_emih_in!L17/SER_summary!L$27)</f>
        <v>0</v>
      </c>
      <c r="M17" s="103">
        <f>IF(SER_hh_emih_in!M17=0,0,SER_hh_emih_in!M17/SER_summary!M$27)</f>
        <v>0</v>
      </c>
      <c r="N17" s="103">
        <f>IF(SER_hh_emih_in!N17=0,0,SER_hh_emih_in!N17/SER_summary!N$27)</f>
        <v>0</v>
      </c>
      <c r="O17" s="103">
        <f>IF(SER_hh_emih_in!O17=0,0,SER_hh_emih_in!O17/SER_summary!O$27)</f>
        <v>0</v>
      </c>
      <c r="P17" s="103">
        <f>IF(SER_hh_emih_in!P17=0,0,SER_hh_emih_in!P17/SER_summary!P$27)</f>
        <v>0</v>
      </c>
      <c r="Q17" s="103">
        <f>IF(SER_hh_emih_in!Q17=0,0,SER_hh_emih_in!Q17/SER_summary!Q$27)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3.3439506942427726</v>
      </c>
      <c r="D19" s="101">
        <f>IF(SER_hh_emih_in!D19=0,0,SER_hh_emih_in!D19/SER_summary!D$27)</f>
        <v>1.5907193161736526</v>
      </c>
      <c r="E19" s="101">
        <f>IF(SER_hh_emih_in!E19=0,0,SER_hh_emih_in!E19/SER_summary!E$27)</f>
        <v>5.2485477745298619</v>
      </c>
      <c r="F19" s="101">
        <f>IF(SER_hh_emih_in!F19=0,0,SER_hh_emih_in!F19/SER_summary!F$27)</f>
        <v>3.3260235594544012</v>
      </c>
      <c r="G19" s="101">
        <f>IF(SER_hh_emih_in!G19=0,0,SER_hh_emih_in!G19/SER_summary!G$27)</f>
        <v>2.9408450440469092</v>
      </c>
      <c r="H19" s="101">
        <f>IF(SER_hh_emih_in!H19=0,0,SER_hh_emih_in!H19/SER_summary!H$27)</f>
        <v>3.3081066718449286</v>
      </c>
      <c r="I19" s="101">
        <f>IF(SER_hh_emih_in!I19=0,0,SER_hh_emih_in!I19/SER_summary!I$27)</f>
        <v>2.3659067696649689</v>
      </c>
      <c r="J19" s="101">
        <f>IF(SER_hh_emih_in!J19=0,0,SER_hh_emih_in!J19/SER_summary!J$27)</f>
        <v>0.70650809348651389</v>
      </c>
      <c r="K19" s="101">
        <f>IF(SER_hh_emih_in!K19=0,0,SER_hh_emih_in!K19/SER_summary!K$27)</f>
        <v>2.6431243753241573</v>
      </c>
      <c r="L19" s="101">
        <f>IF(SER_hh_emih_in!L19=0,0,SER_hh_emih_in!L19/SER_summary!L$27)</f>
        <v>1.4436233045803524</v>
      </c>
      <c r="M19" s="101">
        <f>IF(SER_hh_emih_in!M19=0,0,SER_hh_emih_in!M19/SER_summary!M$27)</f>
        <v>1.8673316223183585E-2</v>
      </c>
      <c r="N19" s="101">
        <f>IF(SER_hh_emih_in!N19=0,0,SER_hh_emih_in!N19/SER_summary!N$27)</f>
        <v>1.2780574078274198</v>
      </c>
      <c r="O19" s="101">
        <f>IF(SER_hh_emih_in!O19=0,0,SER_hh_emih_in!O19/SER_summary!O$27)</f>
        <v>0.23950171103364504</v>
      </c>
      <c r="P19" s="101">
        <f>IF(SER_hh_emih_in!P19=0,0,SER_hh_emih_in!P19/SER_summary!P$27)</f>
        <v>0.42781318619456993</v>
      </c>
      <c r="Q19" s="101">
        <f>IF(SER_hh_emih_in!Q19=0,0,SER_hh_emih_in!Q19/SER_summary!Q$27)</f>
        <v>1.1204959393123959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4.9699410426608415</v>
      </c>
      <c r="D21" s="100">
        <f>IF(SER_hh_emih_in!D21=0,0,SER_hh_emih_in!D21/SER_summary!D$27)</f>
        <v>0</v>
      </c>
      <c r="E21" s="100">
        <f>IF(SER_hh_emih_in!E21=0,0,SER_hh_emih_in!E21/SER_summary!E$27)</f>
        <v>4.4619480462055128</v>
      </c>
      <c r="F21" s="100">
        <f>IF(SER_hh_emih_in!F21=0,0,SER_hh_emih_in!F21/SER_summary!F$27)</f>
        <v>4.3740827109456548</v>
      </c>
      <c r="G21" s="100">
        <f>IF(SER_hh_emih_in!G21=0,0,SER_hh_emih_in!G21/SER_summary!G$27)</f>
        <v>4.2931768187213226</v>
      </c>
      <c r="H21" s="100">
        <f>IF(SER_hh_emih_in!H21=0,0,SER_hh_emih_in!H21/SER_summary!H$27)</f>
        <v>4.1623468062799542</v>
      </c>
      <c r="I21" s="100">
        <f>IF(SER_hh_emih_in!I21=0,0,SER_hh_emih_in!I21/SER_summary!I$27)</f>
        <v>4.2567566314408678</v>
      </c>
      <c r="J21" s="100">
        <f>IF(SER_hh_emih_in!J21=0,0,SER_hh_emih_in!J21/SER_summary!J$27)</f>
        <v>4.1707906109676482</v>
      </c>
      <c r="K21" s="100">
        <f>IF(SER_hh_emih_in!K21=0,0,SER_hh_emih_in!K21/SER_summary!K$27)</f>
        <v>4.143968448716266</v>
      </c>
      <c r="L21" s="100">
        <f>IF(SER_hh_emih_in!L21=0,0,SER_hh_emih_in!L21/SER_summary!L$27)</f>
        <v>4.1980953952063276</v>
      </c>
      <c r="M21" s="100">
        <f>IF(SER_hh_emih_in!M21=0,0,SER_hh_emih_in!M21/SER_summary!M$27)</f>
        <v>0</v>
      </c>
      <c r="N21" s="100">
        <f>IF(SER_hh_emih_in!N21=0,0,SER_hh_emih_in!N21/SER_summary!N$27)</f>
        <v>4.2093836904054225</v>
      </c>
      <c r="O21" s="100">
        <f>IF(SER_hh_emih_in!O21=0,0,SER_hh_emih_in!O21/SER_summary!O$27)</f>
        <v>4.2746566219187487</v>
      </c>
      <c r="P21" s="100">
        <f>IF(SER_hh_emih_in!P21=0,0,SER_hh_emih_in!P21/SER_summary!P$27)</f>
        <v>4.3817242717937157</v>
      </c>
      <c r="Q21" s="100">
        <f>IF(SER_hh_emih_in!Q21=0,0,SER_hh_emih_in!Q21/SER_summary!Q$27)</f>
        <v>4.4509165217299529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6.1721463927988536</v>
      </c>
      <c r="D22" s="100">
        <f>IF(SER_hh_emih_in!D22=0,0,SER_hh_emih_in!D22/SER_summary!D$27)</f>
        <v>5.725998754306235</v>
      </c>
      <c r="E22" s="100">
        <f>IF(SER_hh_emih_in!E22=0,0,SER_hh_emih_in!E22/SER_summary!E$27)</f>
        <v>5.6084457714517546</v>
      </c>
      <c r="F22" s="100">
        <f>IF(SER_hh_emih_in!F22=0,0,SER_hh_emih_in!F22/SER_summary!F$27)</f>
        <v>5.493995176116087</v>
      </c>
      <c r="G22" s="100">
        <f>IF(SER_hh_emih_in!G22=0,0,SER_hh_emih_in!G22/SER_summary!G$27)</f>
        <v>5.3969132805399251</v>
      </c>
      <c r="H22" s="100">
        <f>IF(SER_hh_emih_in!H22=0,0,SER_hh_emih_in!H22/SER_summary!H$27)</f>
        <v>5.2401163292473498</v>
      </c>
      <c r="I22" s="100">
        <f>IF(SER_hh_emih_in!I22=0,0,SER_hh_emih_in!I22/SER_summary!I$27)</f>
        <v>5.3625015538867373</v>
      </c>
      <c r="J22" s="100">
        <f>IF(SER_hh_emih_in!J22=0,0,SER_hh_emih_in!J22/SER_summary!J$27)</f>
        <v>5.2416937074465153</v>
      </c>
      <c r="K22" s="100">
        <f>IF(SER_hh_emih_in!K22=0,0,SER_hh_emih_in!K22/SER_summary!K$27)</f>
        <v>5.1868948132879025</v>
      </c>
      <c r="L22" s="100">
        <f>IF(SER_hh_emih_in!L22=0,0,SER_hh_emih_in!L22/SER_summary!L$27)</f>
        <v>5.215771459901231</v>
      </c>
      <c r="M22" s="100">
        <f>IF(SER_hh_emih_in!M22=0,0,SER_hh_emih_in!M22/SER_summary!M$27)</f>
        <v>0</v>
      </c>
      <c r="N22" s="100">
        <f>IF(SER_hh_emih_in!N22=0,0,SER_hh_emih_in!N22/SER_summary!N$27)</f>
        <v>0</v>
      </c>
      <c r="O22" s="100">
        <f>IF(SER_hh_emih_in!O22=0,0,SER_hh_emih_in!O22/SER_summary!O$27)</f>
        <v>0</v>
      </c>
      <c r="P22" s="100">
        <f>IF(SER_hh_emih_in!P22=0,0,SER_hh_emih_in!P22/SER_summary!P$27)</f>
        <v>0</v>
      </c>
      <c r="Q22" s="100">
        <f>IF(SER_hh_emih_in!Q22=0,0,SER_hh_emih_in!Q22/SER_summary!Q$27)</f>
        <v>0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4.3291322642151595</v>
      </c>
      <c r="D23" s="100">
        <f>IF(SER_hh_emih_in!D23=0,0,SER_hh_emih_in!D23/SER_summary!D$27)</f>
        <v>4.0224249791392435</v>
      </c>
      <c r="E23" s="100">
        <f>IF(SER_hh_emih_in!E23=0,0,SER_hh_emih_in!E23/SER_summary!E$27)</f>
        <v>3.8759942108337251</v>
      </c>
      <c r="F23" s="100">
        <f>IF(SER_hh_emih_in!F23=0,0,SER_hh_emih_in!F23/SER_summary!F$27)</f>
        <v>3.7854739348473601</v>
      </c>
      <c r="G23" s="100">
        <f>IF(SER_hh_emih_in!G23=0,0,SER_hh_emih_in!G23/SER_summary!G$27)</f>
        <v>3.6151201313367234</v>
      </c>
      <c r="H23" s="100">
        <f>IF(SER_hh_emih_in!H23=0,0,SER_hh_emih_in!H23/SER_summary!H$27)</f>
        <v>3.3593136002946236</v>
      </c>
      <c r="I23" s="100">
        <f>IF(SER_hh_emih_in!I23=0,0,SER_hh_emih_in!I23/SER_summary!I$27)</f>
        <v>3.2983820426576935</v>
      </c>
      <c r="J23" s="100">
        <f>IF(SER_hh_emih_in!J23=0,0,SER_hh_emih_in!J23/SER_summary!J$27)</f>
        <v>3.2046791272558224</v>
      </c>
      <c r="K23" s="100">
        <f>IF(SER_hh_emih_in!K23=0,0,SER_hh_emih_in!K23/SER_summary!K$27)</f>
        <v>3.3981797469812598</v>
      </c>
      <c r="L23" s="100">
        <f>IF(SER_hh_emih_in!L23=0,0,SER_hh_emih_in!L23/SER_summary!L$27)</f>
        <v>3.4516844780441045</v>
      </c>
      <c r="M23" s="100">
        <f>IF(SER_hh_emih_in!M23=0,0,SER_hh_emih_in!M23/SER_summary!M$27)</f>
        <v>3.5477331905701761</v>
      </c>
      <c r="N23" s="100">
        <f>IF(SER_hh_emih_in!N23=0,0,SER_hh_emih_in!N23/SER_summary!N$27)</f>
        <v>3.2428110550126128</v>
      </c>
      <c r="O23" s="100">
        <f>IF(SER_hh_emih_in!O23=0,0,SER_hh_emih_in!O23/SER_summary!O$27)</f>
        <v>3.5623388619331755</v>
      </c>
      <c r="P23" s="100">
        <f>IF(SER_hh_emih_in!P23=0,0,SER_hh_emih_in!P23/SER_summary!P$27)</f>
        <v>3.6763478272746291</v>
      </c>
      <c r="Q23" s="100">
        <f>IF(SER_hh_emih_in!Q23=0,0,SER_hh_emih_in!Q23/SER_summary!Q$27)</f>
        <v>0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</v>
      </c>
      <c r="E24" s="100">
        <f>IF(SER_hh_emih_in!E24=0,0,SER_hh_emih_in!E24/SER_summary!E$27)</f>
        <v>0</v>
      </c>
      <c r="F24" s="100">
        <f>IF(SER_hh_emih_in!F24=0,0,SER_hh_emih_in!F24/SER_summary!F$27)</f>
        <v>0</v>
      </c>
      <c r="G24" s="100">
        <f>IF(SER_hh_emih_in!G24=0,0,SER_hh_emih_in!G24/SER_summary!G$27)</f>
        <v>0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0</v>
      </c>
      <c r="K24" s="100">
        <f>IF(SER_hh_emih_in!K24=0,0,SER_hh_emih_in!K24/SER_summary!K$27)</f>
        <v>0</v>
      </c>
      <c r="L24" s="100">
        <f>IF(SER_hh_emih_in!L24=0,0,SER_hh_emih_in!L24/SER_summary!L$27)</f>
        <v>0</v>
      </c>
      <c r="M24" s="100">
        <f>IF(SER_hh_emih_in!M24=0,0,SER_hh_emih_in!M24/SER_summary!M$27)</f>
        <v>0</v>
      </c>
      <c r="N24" s="100">
        <f>IF(SER_hh_emih_in!N24=0,0,SER_hh_emih_in!N24/SER_summary!N$27)</f>
        <v>0</v>
      </c>
      <c r="O24" s="100">
        <f>IF(SER_hh_emih_in!O24=0,0,SER_hh_emih_in!O24/SER_summary!O$27)</f>
        <v>0</v>
      </c>
      <c r="P24" s="100">
        <f>IF(SER_hh_emih_in!P24=0,0,SER_hh_emih_in!P24/SER_summary!P$27)</f>
        <v>0</v>
      </c>
      <c r="Q24" s="100">
        <f>IF(SER_hh_emih_in!Q24=0,0,SER_hh_emih_in!Q24/SER_summary!Q$27)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2.6263307643214522</v>
      </c>
      <c r="D29" s="101">
        <f>IF(SER_hh_emih_in!D29=0,0,SER_hh_emih_in!D29/SER_summary!D$27)</f>
        <v>0.49150909451174801</v>
      </c>
      <c r="E29" s="101">
        <f>IF(SER_hh_emih_in!E29=0,0,SER_hh_emih_in!E29/SER_summary!E$27)</f>
        <v>0</v>
      </c>
      <c r="F29" s="101">
        <f>IF(SER_hh_emih_in!F29=0,0,SER_hh_emih_in!F29/SER_summary!F$27)</f>
        <v>4.599248707340414</v>
      </c>
      <c r="G29" s="101">
        <f>IF(SER_hh_emih_in!G29=0,0,SER_hh_emih_in!G29/SER_summary!G$27)</f>
        <v>1.9268696993507084</v>
      </c>
      <c r="H29" s="101">
        <f>IF(SER_hh_emih_in!H29=0,0,SER_hh_emih_in!H29/SER_summary!H$27)</f>
        <v>0.79646289053074137</v>
      </c>
      <c r="I29" s="101">
        <f>IF(SER_hh_emih_in!I29=0,0,SER_hh_emih_in!I29/SER_summary!I$27)</f>
        <v>6.6098569006839414</v>
      </c>
      <c r="J29" s="101">
        <f>IF(SER_hh_emih_in!J29=0,0,SER_hh_emih_in!J29/SER_summary!J$27)</f>
        <v>0</v>
      </c>
      <c r="K29" s="101">
        <f>IF(SER_hh_emih_in!K29=0,0,SER_hh_emih_in!K29/SER_summary!K$27)</f>
        <v>6.1934388472696638</v>
      </c>
      <c r="L29" s="101">
        <f>IF(SER_hh_emih_in!L29=0,0,SER_hh_emih_in!L29/SER_summary!L$27)</f>
        <v>6.4799515537422501</v>
      </c>
      <c r="M29" s="101">
        <f>IF(SER_hh_emih_in!M29=0,0,SER_hh_emih_in!M29/SER_summary!M$27)</f>
        <v>7.6611326618177045E-2</v>
      </c>
      <c r="N29" s="101">
        <f>IF(SER_hh_emih_in!N29=0,0,SER_hh_emih_in!N29/SER_summary!N$27)</f>
        <v>6.6889886248042796</v>
      </c>
      <c r="O29" s="101">
        <f>IF(SER_hh_emih_in!O29=0,0,SER_hh_emih_in!O29/SER_summary!O$27)</f>
        <v>2.3058635358844954</v>
      </c>
      <c r="P29" s="101">
        <f>IF(SER_hh_emih_in!P29=0,0,SER_hh_emih_in!P29/SER_summary!P$27)</f>
        <v>1.8218719651233055</v>
      </c>
      <c r="Q29" s="101">
        <f>IF(SER_hh_emih_in!Q29=0,0,SER_hh_emih_in!Q29/SER_summary!Q$27)</f>
        <v>0.93079927430456499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0</v>
      </c>
      <c r="D30" s="100">
        <f>IF(SER_hh_emih_in!D30=0,0,SER_hh_emih_in!D30/SER_summary!D$27)</f>
        <v>0</v>
      </c>
      <c r="E30" s="100">
        <f>IF(SER_hh_emih_in!E30=0,0,SER_hh_emih_in!E30/SER_summary!E$27)</f>
        <v>0</v>
      </c>
      <c r="F30" s="100">
        <f>IF(SER_hh_emih_in!F30=0,0,SER_hh_emih_in!F30/SER_summary!F$27)</f>
        <v>7.2471102816975819</v>
      </c>
      <c r="G30" s="100">
        <f>IF(SER_hh_emih_in!G30=0,0,SER_hh_emih_in!G30/SER_summary!G$27)</f>
        <v>7.3017109489151419</v>
      </c>
      <c r="H30" s="100">
        <f>IF(SER_hh_emih_in!H30=0,0,SER_hh_emih_in!H30/SER_summary!H$27)</f>
        <v>7.2342138267873333</v>
      </c>
      <c r="I30" s="100">
        <f>IF(SER_hh_emih_in!I30=0,0,SER_hh_emih_in!I30/SER_summary!I$27)</f>
        <v>6.6098569006839414</v>
      </c>
      <c r="J30" s="100">
        <f>IF(SER_hh_emih_in!J30=0,0,SER_hh_emih_in!J30/SER_summary!J$27)</f>
        <v>0</v>
      </c>
      <c r="K30" s="100">
        <f>IF(SER_hh_emih_in!K30=0,0,SER_hh_emih_in!K30/SER_summary!K$27)</f>
        <v>6.7214487679076171</v>
      </c>
      <c r="L30" s="100">
        <f>IF(SER_hh_emih_in!L30=0,0,SER_hh_emih_in!L30/SER_summary!L$27)</f>
        <v>6.526536566960476</v>
      </c>
      <c r="M30" s="100">
        <f>IF(SER_hh_emih_in!M30=0,0,SER_hh_emih_in!M30/SER_summary!M$27)</f>
        <v>0</v>
      </c>
      <c r="N30" s="100">
        <f>IF(SER_hh_emih_in!N30=0,0,SER_hh_emih_in!N30/SER_summary!N$27)</f>
        <v>6.7118909269986862</v>
      </c>
      <c r="O30" s="100">
        <f>IF(SER_hh_emih_in!O30=0,0,SER_hh_emih_in!O30/SER_summary!O$27)</f>
        <v>0</v>
      </c>
      <c r="P30" s="100">
        <f>IF(SER_hh_emih_in!P30=0,0,SER_hh_emih_in!P30/SER_summary!P$27)</f>
        <v>6.8250229270202842</v>
      </c>
      <c r="Q30" s="100">
        <f>IF(SER_hh_emih_in!Q30=0,0,SER_hh_emih_in!Q30/SER_summary!Q$27)</f>
        <v>7.0600338289215889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7.0256409735783274</v>
      </c>
      <c r="D31" s="100">
        <f>IF(SER_hh_emih_in!D31=0,0,SER_hh_emih_in!D31/SER_summary!D$27)</f>
        <v>6.767369049106728</v>
      </c>
      <c r="E31" s="100">
        <f>IF(SER_hh_emih_in!E31=0,0,SER_hh_emih_in!E31/SER_summary!E$27)</f>
        <v>0</v>
      </c>
      <c r="F31" s="100">
        <f>IF(SER_hh_emih_in!F31=0,0,SER_hh_emih_in!F31/SER_summary!F$27)</f>
        <v>0</v>
      </c>
      <c r="G31" s="100">
        <f>IF(SER_hh_emih_in!G31=0,0,SER_hh_emih_in!G31/SER_summary!G$27)</f>
        <v>0</v>
      </c>
      <c r="H31" s="100">
        <f>IF(SER_hh_emih_in!H31=0,0,SER_hh_emih_in!H31/SER_summary!H$27)</f>
        <v>0</v>
      </c>
      <c r="I31" s="100">
        <f>IF(SER_hh_emih_in!I31=0,0,SER_hh_emih_in!I31/SER_summary!I$27)</f>
        <v>0</v>
      </c>
      <c r="J31" s="100">
        <f>IF(SER_hh_emih_in!J31=0,0,SER_hh_emih_in!J31/SER_summary!J$27)</f>
        <v>0</v>
      </c>
      <c r="K31" s="100">
        <f>IF(SER_hh_emih_in!K31=0,0,SER_hh_emih_in!K31/SER_summary!K$27)</f>
        <v>4.9450540126608438</v>
      </c>
      <c r="L31" s="100">
        <f>IF(SER_hh_emih_in!L31=0,0,SER_hh_emih_in!L31/SER_summary!L$27)</f>
        <v>4.8257089260228474</v>
      </c>
      <c r="M31" s="100">
        <f>IF(SER_hh_emih_in!M31=0,0,SER_hh_emih_in!M31/SER_summary!M$27)</f>
        <v>5.2555895782291033</v>
      </c>
      <c r="N31" s="100">
        <f>IF(SER_hh_emih_in!N31=0,0,SER_hh_emih_in!N31/SER_summary!N$27)</f>
        <v>4.7014455277119156</v>
      </c>
      <c r="O31" s="100">
        <f>IF(SER_hh_emih_in!O31=0,0,SER_hh_emih_in!O31/SER_summary!O$27)</f>
        <v>5.2530838909386706</v>
      </c>
      <c r="P31" s="100">
        <f>IF(SER_hh_emih_in!P31=0,0,SER_hh_emih_in!P31/SER_summary!P$27)</f>
        <v>5.3558146607617747</v>
      </c>
      <c r="Q31" s="100">
        <f>IF(SER_hh_emih_in!Q31=0,0,SER_hh_emih_in!Q31/SER_summary!Q$27)</f>
        <v>5.6248192980788332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106.02316485408977</v>
      </c>
      <c r="C3" s="129">
        <f t="shared" ref="C3" si="1">SUM(C4:C9)</f>
        <v>109.25236363040247</v>
      </c>
      <c r="D3" s="129">
        <f t="shared" ref="D3:Q3" si="2">SUM(D4:D9)</f>
        <v>112.99766507361853</v>
      </c>
      <c r="E3" s="129">
        <f t="shared" si="2"/>
        <v>116.2713423796157</v>
      </c>
      <c r="F3" s="129">
        <f t="shared" si="2"/>
        <v>120.571697458068</v>
      </c>
      <c r="G3" s="129">
        <f t="shared" si="2"/>
        <v>125.46116510672516</v>
      </c>
      <c r="H3" s="129">
        <f t="shared" si="2"/>
        <v>132.86079112427151</v>
      </c>
      <c r="I3" s="129">
        <f t="shared" si="2"/>
        <v>140.76361727907727</v>
      </c>
      <c r="J3" s="129">
        <f t="shared" si="2"/>
        <v>145.90408941050345</v>
      </c>
      <c r="K3" s="129">
        <f t="shared" si="2"/>
        <v>148.58586093493409</v>
      </c>
      <c r="L3" s="129">
        <f t="shared" si="2"/>
        <v>150.7858450474005</v>
      </c>
      <c r="M3" s="129">
        <f t="shared" si="2"/>
        <v>151.58376163147992</v>
      </c>
      <c r="N3" s="129">
        <f t="shared" si="2"/>
        <v>152.2341744394881</v>
      </c>
      <c r="O3" s="129">
        <f t="shared" si="2"/>
        <v>152.78653070386187</v>
      </c>
      <c r="P3" s="129">
        <f t="shared" si="2"/>
        <v>153.93705497547296</v>
      </c>
      <c r="Q3" s="129">
        <f t="shared" si="2"/>
        <v>154.21440988769416</v>
      </c>
    </row>
    <row r="4" spans="1:17" ht="12" customHeight="1" x14ac:dyDescent="0.25">
      <c r="A4" s="88" t="s">
        <v>9</v>
      </c>
      <c r="B4" s="128">
        <v>13.340284988877022</v>
      </c>
      <c r="C4" s="128">
        <v>13.611484128857914</v>
      </c>
      <c r="D4" s="128">
        <v>14.11882975848491</v>
      </c>
      <c r="E4" s="128">
        <v>14.449945062968258</v>
      </c>
      <c r="F4" s="128">
        <v>15.037251912418185</v>
      </c>
      <c r="G4" s="128">
        <v>15.54732790484924</v>
      </c>
      <c r="H4" s="128">
        <v>16.403183297698593</v>
      </c>
      <c r="I4" s="128">
        <v>17.448507435810694</v>
      </c>
      <c r="J4" s="128">
        <v>18.267720643612101</v>
      </c>
      <c r="K4" s="128">
        <v>18.622561360215375</v>
      </c>
      <c r="L4" s="128">
        <v>19.161860382877105</v>
      </c>
      <c r="M4" s="128">
        <v>19.561541964329162</v>
      </c>
      <c r="N4" s="128">
        <v>19.896707658160878</v>
      </c>
      <c r="O4" s="128">
        <v>20.264068643934902</v>
      </c>
      <c r="P4" s="128">
        <v>20.826146653462864</v>
      </c>
      <c r="Q4" s="128">
        <v>21.313351162807177</v>
      </c>
    </row>
    <row r="5" spans="1:17" ht="12" customHeight="1" x14ac:dyDescent="0.25">
      <c r="A5" s="88" t="s">
        <v>8</v>
      </c>
      <c r="B5" s="128">
        <v>10.754015749402466</v>
      </c>
      <c r="C5" s="128">
        <v>10.922453717357318</v>
      </c>
      <c r="D5" s="128">
        <v>11.091262742145814</v>
      </c>
      <c r="E5" s="128">
        <v>11.22029249149403</v>
      </c>
      <c r="F5" s="128">
        <v>11.33554295367807</v>
      </c>
      <c r="G5" s="128">
        <v>11.554209970543427</v>
      </c>
      <c r="H5" s="128">
        <v>11.7509177271595</v>
      </c>
      <c r="I5" s="128">
        <v>11.872490096540117</v>
      </c>
      <c r="J5" s="128">
        <v>11.957691008491439</v>
      </c>
      <c r="K5" s="128">
        <v>12.03214784018154</v>
      </c>
      <c r="L5" s="128">
        <v>12.04745533510949</v>
      </c>
      <c r="M5" s="128">
        <v>12.075651004694146</v>
      </c>
      <c r="N5" s="128">
        <v>12.116042343236499</v>
      </c>
      <c r="O5" s="128">
        <v>12.144630860422428</v>
      </c>
      <c r="P5" s="128">
        <v>12.166819281848049</v>
      </c>
      <c r="Q5" s="128">
        <v>12.186019826878699</v>
      </c>
    </row>
    <row r="6" spans="1:17" ht="12" customHeight="1" x14ac:dyDescent="0.25">
      <c r="A6" s="88" t="s">
        <v>7</v>
      </c>
      <c r="B6" s="128">
        <v>45.864998295929809</v>
      </c>
      <c r="C6" s="128">
        <v>46.767189937326627</v>
      </c>
      <c r="D6" s="128">
        <v>47.782547192960294</v>
      </c>
      <c r="E6" s="128">
        <v>48.310835976403922</v>
      </c>
      <c r="F6" s="128">
        <v>49.327747704505391</v>
      </c>
      <c r="G6" s="128">
        <v>50.35163448314637</v>
      </c>
      <c r="H6" s="128">
        <v>52.275210178825901</v>
      </c>
      <c r="I6" s="128">
        <v>54.867276829239167</v>
      </c>
      <c r="J6" s="128">
        <v>56.157713110500673</v>
      </c>
      <c r="K6" s="128">
        <v>56.203024919600935</v>
      </c>
      <c r="L6" s="128">
        <v>56.538213436656754</v>
      </c>
      <c r="M6" s="128">
        <v>56.520044041596769</v>
      </c>
      <c r="N6" s="128">
        <v>56.447006497144457</v>
      </c>
      <c r="O6" s="128">
        <v>56.374384685963697</v>
      </c>
      <c r="P6" s="128">
        <v>56.50266697533155</v>
      </c>
      <c r="Q6" s="128">
        <v>56.061216535041972</v>
      </c>
    </row>
    <row r="7" spans="1:17" ht="12" customHeight="1" x14ac:dyDescent="0.25">
      <c r="A7" s="88" t="s">
        <v>39</v>
      </c>
      <c r="B7" s="128">
        <v>19.592426298611151</v>
      </c>
      <c r="C7" s="128">
        <v>20.238318536671521</v>
      </c>
      <c r="D7" s="128">
        <v>20.865732639703733</v>
      </c>
      <c r="E7" s="128">
        <v>21.45275865234365</v>
      </c>
      <c r="F7" s="128">
        <v>22.080356563076279</v>
      </c>
      <c r="G7" s="128">
        <v>22.799993761854594</v>
      </c>
      <c r="H7" s="128">
        <v>23.533920382428189</v>
      </c>
      <c r="I7" s="128">
        <v>24.06850397525028</v>
      </c>
      <c r="J7" s="128">
        <v>24.323331905109736</v>
      </c>
      <c r="K7" s="128">
        <v>24.747127365346447</v>
      </c>
      <c r="L7" s="128">
        <v>25.073619668722618</v>
      </c>
      <c r="M7" s="128">
        <v>25.113848805071193</v>
      </c>
      <c r="N7" s="128">
        <v>25.179727736343349</v>
      </c>
      <c r="O7" s="128">
        <v>25.221326588249404</v>
      </c>
      <c r="P7" s="128">
        <v>25.249925835448678</v>
      </c>
      <c r="Q7" s="128">
        <v>25.272703359371917</v>
      </c>
    </row>
    <row r="8" spans="1:17" ht="12" customHeight="1" x14ac:dyDescent="0.25">
      <c r="A8" s="51" t="s">
        <v>6</v>
      </c>
      <c r="B8" s="50">
        <v>8.8471271781540857</v>
      </c>
      <c r="C8" s="50">
        <v>9.5682400052650198</v>
      </c>
      <c r="D8" s="50">
        <v>10.469919978888358</v>
      </c>
      <c r="E8" s="50">
        <v>11.333480044855786</v>
      </c>
      <c r="F8" s="50">
        <v>12.538107512718151</v>
      </c>
      <c r="G8" s="50">
        <v>14.193572504465152</v>
      </c>
      <c r="H8" s="50">
        <v>16.853758562336299</v>
      </c>
      <c r="I8" s="50">
        <v>19.479148788287517</v>
      </c>
      <c r="J8" s="50">
        <v>21.627914566747346</v>
      </c>
      <c r="K8" s="50">
        <v>22.959395762892559</v>
      </c>
      <c r="L8" s="50">
        <v>23.664536290420113</v>
      </c>
      <c r="M8" s="50">
        <v>23.971324445967067</v>
      </c>
      <c r="N8" s="50">
        <v>24.197677727902299</v>
      </c>
      <c r="O8" s="50">
        <v>24.343485291600928</v>
      </c>
      <c r="P8" s="50">
        <v>24.718868015386064</v>
      </c>
      <c r="Q8" s="50">
        <v>24.878110421747259</v>
      </c>
    </row>
    <row r="9" spans="1:17" ht="12" customHeight="1" x14ac:dyDescent="0.25">
      <c r="A9" s="49" t="s">
        <v>5</v>
      </c>
      <c r="B9" s="48">
        <v>7.6243123431152453</v>
      </c>
      <c r="C9" s="48">
        <v>8.1446773049240626</v>
      </c>
      <c r="D9" s="48">
        <v>8.6693727614354241</v>
      </c>
      <c r="E9" s="48">
        <v>9.5040301515500563</v>
      </c>
      <c r="F9" s="48">
        <v>10.252690811671926</v>
      </c>
      <c r="G9" s="48">
        <v>11.014426481866378</v>
      </c>
      <c r="H9" s="48">
        <v>12.043800975823027</v>
      </c>
      <c r="I9" s="48">
        <v>13.027690153949504</v>
      </c>
      <c r="J9" s="48">
        <v>13.569718176042155</v>
      </c>
      <c r="K9" s="48">
        <v>14.021603686697246</v>
      </c>
      <c r="L9" s="48">
        <v>14.300159933614434</v>
      </c>
      <c r="M9" s="48">
        <v>14.341351369821568</v>
      </c>
      <c r="N9" s="48">
        <v>14.397012476700597</v>
      </c>
      <c r="O9" s="48">
        <v>14.4386346336905</v>
      </c>
      <c r="P9" s="48">
        <v>14.472628213995755</v>
      </c>
      <c r="Q9" s="48">
        <v>14.503008581847119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468.49995340275262</v>
      </c>
      <c r="C11" s="129">
        <f t="shared" ref="C11" si="4">SUM(C12:C17)</f>
        <v>484.73046872164622</v>
      </c>
      <c r="D11" s="129">
        <f t="shared" ref="D11" si="5">SUM(D12:D17)</f>
        <v>503.39549119146039</v>
      </c>
      <c r="E11" s="129">
        <f t="shared" ref="E11" si="6">SUM(E12:E17)</f>
        <v>521.08794684879376</v>
      </c>
      <c r="F11" s="129">
        <f t="shared" ref="F11" si="7">SUM(F12:F17)</f>
        <v>544.54346370282883</v>
      </c>
      <c r="G11" s="129">
        <f t="shared" ref="G11" si="8">SUM(G12:G17)</f>
        <v>573.97784067886323</v>
      </c>
      <c r="H11" s="129">
        <f t="shared" ref="H11" si="9">SUM(H12:H17)</f>
        <v>622.45616511558637</v>
      </c>
      <c r="I11" s="129">
        <f t="shared" ref="I11" si="10">SUM(I12:I17)</f>
        <v>672.75701470823731</v>
      </c>
      <c r="J11" s="129">
        <f t="shared" ref="J11" si="11">SUM(J12:J17)</f>
        <v>707.15119339364821</v>
      </c>
      <c r="K11" s="129">
        <f t="shared" ref="K11" si="12">SUM(K12:K17)</f>
        <v>725.59139558313427</v>
      </c>
      <c r="L11" s="129">
        <f t="shared" ref="L11" si="13">SUM(L12:L17)</f>
        <v>736.0678339425092</v>
      </c>
      <c r="M11" s="129">
        <f t="shared" ref="M11" si="14">SUM(M12:M17)</f>
        <v>738.32733219429565</v>
      </c>
      <c r="N11" s="129">
        <f t="shared" ref="N11" si="15">SUM(N12:N17)</f>
        <v>740.135081907472</v>
      </c>
      <c r="O11" s="129">
        <f t="shared" ref="O11" si="16">SUM(O12:O17)</f>
        <v>740.45468445814754</v>
      </c>
      <c r="P11" s="129">
        <f t="shared" ref="P11" si="17">SUM(P12:P17)</f>
        <v>744.81670791864792</v>
      </c>
      <c r="Q11" s="129">
        <f t="shared" ref="Q11" si="18">SUM(Q12:Q17)</f>
        <v>743.54226770098103</v>
      </c>
    </row>
    <row r="12" spans="1:17" ht="12" customHeight="1" x14ac:dyDescent="0.25">
      <c r="A12" s="88" t="s">
        <v>9</v>
      </c>
      <c r="B12" s="128">
        <v>17.707716083780692</v>
      </c>
      <c r="C12" s="128">
        <v>18.067702199291059</v>
      </c>
      <c r="D12" s="128">
        <v>18.741146010519415</v>
      </c>
      <c r="E12" s="128">
        <v>19.180664042381146</v>
      </c>
      <c r="F12" s="128">
        <v>19.960247308614981</v>
      </c>
      <c r="G12" s="128">
        <v>20.637315366955029</v>
      </c>
      <c r="H12" s="128">
        <v>21.773366382205847</v>
      </c>
      <c r="I12" s="128">
        <v>23.160915678839721</v>
      </c>
      <c r="J12" s="128">
        <v>24.248328347154228</v>
      </c>
      <c r="K12" s="128">
        <v>24.719339174120442</v>
      </c>
      <c r="L12" s="128">
        <v>25.435197492403521</v>
      </c>
      <c r="M12" s="128">
        <v>25.965729484349005</v>
      </c>
      <c r="N12" s="128">
        <v>26.410623948923341</v>
      </c>
      <c r="O12" s="128">
        <v>26.898254013930803</v>
      </c>
      <c r="P12" s="128">
        <v>27.644348855079727</v>
      </c>
      <c r="Q12" s="128">
        <v>28.291057612306432</v>
      </c>
    </row>
    <row r="13" spans="1:17" ht="12" customHeight="1" x14ac:dyDescent="0.25">
      <c r="A13" s="88" t="s">
        <v>8</v>
      </c>
      <c r="B13" s="128">
        <v>32.923081254034862</v>
      </c>
      <c r="C13" s="128">
        <v>33.418592138830107</v>
      </c>
      <c r="D13" s="128">
        <v>33.917688949920795</v>
      </c>
      <c r="E13" s="128">
        <v>34.26594754258754</v>
      </c>
      <c r="F13" s="128">
        <v>34.510206504622751</v>
      </c>
      <c r="G13" s="128">
        <v>35.069225023589091</v>
      </c>
      <c r="H13" s="128">
        <v>35.594373929043037</v>
      </c>
      <c r="I13" s="128">
        <v>35.887774743549869</v>
      </c>
      <c r="J13" s="128">
        <v>36.083948163111408</v>
      </c>
      <c r="K13" s="128">
        <v>36.274257606519491</v>
      </c>
      <c r="L13" s="128">
        <v>36.300859545173829</v>
      </c>
      <c r="M13" s="128">
        <v>36.468705915668963</v>
      </c>
      <c r="N13" s="128">
        <v>36.842308746188472</v>
      </c>
      <c r="O13" s="128">
        <v>37.161408465553009</v>
      </c>
      <c r="P13" s="128">
        <v>37.448752485923968</v>
      </c>
      <c r="Q13" s="128">
        <v>37.753171692920233</v>
      </c>
    </row>
    <row r="14" spans="1:17" ht="12" customHeight="1" x14ac:dyDescent="0.25">
      <c r="A14" s="88" t="s">
        <v>7</v>
      </c>
      <c r="B14" s="128">
        <v>227.15200649656742</v>
      </c>
      <c r="C14" s="128">
        <v>230.15230460195895</v>
      </c>
      <c r="D14" s="128">
        <v>233.56311307800803</v>
      </c>
      <c r="E14" s="128">
        <v>234.88773464341824</v>
      </c>
      <c r="F14" s="128">
        <v>238.2846775835007</v>
      </c>
      <c r="G14" s="128">
        <v>241.81108831933435</v>
      </c>
      <c r="H14" s="128">
        <v>250.16526327249397</v>
      </c>
      <c r="I14" s="128">
        <v>261.35356959919397</v>
      </c>
      <c r="J14" s="128">
        <v>266.26508112520276</v>
      </c>
      <c r="K14" s="128">
        <v>265.91778065385984</v>
      </c>
      <c r="L14" s="128">
        <v>266.74243795444909</v>
      </c>
      <c r="M14" s="128">
        <v>265.78940727688388</v>
      </c>
      <c r="N14" s="128">
        <v>264.80036487233895</v>
      </c>
      <c r="O14" s="128">
        <v>263.42792468083417</v>
      </c>
      <c r="P14" s="128">
        <v>263.20893604399527</v>
      </c>
      <c r="Q14" s="128">
        <v>260.13584427213772</v>
      </c>
    </row>
    <row r="15" spans="1:17" ht="12" customHeight="1" x14ac:dyDescent="0.25">
      <c r="A15" s="88" t="s">
        <v>39</v>
      </c>
      <c r="B15" s="128">
        <v>26.006724937096685</v>
      </c>
      <c r="C15" s="128">
        <v>26.86407366554042</v>
      </c>
      <c r="D15" s="128">
        <v>27.696894764393829</v>
      </c>
      <c r="E15" s="128">
        <v>28.476105251597712</v>
      </c>
      <c r="F15" s="128">
        <v>29.309170334337217</v>
      </c>
      <c r="G15" s="128">
        <v>30.264407138492352</v>
      </c>
      <c r="H15" s="128">
        <v>31.238611530248754</v>
      </c>
      <c r="I15" s="128">
        <v>31.94821064995525</v>
      </c>
      <c r="J15" s="128">
        <v>32.286465839850457</v>
      </c>
      <c r="K15" s="128">
        <v>32.84900627236177</v>
      </c>
      <c r="L15" s="128">
        <v>33.282387794311632</v>
      </c>
      <c r="M15" s="128">
        <v>33.335787412486987</v>
      </c>
      <c r="N15" s="128">
        <v>33.423234225792925</v>
      </c>
      <c r="O15" s="128">
        <v>33.478451986101476</v>
      </c>
      <c r="P15" s="128">
        <v>33.516414244781636</v>
      </c>
      <c r="Q15" s="128">
        <v>33.546648825756492</v>
      </c>
    </row>
    <row r="16" spans="1:17" ht="12" customHeight="1" x14ac:dyDescent="0.25">
      <c r="A16" s="51" t="s">
        <v>6</v>
      </c>
      <c r="B16" s="50">
        <v>110.8067185800351</v>
      </c>
      <c r="C16" s="50">
        <v>119.26863523342043</v>
      </c>
      <c r="D16" s="50">
        <v>129.941574162601</v>
      </c>
      <c r="E16" s="50">
        <v>140.09735636977723</v>
      </c>
      <c r="F16" s="50">
        <v>154.41497353289475</v>
      </c>
      <c r="G16" s="50">
        <v>174.20113536528234</v>
      </c>
      <c r="H16" s="50">
        <v>206.18382522455519</v>
      </c>
      <c r="I16" s="50">
        <v>237.58080657128701</v>
      </c>
      <c r="J16" s="50">
        <v>263.03578930815115</v>
      </c>
      <c r="K16" s="50">
        <v>278.47524698320001</v>
      </c>
      <c r="L16" s="50">
        <v>286.29273181897815</v>
      </c>
      <c r="M16" s="50">
        <v>289.53298235112402</v>
      </c>
      <c r="N16" s="50">
        <v>291.8140889068813</v>
      </c>
      <c r="O16" s="50">
        <v>293.13779676649216</v>
      </c>
      <c r="P16" s="50">
        <v>297.23608166974685</v>
      </c>
      <c r="Q16" s="50">
        <v>298.74413035268179</v>
      </c>
    </row>
    <row r="17" spans="1:17" ht="12" customHeight="1" x14ac:dyDescent="0.25">
      <c r="A17" s="49" t="s">
        <v>5</v>
      </c>
      <c r="B17" s="48">
        <v>53.903706051237876</v>
      </c>
      <c r="C17" s="48">
        <v>56.959160882605268</v>
      </c>
      <c r="D17" s="48">
        <v>59.535074226017279</v>
      </c>
      <c r="E17" s="48">
        <v>64.180138999031954</v>
      </c>
      <c r="F17" s="48">
        <v>68.064188438858423</v>
      </c>
      <c r="G17" s="48">
        <v>71.994669465210151</v>
      </c>
      <c r="H17" s="48">
        <v>77.500724777039508</v>
      </c>
      <c r="I17" s="48">
        <v>82.825737465411507</v>
      </c>
      <c r="J17" s="48">
        <v>85.231580610178227</v>
      </c>
      <c r="K17" s="48">
        <v>87.355764893072831</v>
      </c>
      <c r="L17" s="48">
        <v>88.014219337193083</v>
      </c>
      <c r="M17" s="48">
        <v>87.234719753782841</v>
      </c>
      <c r="N17" s="48">
        <v>86.844461207347052</v>
      </c>
      <c r="O17" s="48">
        <v>86.350848545235991</v>
      </c>
      <c r="P17" s="48">
        <v>85.762174619120543</v>
      </c>
      <c r="Q17" s="48">
        <v>85.071414945178276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7.6382615585850671</v>
      </c>
      <c r="C20" s="140">
        <v>7.8702098580897779</v>
      </c>
      <c r="D20" s="140">
        <v>8.2588877600576769</v>
      </c>
      <c r="E20" s="140">
        <v>8.5386268969505643</v>
      </c>
      <c r="F20" s="140">
        <v>8.9926301356212477</v>
      </c>
      <c r="G20" s="140">
        <v>9.4028943699913032</v>
      </c>
      <c r="H20" s="140">
        <v>10.048074091505393</v>
      </c>
      <c r="I20" s="140">
        <v>10.830310806092108</v>
      </c>
      <c r="J20" s="140">
        <v>11.472121379250881</v>
      </c>
      <c r="K20" s="140">
        <v>11.808841113532841</v>
      </c>
      <c r="L20" s="140">
        <v>12.287689513495165</v>
      </c>
      <c r="M20" s="140">
        <v>12.680929200189709</v>
      </c>
      <c r="N20" s="140">
        <v>13.045031398988298</v>
      </c>
      <c r="O20" s="140">
        <v>13.449586221860365</v>
      </c>
      <c r="P20" s="140">
        <v>14.021333868093354</v>
      </c>
      <c r="Q20" s="140">
        <v>14.562223498799355</v>
      </c>
    </row>
    <row r="21" spans="1:17" ht="12" customHeight="1" x14ac:dyDescent="0.25">
      <c r="A21" s="88" t="s">
        <v>135</v>
      </c>
      <c r="B21" s="140">
        <v>168.11146667033577</v>
      </c>
      <c r="C21" s="140">
        <v>173.74909445454676</v>
      </c>
      <c r="D21" s="140">
        <v>180.07650464980489</v>
      </c>
      <c r="E21" s="140">
        <v>186.50047638196122</v>
      </c>
      <c r="F21" s="140">
        <v>193.50526200378926</v>
      </c>
      <c r="G21" s="140">
        <v>200.35443272708613</v>
      </c>
      <c r="H21" s="140">
        <v>207.58497247923535</v>
      </c>
      <c r="I21" s="140">
        <v>214.01065954060692</v>
      </c>
      <c r="J21" s="140">
        <v>220.35023067494629</v>
      </c>
      <c r="K21" s="140">
        <v>227.47329084147734</v>
      </c>
      <c r="L21" s="140">
        <v>234.62371337964009</v>
      </c>
      <c r="M21" s="140">
        <v>243.73506812126479</v>
      </c>
      <c r="N21" s="140">
        <v>255.83993657514233</v>
      </c>
      <c r="O21" s="140">
        <v>269.85970206376624</v>
      </c>
      <c r="P21" s="140">
        <v>286.03545776686235</v>
      </c>
      <c r="Q21" s="140">
        <v>305.92964734235733</v>
      </c>
    </row>
    <row r="22" spans="1:17" ht="12" customHeight="1" x14ac:dyDescent="0.25">
      <c r="A22" s="88" t="s">
        <v>183</v>
      </c>
      <c r="B22" s="140">
        <v>4.6884750183563213</v>
      </c>
      <c r="C22" s="140">
        <v>4.8305221173604611</v>
      </c>
      <c r="D22" s="140">
        <v>5.0430981560201156</v>
      </c>
      <c r="E22" s="140">
        <v>5.256357368606956</v>
      </c>
      <c r="F22" s="140">
        <v>5.5755120272218406</v>
      </c>
      <c r="G22" s="140">
        <v>5.8702308925398974</v>
      </c>
      <c r="H22" s="140">
        <v>6.301415597261963</v>
      </c>
      <c r="I22" s="140">
        <v>6.8324656068139511</v>
      </c>
      <c r="J22" s="140">
        <v>7.2201955659239845</v>
      </c>
      <c r="K22" s="140">
        <v>7.4776894447730813</v>
      </c>
      <c r="L22" s="140">
        <v>7.8209947947977989</v>
      </c>
      <c r="M22" s="140">
        <v>8.1696611023986474</v>
      </c>
      <c r="N22" s="140">
        <v>8.5424352016562644</v>
      </c>
      <c r="O22" s="140">
        <v>8.9022621438107965</v>
      </c>
      <c r="P22" s="140">
        <v>9.4439626146111841</v>
      </c>
      <c r="Q22" s="140">
        <v>10.012181447164862</v>
      </c>
    </row>
    <row r="23" spans="1:17" ht="12" customHeight="1" x14ac:dyDescent="0.25">
      <c r="A23" s="88" t="s">
        <v>188</v>
      </c>
      <c r="B23" s="140">
        <v>35.685868802513433</v>
      </c>
      <c r="C23" s="140">
        <v>37.366423780032946</v>
      </c>
      <c r="D23" s="140">
        <v>39.164411731837454</v>
      </c>
      <c r="E23" s="140">
        <v>41.008451865321156</v>
      </c>
      <c r="F23" s="140">
        <v>43.086845407009129</v>
      </c>
      <c r="G23" s="140">
        <v>45.495052977879133</v>
      </c>
      <c r="H23" s="140">
        <v>48.08312384976059</v>
      </c>
      <c r="I23" s="140">
        <v>50.369318074281509</v>
      </c>
      <c r="J23" s="140">
        <v>52.195332746213282</v>
      </c>
      <c r="K23" s="140">
        <v>54.655135472248951</v>
      </c>
      <c r="L23" s="140">
        <v>57.117413333353269</v>
      </c>
      <c r="M23" s="140">
        <v>58.461985833937042</v>
      </c>
      <c r="N23" s="140">
        <v>60.019829533864552</v>
      </c>
      <c r="O23" s="140">
        <v>61.705712652609805</v>
      </c>
      <c r="P23" s="140">
        <v>63.771542577454063</v>
      </c>
      <c r="Q23" s="140">
        <v>66.412010881163809</v>
      </c>
    </row>
    <row r="24" spans="1:17" ht="12" customHeight="1" x14ac:dyDescent="0.25">
      <c r="A24" s="51" t="s">
        <v>134</v>
      </c>
      <c r="B24" s="139">
        <v>2.0519612845956416</v>
      </c>
      <c r="C24" s="139">
        <v>2.2279059161325803</v>
      </c>
      <c r="D24" s="139">
        <v>2.4500993404791482</v>
      </c>
      <c r="E24" s="139">
        <v>2.6648577740065904</v>
      </c>
      <c r="F24" s="139">
        <v>2.9667440808992596</v>
      </c>
      <c r="G24" s="139">
        <v>3.3848835654019003</v>
      </c>
      <c r="H24" s="139">
        <v>4.0621653114197978</v>
      </c>
      <c r="I24" s="139">
        <v>4.739271092068881</v>
      </c>
      <c r="J24" s="139">
        <v>5.3011424080811382</v>
      </c>
      <c r="K24" s="139">
        <v>5.6603998223880261</v>
      </c>
      <c r="L24" s="139">
        <v>5.8615168088119445</v>
      </c>
      <c r="M24" s="139">
        <v>5.9665368445668472</v>
      </c>
      <c r="N24" s="139">
        <v>6.0558392417489433</v>
      </c>
      <c r="O24" s="139">
        <v>6.1280172176395684</v>
      </c>
      <c r="P24" s="139">
        <v>6.2740854168966704</v>
      </c>
      <c r="Q24" s="139">
        <v>6.3620719946551665</v>
      </c>
    </row>
    <row r="25" spans="1:17" ht="12" customHeight="1" x14ac:dyDescent="0.25">
      <c r="A25" s="49" t="s">
        <v>133</v>
      </c>
      <c r="B25" s="138">
        <v>137.47428010047216</v>
      </c>
      <c r="C25" s="138">
        <v>148.17330070134668</v>
      </c>
      <c r="D25" s="138">
        <v>158.69496915415041</v>
      </c>
      <c r="E25" s="138">
        <v>176.60355792109334</v>
      </c>
      <c r="F25" s="138">
        <v>194.39949190192786</v>
      </c>
      <c r="G25" s="138">
        <v>214.81370119354276</v>
      </c>
      <c r="H25" s="138">
        <v>240.17269976959804</v>
      </c>
      <c r="I25" s="138">
        <v>267.46129400891613</v>
      </c>
      <c r="J25" s="138">
        <v>288.840040222889</v>
      </c>
      <c r="K25" s="138">
        <v>311.38390622867729</v>
      </c>
      <c r="L25" s="138">
        <v>332.84371651496843</v>
      </c>
      <c r="M25" s="138">
        <v>354.35321405087319</v>
      </c>
      <c r="N25" s="138">
        <v>384.18091437974499</v>
      </c>
      <c r="O25" s="138">
        <v>421.4157362721553</v>
      </c>
      <c r="P25" s="138">
        <v>469.81215294617169</v>
      </c>
      <c r="Q25" s="138">
        <v>532.81245145419064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0.7093396469162786</v>
      </c>
      <c r="D28" s="137">
        <v>0.86606924937946372</v>
      </c>
      <c r="E28" s="137">
        <v>0.75713048430445584</v>
      </c>
      <c r="F28" s="137">
        <v>0.93139458608224912</v>
      </c>
      <c r="G28" s="137">
        <v>0.88765558178162196</v>
      </c>
      <c r="H28" s="137">
        <v>1.1225710689256569</v>
      </c>
      <c r="I28" s="137">
        <v>1.2596280619982783</v>
      </c>
      <c r="J28" s="137">
        <v>1.1192019205703432</v>
      </c>
      <c r="K28" s="137">
        <v>0.81411108169352475</v>
      </c>
      <c r="L28" s="137">
        <v>0.95623974737389439</v>
      </c>
      <c r="M28" s="137">
        <v>0.87063103410610498</v>
      </c>
      <c r="N28" s="137">
        <v>0.84149354621015626</v>
      </c>
      <c r="O28" s="137">
        <v>0.88194617028363398</v>
      </c>
      <c r="P28" s="137">
        <v>1.0491389936445572</v>
      </c>
      <c r="Q28" s="137">
        <v>1.018280978117567</v>
      </c>
    </row>
    <row r="29" spans="1:17" ht="12" customHeight="1" x14ac:dyDescent="0.25">
      <c r="A29" s="88" t="s">
        <v>135</v>
      </c>
      <c r="B29" s="137"/>
      <c r="C29" s="137">
        <v>46.121874407686491</v>
      </c>
      <c r="D29" s="137">
        <v>47.823762984320496</v>
      </c>
      <c r="E29" s="137">
        <v>48.957733340945339</v>
      </c>
      <c r="F29" s="137">
        <v>50.601891270836681</v>
      </c>
      <c r="G29" s="137">
        <v>52.971045130983399</v>
      </c>
      <c r="H29" s="137">
        <v>55.054302736469729</v>
      </c>
      <c r="I29" s="137">
        <v>55.383420402316936</v>
      </c>
      <c r="J29" s="137">
        <v>56.941462405175997</v>
      </c>
      <c r="K29" s="137">
        <v>60.094105297514481</v>
      </c>
      <c r="L29" s="137">
        <v>62.204725274632473</v>
      </c>
      <c r="M29" s="137">
        <v>64.494775143941624</v>
      </c>
      <c r="N29" s="137">
        <v>69.046330859053512</v>
      </c>
      <c r="O29" s="137">
        <v>74.11387078613842</v>
      </c>
      <c r="P29" s="137">
        <v>78.380480977728553</v>
      </c>
      <c r="Q29" s="137">
        <v>84.388964719436586</v>
      </c>
    </row>
    <row r="30" spans="1:17" ht="12" customHeight="1" x14ac:dyDescent="0.25">
      <c r="A30" s="88" t="s">
        <v>183</v>
      </c>
      <c r="B30" s="137"/>
      <c r="C30" s="137">
        <v>1.271115702654805</v>
      </c>
      <c r="D30" s="137">
        <v>1.3698713574015846</v>
      </c>
      <c r="E30" s="137">
        <v>1.3994869142973196</v>
      </c>
      <c r="F30" s="137">
        <v>1.5350380528681247</v>
      </c>
      <c r="G30" s="137">
        <v>1.5658345679728622</v>
      </c>
      <c r="H30" s="137">
        <v>1.8010560621236482</v>
      </c>
      <c r="I30" s="137">
        <v>1.9305369238493089</v>
      </c>
      <c r="J30" s="137">
        <v>1.9227680119781587</v>
      </c>
      <c r="K30" s="137">
        <v>1.8233284468219606</v>
      </c>
      <c r="L30" s="137">
        <v>2.1443614121483647</v>
      </c>
      <c r="M30" s="137">
        <v>2.2792032314501567</v>
      </c>
      <c r="N30" s="137">
        <v>2.2955421112357772</v>
      </c>
      <c r="O30" s="137">
        <v>2.1831553889764903</v>
      </c>
      <c r="P30" s="137">
        <v>2.6860618829487497</v>
      </c>
      <c r="Q30" s="137">
        <v>2.847422064003835</v>
      </c>
    </row>
    <row r="31" spans="1:17" ht="12" customHeight="1" x14ac:dyDescent="0.25">
      <c r="A31" s="88" t="s">
        <v>188</v>
      </c>
      <c r="B31" s="137"/>
      <c r="C31" s="137">
        <v>4.5846289335090589</v>
      </c>
      <c r="D31" s="137">
        <v>4.8327452358135981</v>
      </c>
      <c r="E31" s="137">
        <v>5.015361495273182</v>
      </c>
      <c r="F31" s="137">
        <v>5.3924243647579777</v>
      </c>
      <c r="G31" s="137">
        <v>5.8713697809781635</v>
      </c>
      <c r="H31" s="137">
        <v>6.2070753814444792</v>
      </c>
      <c r="I31" s="137">
        <v>6.0680539370142954</v>
      </c>
      <c r="J31" s="137">
        <v>5.7780580714873349</v>
      </c>
      <c r="K31" s="137">
        <v>6.5896880785712311</v>
      </c>
      <c r="L31" s="137">
        <v>6.7780080545039851</v>
      </c>
      <c r="M31" s="137">
        <v>5.9292014340928318</v>
      </c>
      <c r="N31" s="137">
        <v>6.3905889357411123</v>
      </c>
      <c r="O31" s="137">
        <v>6.7012446140184263</v>
      </c>
      <c r="P31" s="137">
        <v>7.4582542896022339</v>
      </c>
      <c r="Q31" s="137">
        <v>8.5118380846879145</v>
      </c>
    </row>
    <row r="32" spans="1:17" ht="12" customHeight="1" x14ac:dyDescent="0.25">
      <c r="A32" s="51" t="s">
        <v>134</v>
      </c>
      <c r="B32" s="136"/>
      <c r="C32" s="136">
        <v>0.31274205050998194</v>
      </c>
      <c r="D32" s="136">
        <v>0.35899084331961079</v>
      </c>
      <c r="E32" s="136">
        <v>0.35155585250048421</v>
      </c>
      <c r="F32" s="136">
        <v>0.43868372586571219</v>
      </c>
      <c r="G32" s="136">
        <v>0.55493690347568347</v>
      </c>
      <c r="H32" s="136">
        <v>0.81407916499093991</v>
      </c>
      <c r="I32" s="136">
        <v>0.81390319962212576</v>
      </c>
      <c r="J32" s="136">
        <v>0.69866873498530158</v>
      </c>
      <c r="K32" s="136">
        <v>0.49605483327992961</v>
      </c>
      <c r="L32" s="136">
        <v>0.33791440539696194</v>
      </c>
      <c r="M32" s="136">
        <v>0.24181745472794383</v>
      </c>
      <c r="N32" s="136">
        <v>0.22609981615513944</v>
      </c>
      <c r="O32" s="136">
        <v>0.20897539486366778</v>
      </c>
      <c r="P32" s="136">
        <v>0.28286561823014533</v>
      </c>
      <c r="Q32" s="136">
        <v>0.22478399673153829</v>
      </c>
    </row>
    <row r="33" spans="1:17" ht="12" customHeight="1" x14ac:dyDescent="0.25">
      <c r="A33" s="49" t="s">
        <v>133</v>
      </c>
      <c r="B33" s="135"/>
      <c r="C33" s="135">
        <v>34.604518635373651</v>
      </c>
      <c r="D33" s="135">
        <v>36.100551349717705</v>
      </c>
      <c r="E33" s="135">
        <v>45.277993466640943</v>
      </c>
      <c r="F33" s="135">
        <v>47.081197009511399</v>
      </c>
      <c r="G33" s="135">
        <v>51.749440732299057</v>
      </c>
      <c r="H33" s="135">
        <v>59.963517211428929</v>
      </c>
      <c r="I33" s="135">
        <v>63.389145589035834</v>
      </c>
      <c r="J33" s="135">
        <v>66.656739680613711</v>
      </c>
      <c r="K33" s="135">
        <v>69.625063015299787</v>
      </c>
      <c r="L33" s="135">
        <v>73.209251018590152</v>
      </c>
      <c r="M33" s="135">
        <v>81.473014747333707</v>
      </c>
      <c r="N33" s="135">
        <v>93.216845917907605</v>
      </c>
      <c r="O33" s="135">
        <v>103.89156157302399</v>
      </c>
      <c r="P33" s="135">
        <v>118.02147968931614</v>
      </c>
      <c r="Q33" s="135">
        <v>136.20954952660927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0.47739134741156697</v>
      </c>
      <c r="D36" s="137">
        <f t="shared" ref="D36:D41" si="20">C20+D28-D20</f>
        <v>0.47739134741156519</v>
      </c>
      <c r="E36" s="137">
        <f t="shared" ref="E36:E41" si="21">D20+E28-E20</f>
        <v>0.47739134741156874</v>
      </c>
      <c r="F36" s="137">
        <f t="shared" ref="F36:F41" si="22">E20+F28-F20</f>
        <v>0.47739134741156519</v>
      </c>
      <c r="G36" s="137">
        <f t="shared" ref="G36:G41" si="23">F20+G28-G20</f>
        <v>0.47739134741156697</v>
      </c>
      <c r="H36" s="137">
        <f t="shared" ref="H36:H41" si="24">G20+H28-H20</f>
        <v>0.47739134741156697</v>
      </c>
      <c r="I36" s="137">
        <f t="shared" ref="I36:I41" si="25">H20+I28-I20</f>
        <v>0.47739134741156342</v>
      </c>
      <c r="J36" s="137">
        <f t="shared" ref="J36:J41" si="26">I20+J28-J20</f>
        <v>0.47739134741157052</v>
      </c>
      <c r="K36" s="137">
        <f t="shared" ref="K36:K41" si="27">J20+K28-K20</f>
        <v>0.47739134741156519</v>
      </c>
      <c r="L36" s="137">
        <f t="shared" ref="L36:L41" si="28">K20+L28-L20</f>
        <v>0.47739134741157052</v>
      </c>
      <c r="M36" s="137">
        <f t="shared" ref="M36:M41" si="29">L20+M28-M20</f>
        <v>0.47739134741156164</v>
      </c>
      <c r="N36" s="137">
        <f t="shared" ref="N36:N41" si="30">M20+N28-N20</f>
        <v>0.47739134741156697</v>
      </c>
      <c r="O36" s="137">
        <f t="shared" ref="O36:O41" si="31">N20+O28-O20</f>
        <v>0.47739134741156697</v>
      </c>
      <c r="P36" s="137">
        <f t="shared" ref="P36:P41" si="32">O20+P28-P20</f>
        <v>0.47739134741156874</v>
      </c>
      <c r="Q36" s="137">
        <f t="shared" ref="Q36:Q41" si="33">P20+Q28-Q20</f>
        <v>0.47739134741156519</v>
      </c>
    </row>
    <row r="37" spans="1:17" ht="12" customHeight="1" x14ac:dyDescent="0.25">
      <c r="A37" s="88" t="s">
        <v>135</v>
      </c>
      <c r="B37" s="137"/>
      <c r="C37" s="137">
        <f t="shared" si="19"/>
        <v>40.484246623475485</v>
      </c>
      <c r="D37" s="137">
        <f t="shared" si="20"/>
        <v>41.496352789062371</v>
      </c>
      <c r="E37" s="137">
        <f t="shared" si="21"/>
        <v>42.533761608789007</v>
      </c>
      <c r="F37" s="137">
        <f t="shared" si="22"/>
        <v>43.597105649008654</v>
      </c>
      <c r="G37" s="137">
        <f t="shared" si="23"/>
        <v>46.121874407686505</v>
      </c>
      <c r="H37" s="137">
        <f t="shared" si="24"/>
        <v>47.823762984320524</v>
      </c>
      <c r="I37" s="137">
        <f t="shared" si="25"/>
        <v>48.957733340945367</v>
      </c>
      <c r="J37" s="137">
        <f t="shared" si="26"/>
        <v>50.601891270836603</v>
      </c>
      <c r="K37" s="137">
        <f t="shared" si="27"/>
        <v>52.971045130983413</v>
      </c>
      <c r="L37" s="137">
        <f t="shared" si="28"/>
        <v>55.054302736469708</v>
      </c>
      <c r="M37" s="137">
        <f t="shared" si="29"/>
        <v>55.383420402316943</v>
      </c>
      <c r="N37" s="137">
        <f t="shared" si="30"/>
        <v>56.94146240517594</v>
      </c>
      <c r="O37" s="137">
        <f t="shared" si="31"/>
        <v>60.094105297514488</v>
      </c>
      <c r="P37" s="137">
        <f t="shared" si="32"/>
        <v>62.204725274632438</v>
      </c>
      <c r="Q37" s="137">
        <f t="shared" si="33"/>
        <v>64.494775143941581</v>
      </c>
    </row>
    <row r="38" spans="1:17" ht="12" customHeight="1" x14ac:dyDescent="0.25">
      <c r="A38" s="88" t="s">
        <v>183</v>
      </c>
      <c r="B38" s="137"/>
      <c r="C38" s="137">
        <f t="shared" si="19"/>
        <v>1.1290686036506656</v>
      </c>
      <c r="D38" s="137">
        <f t="shared" si="20"/>
        <v>1.1572953187419301</v>
      </c>
      <c r="E38" s="137">
        <f t="shared" si="21"/>
        <v>1.1862277017104788</v>
      </c>
      <c r="F38" s="137">
        <f t="shared" si="22"/>
        <v>1.2158833942532397</v>
      </c>
      <c r="G38" s="137">
        <f t="shared" si="23"/>
        <v>1.2711157026548054</v>
      </c>
      <c r="H38" s="137">
        <f t="shared" si="24"/>
        <v>1.3698713574015828</v>
      </c>
      <c r="I38" s="137">
        <f t="shared" si="25"/>
        <v>1.3994869142973201</v>
      </c>
      <c r="J38" s="137">
        <f t="shared" si="26"/>
        <v>1.5350380528681251</v>
      </c>
      <c r="K38" s="137">
        <f t="shared" si="27"/>
        <v>1.5658345679728631</v>
      </c>
      <c r="L38" s="137">
        <f t="shared" si="28"/>
        <v>1.8010560621236467</v>
      </c>
      <c r="M38" s="137">
        <f t="shared" si="29"/>
        <v>1.9305369238493082</v>
      </c>
      <c r="N38" s="137">
        <f t="shared" si="30"/>
        <v>1.9227680119781603</v>
      </c>
      <c r="O38" s="137">
        <f t="shared" si="31"/>
        <v>1.823328446821959</v>
      </c>
      <c r="P38" s="137">
        <f t="shared" si="32"/>
        <v>2.1443614121483616</v>
      </c>
      <c r="Q38" s="137">
        <f t="shared" si="33"/>
        <v>2.2792032314501576</v>
      </c>
    </row>
    <row r="39" spans="1:17" ht="12" customHeight="1" x14ac:dyDescent="0.25">
      <c r="A39" s="88" t="s">
        <v>188</v>
      </c>
      <c r="B39" s="137"/>
      <c r="C39" s="137">
        <f t="shared" si="19"/>
        <v>2.9040739559895457</v>
      </c>
      <c r="D39" s="137">
        <f t="shared" si="20"/>
        <v>3.0347572840090891</v>
      </c>
      <c r="E39" s="137">
        <f t="shared" si="21"/>
        <v>3.1713213617894809</v>
      </c>
      <c r="F39" s="137">
        <f t="shared" si="22"/>
        <v>3.3140308230700057</v>
      </c>
      <c r="G39" s="137">
        <f t="shared" si="23"/>
        <v>3.4631622101081589</v>
      </c>
      <c r="H39" s="137">
        <f t="shared" si="24"/>
        <v>3.6190045095630197</v>
      </c>
      <c r="I39" s="137">
        <f t="shared" si="25"/>
        <v>3.7818597124933788</v>
      </c>
      <c r="J39" s="137">
        <f t="shared" si="26"/>
        <v>3.9520433995555635</v>
      </c>
      <c r="K39" s="137">
        <f t="shared" si="27"/>
        <v>4.1298853525355597</v>
      </c>
      <c r="L39" s="137">
        <f t="shared" si="28"/>
        <v>4.3157301933996663</v>
      </c>
      <c r="M39" s="137">
        <f t="shared" si="29"/>
        <v>4.5846289335090589</v>
      </c>
      <c r="N39" s="137">
        <f t="shared" si="30"/>
        <v>4.8327452358136043</v>
      </c>
      <c r="O39" s="137">
        <f t="shared" si="31"/>
        <v>5.0153614952731687</v>
      </c>
      <c r="P39" s="137">
        <f t="shared" si="32"/>
        <v>5.3924243647579786</v>
      </c>
      <c r="Q39" s="137">
        <f t="shared" si="33"/>
        <v>5.8713697809781706</v>
      </c>
    </row>
    <row r="40" spans="1:17" ht="12" customHeight="1" x14ac:dyDescent="0.25">
      <c r="A40" s="51" t="s">
        <v>134</v>
      </c>
      <c r="B40" s="136"/>
      <c r="C40" s="136">
        <f t="shared" si="19"/>
        <v>0.13679741897304343</v>
      </c>
      <c r="D40" s="136">
        <f t="shared" si="20"/>
        <v>0.13679741897304298</v>
      </c>
      <c r="E40" s="136">
        <f t="shared" si="21"/>
        <v>0.1367974189730421</v>
      </c>
      <c r="F40" s="136">
        <f t="shared" si="22"/>
        <v>0.13679741897304298</v>
      </c>
      <c r="G40" s="136">
        <f t="shared" si="23"/>
        <v>0.13679741897304298</v>
      </c>
      <c r="H40" s="136">
        <f t="shared" si="24"/>
        <v>0.13679741897304254</v>
      </c>
      <c r="I40" s="136">
        <f t="shared" si="25"/>
        <v>0.13679741897304254</v>
      </c>
      <c r="J40" s="136">
        <f t="shared" si="26"/>
        <v>0.13679741897304432</v>
      </c>
      <c r="K40" s="136">
        <f t="shared" si="27"/>
        <v>0.13679741897304165</v>
      </c>
      <c r="L40" s="136">
        <f t="shared" si="28"/>
        <v>0.13679741897304343</v>
      </c>
      <c r="M40" s="136">
        <f t="shared" si="29"/>
        <v>0.13679741897304076</v>
      </c>
      <c r="N40" s="136">
        <f t="shared" si="30"/>
        <v>0.13679741897304343</v>
      </c>
      <c r="O40" s="136">
        <f t="shared" si="31"/>
        <v>0.13679741897304254</v>
      </c>
      <c r="P40" s="136">
        <f t="shared" si="32"/>
        <v>0.13679741897304343</v>
      </c>
      <c r="Q40" s="136">
        <f t="shared" si="33"/>
        <v>0.13679741897304254</v>
      </c>
    </row>
    <row r="41" spans="1:17" ht="12" customHeight="1" x14ac:dyDescent="0.25">
      <c r="A41" s="49" t="s">
        <v>133</v>
      </c>
      <c r="B41" s="135"/>
      <c r="C41" s="135">
        <f t="shared" si="19"/>
        <v>23.905498034499118</v>
      </c>
      <c r="D41" s="135">
        <f t="shared" si="20"/>
        <v>25.578882896913967</v>
      </c>
      <c r="E41" s="135">
        <f t="shared" si="21"/>
        <v>27.369404699698009</v>
      </c>
      <c r="F41" s="135">
        <f t="shared" si="22"/>
        <v>29.285263028676894</v>
      </c>
      <c r="G41" s="135">
        <f t="shared" si="23"/>
        <v>31.335231440684169</v>
      </c>
      <c r="H41" s="135">
        <f t="shared" si="24"/>
        <v>34.604518635373637</v>
      </c>
      <c r="I41" s="135">
        <f t="shared" si="25"/>
        <v>36.100551349717762</v>
      </c>
      <c r="J41" s="135">
        <f t="shared" si="26"/>
        <v>45.277993466640851</v>
      </c>
      <c r="K41" s="135">
        <f t="shared" si="27"/>
        <v>47.081197009511527</v>
      </c>
      <c r="L41" s="135">
        <f t="shared" si="28"/>
        <v>51.749440732298979</v>
      </c>
      <c r="M41" s="135">
        <f t="shared" si="29"/>
        <v>59.96351721142895</v>
      </c>
      <c r="N41" s="135">
        <f t="shared" si="30"/>
        <v>63.38914558903582</v>
      </c>
      <c r="O41" s="135">
        <f t="shared" si="31"/>
        <v>66.656739680613668</v>
      </c>
      <c r="P41" s="135">
        <f t="shared" si="32"/>
        <v>69.625063015299759</v>
      </c>
      <c r="Q41" s="135">
        <f t="shared" si="33"/>
        <v>73.209251018590294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8760</v>
      </c>
      <c r="C44" s="133">
        <v>8760.0000000000018</v>
      </c>
      <c r="D44" s="133">
        <v>8760.0000000000018</v>
      </c>
      <c r="E44" s="133">
        <v>8760</v>
      </c>
      <c r="F44" s="133">
        <v>8760.0000000000018</v>
      </c>
      <c r="G44" s="133">
        <v>8760</v>
      </c>
      <c r="H44" s="133">
        <v>8760</v>
      </c>
      <c r="I44" s="133">
        <v>8760.0000000000018</v>
      </c>
      <c r="J44" s="133">
        <v>8759.9999999999982</v>
      </c>
      <c r="K44" s="133">
        <v>8760.0000000000018</v>
      </c>
      <c r="L44" s="133">
        <v>8759.9999999999964</v>
      </c>
      <c r="M44" s="133">
        <v>8759.9999999999982</v>
      </c>
      <c r="N44" s="133">
        <v>8759.9999999999964</v>
      </c>
      <c r="O44" s="133">
        <v>8759.9999999999982</v>
      </c>
      <c r="P44" s="133">
        <v>8760</v>
      </c>
      <c r="Q44" s="133">
        <v>8760.0000000000018</v>
      </c>
    </row>
    <row r="45" spans="1:17" ht="12" customHeight="1" x14ac:dyDescent="0.25">
      <c r="A45" s="88" t="s">
        <v>8</v>
      </c>
      <c r="B45" s="133">
        <v>3798.1467711248556</v>
      </c>
      <c r="C45" s="133">
        <v>3800.4376502639457</v>
      </c>
      <c r="D45" s="133">
        <v>3802.3867608055684</v>
      </c>
      <c r="E45" s="133">
        <v>3807.5269093551447</v>
      </c>
      <c r="F45" s="133">
        <v>3819.4103236849787</v>
      </c>
      <c r="G45" s="133">
        <v>3831.030729560709</v>
      </c>
      <c r="H45" s="133">
        <v>3838.7689721744309</v>
      </c>
      <c r="I45" s="133">
        <v>3846.7754384714899</v>
      </c>
      <c r="J45" s="133">
        <v>3853.3177709620004</v>
      </c>
      <c r="K45" s="133">
        <v>3856.9692406583936</v>
      </c>
      <c r="L45" s="133">
        <v>3859.0460859144596</v>
      </c>
      <c r="M45" s="133">
        <v>3850.2749971690437</v>
      </c>
      <c r="N45" s="133">
        <v>3823.9789548482868</v>
      </c>
      <c r="O45" s="133">
        <v>3800.0884181446013</v>
      </c>
      <c r="P45" s="133">
        <v>3777.8199117677768</v>
      </c>
      <c r="Q45" s="133">
        <v>3753.2715427530056</v>
      </c>
    </row>
    <row r="46" spans="1:17" ht="12" customHeight="1" x14ac:dyDescent="0.25">
      <c r="A46" s="88" t="s">
        <v>7</v>
      </c>
      <c r="B46" s="133">
        <v>2347.8284075014831</v>
      </c>
      <c r="C46" s="133">
        <v>2362.8029060819244</v>
      </c>
      <c r="D46" s="133">
        <v>2378.8474410600197</v>
      </c>
      <c r="E46" s="133">
        <v>2391.5846757820996</v>
      </c>
      <c r="F46" s="133">
        <v>2407.1143285295784</v>
      </c>
      <c r="G46" s="133">
        <v>2421.2459650479877</v>
      </c>
      <c r="H46" s="133">
        <v>2429.7988985266629</v>
      </c>
      <c r="I46" s="133">
        <v>2441.1053272242448</v>
      </c>
      <c r="J46" s="133">
        <v>2452.4307179751377</v>
      </c>
      <c r="K46" s="133">
        <v>2457.6150717331475</v>
      </c>
      <c r="L46" s="133">
        <v>2464.6287689138503</v>
      </c>
      <c r="M46" s="133">
        <v>2472.6712067668254</v>
      </c>
      <c r="N46" s="133">
        <v>2478.6995326872147</v>
      </c>
      <c r="O46" s="133">
        <v>2488.4077942526128</v>
      </c>
      <c r="P46" s="133">
        <v>2496.1453262259024</v>
      </c>
      <c r="Q46" s="133">
        <v>2505.9007638740895</v>
      </c>
    </row>
    <row r="47" spans="1:17" ht="12" customHeight="1" x14ac:dyDescent="0.25">
      <c r="A47" s="88" t="s">
        <v>39</v>
      </c>
      <c r="B47" s="133">
        <v>8759.9999999999982</v>
      </c>
      <c r="C47" s="133">
        <v>8759.9999999999964</v>
      </c>
      <c r="D47" s="133">
        <v>8760</v>
      </c>
      <c r="E47" s="133">
        <v>8760</v>
      </c>
      <c r="F47" s="133">
        <v>8759.9999999999982</v>
      </c>
      <c r="G47" s="133">
        <v>8760</v>
      </c>
      <c r="H47" s="133">
        <v>8759.9999999999964</v>
      </c>
      <c r="I47" s="133">
        <v>8760</v>
      </c>
      <c r="J47" s="133">
        <v>8760</v>
      </c>
      <c r="K47" s="133">
        <v>8759.9999999999964</v>
      </c>
      <c r="L47" s="133">
        <v>8760.0000000000036</v>
      </c>
      <c r="M47" s="133">
        <v>8760</v>
      </c>
      <c r="N47" s="133">
        <v>8759.9999999999982</v>
      </c>
      <c r="O47" s="133">
        <v>8760</v>
      </c>
      <c r="P47" s="133">
        <v>8759.9999999999964</v>
      </c>
      <c r="Q47" s="133">
        <v>8760.0000000000036</v>
      </c>
    </row>
    <row r="48" spans="1:17" ht="12" customHeight="1" x14ac:dyDescent="0.25">
      <c r="A48" s="51" t="s">
        <v>6</v>
      </c>
      <c r="B48" s="132">
        <v>928.40554397155961</v>
      </c>
      <c r="C48" s="132">
        <v>932.84042778421974</v>
      </c>
      <c r="D48" s="132">
        <v>936.90765525225345</v>
      </c>
      <c r="E48" s="132">
        <v>940.66479981630187</v>
      </c>
      <c r="F48" s="132">
        <v>944.15680349319439</v>
      </c>
      <c r="G48" s="132">
        <v>947.41943216110064</v>
      </c>
      <c r="H48" s="132">
        <v>950.48162268750605</v>
      </c>
      <c r="I48" s="132">
        <v>953.36712323351685</v>
      </c>
      <c r="J48" s="132">
        <v>956.09566798716776</v>
      </c>
      <c r="K48" s="132">
        <v>958.6838365898825</v>
      </c>
      <c r="L48" s="132">
        <v>961.1456947736292</v>
      </c>
      <c r="M48" s="132">
        <v>962.71011510884898</v>
      </c>
      <c r="N48" s="132">
        <v>964.20411614556406</v>
      </c>
      <c r="O48" s="132">
        <v>965.63386087655897</v>
      </c>
      <c r="P48" s="132">
        <v>967.00473320289143</v>
      </c>
      <c r="Q48" s="132">
        <v>968.32146425684709</v>
      </c>
    </row>
    <row r="49" spans="1:17" ht="12" customHeight="1" x14ac:dyDescent="0.25">
      <c r="A49" s="49" t="s">
        <v>5</v>
      </c>
      <c r="B49" s="131">
        <v>1644.6883003390576</v>
      </c>
      <c r="C49" s="131">
        <v>1662.6921567971808</v>
      </c>
      <c r="D49" s="131">
        <v>1693.2314493132474</v>
      </c>
      <c r="E49" s="131">
        <v>1721.9030720401349</v>
      </c>
      <c r="F49" s="131">
        <v>1751.5427386096446</v>
      </c>
      <c r="G49" s="131">
        <v>1778.9473510288049</v>
      </c>
      <c r="H49" s="131">
        <v>1807.0050028071576</v>
      </c>
      <c r="I49" s="131">
        <v>1828.9576871589206</v>
      </c>
      <c r="J49" s="131">
        <v>1851.2788278950475</v>
      </c>
      <c r="K49" s="131">
        <v>1866.4126349675851</v>
      </c>
      <c r="L49" s="131">
        <v>1889.2507450823455</v>
      </c>
      <c r="M49" s="131">
        <v>1911.6230340369339</v>
      </c>
      <c r="N49" s="131">
        <v>1927.666076739242</v>
      </c>
      <c r="O49" s="131">
        <v>1944.2901050798373</v>
      </c>
      <c r="P49" s="131">
        <v>1962.2447230229957</v>
      </c>
      <c r="Q49" s="131">
        <v>1982.3301961218785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2.3182914002045405</v>
      </c>
      <c r="C52" s="130">
        <f t="shared" ref="C52:Q52" si="35">IF(C12=0,0,C12/C20)</f>
        <v>2.2957078051380413</v>
      </c>
      <c r="D52" s="130">
        <f t="shared" si="35"/>
        <v>2.2692094329162469</v>
      </c>
      <c r="E52" s="130">
        <f t="shared" si="35"/>
        <v>2.2463405737087796</v>
      </c>
      <c r="F52" s="130">
        <f t="shared" si="35"/>
        <v>2.2196228475526025</v>
      </c>
      <c r="G52" s="130">
        <f t="shared" si="35"/>
        <v>2.194783282136787</v>
      </c>
      <c r="H52" s="130">
        <f t="shared" si="35"/>
        <v>2.166919370211748</v>
      </c>
      <c r="I52" s="130">
        <f t="shared" si="35"/>
        <v>2.1385273325500118</v>
      </c>
      <c r="J52" s="130">
        <f t="shared" si="35"/>
        <v>2.1136743192946952</v>
      </c>
      <c r="K52" s="130">
        <f t="shared" si="35"/>
        <v>2.0932908603361824</v>
      </c>
      <c r="L52" s="130">
        <f t="shared" si="35"/>
        <v>2.0699739739085108</v>
      </c>
      <c r="M52" s="130">
        <f t="shared" si="35"/>
        <v>2.0476204128606406</v>
      </c>
      <c r="N52" s="130">
        <f t="shared" si="35"/>
        <v>2.0245734288513559</v>
      </c>
      <c r="O52" s="130">
        <f t="shared" si="35"/>
        <v>1.9999317131564662</v>
      </c>
      <c r="P52" s="130">
        <f t="shared" si="35"/>
        <v>1.9715919409056091</v>
      </c>
      <c r="Q52" s="130">
        <f t="shared" si="35"/>
        <v>1.9427704577284512</v>
      </c>
    </row>
    <row r="53" spans="1:17" ht="12" customHeight="1" x14ac:dyDescent="0.25">
      <c r="A53" s="88" t="s">
        <v>128</v>
      </c>
      <c r="B53" s="130">
        <f t="shared" ref="B53" si="36">IF(B13=0,0,B13/B21*1000)</f>
        <v>195.84078294074112</v>
      </c>
      <c r="C53" s="130">
        <f t="shared" ref="C53:Q53" si="37">IF(C13=0,0,C13/C21*1000)</f>
        <v>192.33822336594969</v>
      </c>
      <c r="D53" s="130">
        <f t="shared" si="37"/>
        <v>188.35155100261738</v>
      </c>
      <c r="E53" s="130">
        <f t="shared" si="37"/>
        <v>183.73115290284494</v>
      </c>
      <c r="F53" s="130">
        <f t="shared" si="37"/>
        <v>178.34247062463328</v>
      </c>
      <c r="G53" s="130">
        <f t="shared" si="37"/>
        <v>175.03593280293839</v>
      </c>
      <c r="H53" s="130">
        <f t="shared" si="37"/>
        <v>171.46893392104059</v>
      </c>
      <c r="I53" s="130">
        <f t="shared" si="37"/>
        <v>167.69152910694353</v>
      </c>
      <c r="J53" s="130">
        <f t="shared" si="37"/>
        <v>163.75725159254</v>
      </c>
      <c r="K53" s="130">
        <f t="shared" si="37"/>
        <v>159.46600795342812</v>
      </c>
      <c r="L53" s="130">
        <f t="shared" si="37"/>
        <v>154.71948262295257</v>
      </c>
      <c r="M53" s="130">
        <f t="shared" si="37"/>
        <v>149.62436959430391</v>
      </c>
      <c r="N53" s="130">
        <f t="shared" si="37"/>
        <v>144.00530753480535</v>
      </c>
      <c r="O53" s="130">
        <f t="shared" si="37"/>
        <v>137.70640144252437</v>
      </c>
      <c r="P53" s="130">
        <f t="shared" si="37"/>
        <v>130.92346235076616</v>
      </c>
      <c r="Q53" s="130">
        <f t="shared" si="37"/>
        <v>123.40475014725105</v>
      </c>
    </row>
    <row r="54" spans="1:17" ht="12" customHeight="1" x14ac:dyDescent="0.25">
      <c r="A54" s="88" t="s">
        <v>184</v>
      </c>
      <c r="B54" s="130">
        <f t="shared" ref="B54" si="38">IF(B14=0,0,B14/B22)</f>
        <v>48.44901713397676</v>
      </c>
      <c r="C54" s="130">
        <f t="shared" ref="C54:Q54" si="39">IF(C14=0,0,C14/C22)</f>
        <v>47.64543024755281</v>
      </c>
      <c r="D54" s="130">
        <f t="shared" si="39"/>
        <v>46.313418032364865</v>
      </c>
      <c r="E54" s="130">
        <f t="shared" si="39"/>
        <v>44.686408889597317</v>
      </c>
      <c r="F54" s="130">
        <f t="shared" si="39"/>
        <v>42.737721023665856</v>
      </c>
      <c r="G54" s="130">
        <f t="shared" si="39"/>
        <v>41.192772949806226</v>
      </c>
      <c r="H54" s="130">
        <f t="shared" si="39"/>
        <v>39.699851471658789</v>
      </c>
      <c r="I54" s="130">
        <f t="shared" si="39"/>
        <v>38.251721214454207</v>
      </c>
      <c r="J54" s="130">
        <f t="shared" si="39"/>
        <v>36.877821202219501</v>
      </c>
      <c r="K54" s="130">
        <f t="shared" si="39"/>
        <v>35.561490299618804</v>
      </c>
      <c r="L54" s="130">
        <f t="shared" si="39"/>
        <v>34.105947510906809</v>
      </c>
      <c r="M54" s="130">
        <f t="shared" si="39"/>
        <v>32.533712714086384</v>
      </c>
      <c r="N54" s="130">
        <f t="shared" si="39"/>
        <v>30.998229266169638</v>
      </c>
      <c r="O54" s="130">
        <f t="shared" si="39"/>
        <v>29.591121944659836</v>
      </c>
      <c r="P54" s="130">
        <f t="shared" si="39"/>
        <v>27.870603345757928</v>
      </c>
      <c r="Q54" s="130">
        <f t="shared" si="39"/>
        <v>25.981934670770485</v>
      </c>
    </row>
    <row r="55" spans="1:17" ht="12" customHeight="1" x14ac:dyDescent="0.25">
      <c r="A55" s="88" t="s">
        <v>189</v>
      </c>
      <c r="B55" s="130">
        <f t="shared" ref="B55" si="40">IF(B15=0,0,B15/B23*1000)</f>
        <v>728.76815977267097</v>
      </c>
      <c r="C55" s="130">
        <f t="shared" ref="C55:Q55" si="41">IF(C15=0,0,C15/C23*1000)</f>
        <v>718.93617178038471</v>
      </c>
      <c r="D55" s="130">
        <f t="shared" si="41"/>
        <v>707.19547516855789</v>
      </c>
      <c r="E55" s="130">
        <f t="shared" si="41"/>
        <v>694.39600756249376</v>
      </c>
      <c r="F55" s="130">
        <f t="shared" si="41"/>
        <v>680.23476904552786</v>
      </c>
      <c r="G55" s="130">
        <f t="shared" si="41"/>
        <v>665.22413224153593</v>
      </c>
      <c r="H55" s="130">
        <f t="shared" si="41"/>
        <v>649.67932673958944</v>
      </c>
      <c r="I55" s="130">
        <f t="shared" si="41"/>
        <v>634.27919756308859</v>
      </c>
      <c r="J55" s="130">
        <f t="shared" si="41"/>
        <v>618.56997821692789</v>
      </c>
      <c r="K55" s="130">
        <f t="shared" si="41"/>
        <v>601.0232339290568</v>
      </c>
      <c r="L55" s="130">
        <f t="shared" si="41"/>
        <v>582.70124384075768</v>
      </c>
      <c r="M55" s="130">
        <f t="shared" si="41"/>
        <v>570.21305275496888</v>
      </c>
      <c r="N55" s="130">
        <f t="shared" si="41"/>
        <v>556.8698625999059</v>
      </c>
      <c r="O55" s="130">
        <f t="shared" si="41"/>
        <v>542.55028500486048</v>
      </c>
      <c r="P55" s="130">
        <f t="shared" si="41"/>
        <v>525.57007232613353</v>
      </c>
      <c r="Q55" s="130">
        <f t="shared" si="41"/>
        <v>505.12924365118425</v>
      </c>
    </row>
    <row r="56" spans="1:17" ht="12" customHeight="1" x14ac:dyDescent="0.25">
      <c r="A56" s="51" t="s">
        <v>127</v>
      </c>
      <c r="B56" s="68">
        <f t="shared" ref="B56" si="42">IF(B16=0,0,B16/B24)</f>
        <v>54.000394360203828</v>
      </c>
      <c r="C56" s="68">
        <f t="shared" ref="C56:Q56" si="43">IF(C16=0,0,C16/C24)</f>
        <v>53.533964055564219</v>
      </c>
      <c r="D56" s="68">
        <f t="shared" si="43"/>
        <v>53.035226782759459</v>
      </c>
      <c r="E56" s="68">
        <f t="shared" si="43"/>
        <v>52.572170168444707</v>
      </c>
      <c r="F56" s="68">
        <f t="shared" si="43"/>
        <v>52.048632885816531</v>
      </c>
      <c r="G56" s="68">
        <f t="shared" si="43"/>
        <v>51.464439470194527</v>
      </c>
      <c r="H56" s="68">
        <f t="shared" si="43"/>
        <v>50.757123213306734</v>
      </c>
      <c r="I56" s="68">
        <f t="shared" si="43"/>
        <v>50.130241962498395</v>
      </c>
      <c r="J56" s="68">
        <f t="shared" si="43"/>
        <v>49.618698963298094</v>
      </c>
      <c r="K56" s="68">
        <f t="shared" si="43"/>
        <v>49.197098389017341</v>
      </c>
      <c r="L56" s="68">
        <f t="shared" si="43"/>
        <v>48.842772469504538</v>
      </c>
      <c r="M56" s="68">
        <f t="shared" si="43"/>
        <v>48.526136667499827</v>
      </c>
      <c r="N56" s="68">
        <f t="shared" si="43"/>
        <v>48.18722513225179</v>
      </c>
      <c r="O56" s="68">
        <f t="shared" si="43"/>
        <v>47.835667942102319</v>
      </c>
      <c r="P56" s="68">
        <f t="shared" si="43"/>
        <v>47.375204817783263</v>
      </c>
      <c r="Q56" s="68">
        <f t="shared" si="43"/>
        <v>46.957049622145021</v>
      </c>
    </row>
    <row r="57" spans="1:17" ht="12" customHeight="1" x14ac:dyDescent="0.25">
      <c r="A57" s="49" t="s">
        <v>126</v>
      </c>
      <c r="B57" s="57">
        <f t="shared" ref="B57" si="44">IF(B17=0,0,B17/B25*1000)</f>
        <v>392.10029695622126</v>
      </c>
      <c r="C57" s="57">
        <f t="shared" ref="C57:Q57" si="45">IF(C17=0,0,C17/C25*1000)</f>
        <v>384.40907108771449</v>
      </c>
      <c r="D57" s="57">
        <f t="shared" si="45"/>
        <v>375.15413716856466</v>
      </c>
      <c r="E57" s="57">
        <f t="shared" si="45"/>
        <v>363.41362402057445</v>
      </c>
      <c r="F57" s="57">
        <f t="shared" si="45"/>
        <v>350.12534123903964</v>
      </c>
      <c r="G57" s="57">
        <f t="shared" si="45"/>
        <v>335.14933668194851</v>
      </c>
      <c r="H57" s="57">
        <f t="shared" si="45"/>
        <v>322.68748634373242</v>
      </c>
      <c r="I57" s="57">
        <f t="shared" si="45"/>
        <v>309.67373343617493</v>
      </c>
      <c r="J57" s="57">
        <f t="shared" si="45"/>
        <v>295.08229033761256</v>
      </c>
      <c r="K57" s="57">
        <f t="shared" si="45"/>
        <v>280.54039770738706</v>
      </c>
      <c r="L57" s="57">
        <f t="shared" si="45"/>
        <v>264.43106770571995</v>
      </c>
      <c r="M57" s="57">
        <f t="shared" si="45"/>
        <v>246.18012845583749</v>
      </c>
      <c r="N57" s="57">
        <f t="shared" si="45"/>
        <v>226.05095140542389</v>
      </c>
      <c r="O57" s="57">
        <f t="shared" si="45"/>
        <v>204.90655927824579</v>
      </c>
      <c r="P57" s="57">
        <f t="shared" si="45"/>
        <v>182.54567082036863</v>
      </c>
      <c r="Q57" s="57">
        <f t="shared" si="45"/>
        <v>159.66484025100235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2.0677236597770223</v>
      </c>
      <c r="D60" s="128">
        <v>2.0554661971200767</v>
      </c>
      <c r="E60" s="128">
        <v>2.0422507337272195</v>
      </c>
      <c r="F60" s="128">
        <v>2.0252592721250235</v>
      </c>
      <c r="G60" s="128">
        <v>2.0095635629261377</v>
      </c>
      <c r="H60" s="128">
        <v>1.9978986921812829</v>
      </c>
      <c r="I60" s="128">
        <v>1.9801730583178878</v>
      </c>
      <c r="J60" s="128">
        <v>1.9604549306283066</v>
      </c>
      <c r="K60" s="128">
        <v>1.9379948482220177</v>
      </c>
      <c r="L60" s="128">
        <v>1.9059975058814564</v>
      </c>
      <c r="M60" s="128">
        <v>1.8805489157215718</v>
      </c>
      <c r="N60" s="128">
        <v>1.8438961615317218</v>
      </c>
      <c r="O60" s="128">
        <v>1.8077773609822605</v>
      </c>
      <c r="P60" s="128">
        <v>1.7660454025722279</v>
      </c>
      <c r="Q60" s="128">
        <v>1.7219618652844533</v>
      </c>
    </row>
    <row r="61" spans="1:17" ht="12" customHeight="1" x14ac:dyDescent="0.25">
      <c r="A61" s="88" t="s">
        <v>128</v>
      </c>
      <c r="B61" s="128"/>
      <c r="C61" s="128">
        <v>182.64603398032807</v>
      </c>
      <c r="D61" s="128">
        <v>180.3658786389085</v>
      </c>
      <c r="E61" s="128">
        <v>177.25705777904059</v>
      </c>
      <c r="F61" s="128">
        <v>173.55774746207598</v>
      </c>
      <c r="G61" s="128">
        <v>169.58313616536114</v>
      </c>
      <c r="H61" s="128">
        <v>166.21632608340988</v>
      </c>
      <c r="I61" s="128">
        <v>161.98899448395818</v>
      </c>
      <c r="J61" s="128">
        <v>157.67989276356738</v>
      </c>
      <c r="K61" s="128">
        <v>152.64900537684727</v>
      </c>
      <c r="L61" s="128">
        <v>147.5374392230749</v>
      </c>
      <c r="M61" s="128">
        <v>141.7068426419238</v>
      </c>
      <c r="N61" s="128">
        <v>135.44711789912677</v>
      </c>
      <c r="O61" s="128">
        <v>128.07865816957198</v>
      </c>
      <c r="P61" s="128">
        <v>120.75544544890634</v>
      </c>
      <c r="Q61" s="128">
        <v>111.90764326760308</v>
      </c>
    </row>
    <row r="62" spans="1:17" ht="12" customHeight="1" x14ac:dyDescent="0.25">
      <c r="A62" s="88" t="s">
        <v>184</v>
      </c>
      <c r="B62" s="128"/>
      <c r="C62" s="128">
        <v>45.395208405169107</v>
      </c>
      <c r="D62" s="128">
        <v>43.420594847440732</v>
      </c>
      <c r="E62" s="128">
        <v>42.012674223467577</v>
      </c>
      <c r="F62" s="128">
        <v>40.588764705058502</v>
      </c>
      <c r="G62" s="128">
        <v>39.10309187017041</v>
      </c>
      <c r="H62" s="128">
        <v>37.663904851480673</v>
      </c>
      <c r="I62" s="128">
        <v>36.251310851665394</v>
      </c>
      <c r="J62" s="128">
        <v>34.958356623600714</v>
      </c>
      <c r="K62" s="128">
        <v>33.390403467737549</v>
      </c>
      <c r="L62" s="128">
        <v>32.018605197623465</v>
      </c>
      <c r="M62" s="128">
        <v>30.287541938764456</v>
      </c>
      <c r="N62" s="128">
        <v>28.850600099418966</v>
      </c>
      <c r="O62" s="128">
        <v>27.258358522057769</v>
      </c>
      <c r="P62" s="128">
        <v>25.479857055498638</v>
      </c>
      <c r="Q62" s="128">
        <v>23.164241269842144</v>
      </c>
    </row>
    <row r="63" spans="1:17" ht="12" customHeight="1" x14ac:dyDescent="0.25">
      <c r="A63" s="88" t="s">
        <v>189</v>
      </c>
      <c r="B63" s="128"/>
      <c r="C63" s="128">
        <v>648.63381624167096</v>
      </c>
      <c r="D63" s="128">
        <v>629.96401248635129</v>
      </c>
      <c r="E63" s="128">
        <v>616.18061290208868</v>
      </c>
      <c r="F63" s="128">
        <v>602.36824985934265</v>
      </c>
      <c r="G63" s="128">
        <v>592.54982819874567</v>
      </c>
      <c r="H63" s="128">
        <v>581.85529036690298</v>
      </c>
      <c r="I63" s="128">
        <v>571.1383087349335</v>
      </c>
      <c r="J63" s="128">
        <v>557.00004148670712</v>
      </c>
      <c r="K63" s="128">
        <v>542.09992011113343</v>
      </c>
      <c r="L63" s="128">
        <v>527.96459436060502</v>
      </c>
      <c r="M63" s="128">
        <v>510.54851366041709</v>
      </c>
      <c r="N63" s="128">
        <v>490.0804018026185</v>
      </c>
      <c r="O63" s="128">
        <v>469.40329171259123</v>
      </c>
      <c r="P63" s="128">
        <v>440.61081295654503</v>
      </c>
      <c r="Q63" s="128">
        <v>412.28624194552901</v>
      </c>
    </row>
    <row r="64" spans="1:17" ht="12" customHeight="1" x14ac:dyDescent="0.25">
      <c r="A64" s="51" t="s">
        <v>127</v>
      </c>
      <c r="B64" s="50"/>
      <c r="C64" s="50">
        <v>50.677646960307953</v>
      </c>
      <c r="D64" s="50">
        <v>50.307838869037759</v>
      </c>
      <c r="E64" s="50">
        <v>49.900738828275927</v>
      </c>
      <c r="F64" s="50">
        <v>49.476947639867412</v>
      </c>
      <c r="G64" s="50">
        <v>48.966425253390341</v>
      </c>
      <c r="H64" s="50">
        <v>48.361149780455676</v>
      </c>
      <c r="I64" s="50">
        <v>47.651976226092593</v>
      </c>
      <c r="J64" s="50">
        <v>47.006679509649942</v>
      </c>
      <c r="K64" s="50">
        <v>46.016227875698888</v>
      </c>
      <c r="L64" s="50">
        <v>44.995416486962128</v>
      </c>
      <c r="M64" s="50">
        <v>43.94788257160576</v>
      </c>
      <c r="N64" s="50">
        <v>42.76085355649181</v>
      </c>
      <c r="O64" s="50">
        <v>41.683483537839578</v>
      </c>
      <c r="P64" s="50">
        <v>40.603731012343161</v>
      </c>
      <c r="Q64" s="50">
        <v>39.572048652381923</v>
      </c>
    </row>
    <row r="65" spans="1:17" ht="12" customHeight="1" x14ac:dyDescent="0.25">
      <c r="A65" s="49" t="s">
        <v>126</v>
      </c>
      <c r="B65" s="48"/>
      <c r="C65" s="48">
        <v>359.16718971133992</v>
      </c>
      <c r="D65" s="48">
        <v>349.17474808037775</v>
      </c>
      <c r="E65" s="48">
        <v>339.60463585053009</v>
      </c>
      <c r="F65" s="48">
        <v>326.38953012828648</v>
      </c>
      <c r="G65" s="48">
        <v>313.37603556581365</v>
      </c>
      <c r="H65" s="48">
        <v>299.09624810987304</v>
      </c>
      <c r="I65" s="48">
        <v>282.86252235861997</v>
      </c>
      <c r="J65" s="48">
        <v>266.77661873732103</v>
      </c>
      <c r="K65" s="48">
        <v>251.21692240138822</v>
      </c>
      <c r="L65" s="48">
        <v>230.5103356305473</v>
      </c>
      <c r="M65" s="48">
        <v>210.56497652876365</v>
      </c>
      <c r="N65" s="48">
        <v>188.1650778066832</v>
      </c>
      <c r="O65" s="48">
        <v>166.4124275751193</v>
      </c>
      <c r="P65" s="48">
        <v>143.2139316596018</v>
      </c>
      <c r="Q65" s="48">
        <v>118.82228085962666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168.53566573497642</v>
      </c>
      <c r="C68" s="125">
        <f>1000000*C20/SER_summary!C$8</f>
        <v>169.19800971019149</v>
      </c>
      <c r="D68" s="125">
        <f>1000000*D20/SER_summary!D$8</f>
        <v>171.23995654865965</v>
      </c>
      <c r="E68" s="125">
        <f>1000000*E20/SER_summary!E$8</f>
        <v>172.67664430145354</v>
      </c>
      <c r="F68" s="125">
        <f>1000000*F20/SER_summary!F$8</f>
        <v>175.14566555924904</v>
      </c>
      <c r="G68" s="125">
        <f>1000000*G20/SER_summary!G$8</f>
        <v>177.36515609236073</v>
      </c>
      <c r="H68" s="125">
        <f>1000000*H20/SER_summary!H$8</f>
        <v>180.29166152173815</v>
      </c>
      <c r="I68" s="125">
        <f>1000000*I20/SER_summary!I$8</f>
        <v>183.04211782883135</v>
      </c>
      <c r="J68" s="125">
        <f>1000000*J20/SER_summary!J$8</f>
        <v>187.86224966022183</v>
      </c>
      <c r="K68" s="125">
        <f>1000000*K20/SER_summary!K$8</f>
        <v>191.55559033871123</v>
      </c>
      <c r="L68" s="125">
        <f>1000000*L20/SER_summary!L$8</f>
        <v>197.28375242135192</v>
      </c>
      <c r="M68" s="125">
        <f>1000000*M20/SER_summary!M$8</f>
        <v>202.4052438960785</v>
      </c>
      <c r="N68" s="125">
        <f>1000000*N20/SER_summary!N$8</f>
        <v>207.73502435483775</v>
      </c>
      <c r="O68" s="125">
        <f>1000000*O20/SER_summary!O$8</f>
        <v>213.38810137681284</v>
      </c>
      <c r="P68" s="125">
        <f>1000000*P20/SER_summary!P$8</f>
        <v>219.62767047416688</v>
      </c>
      <c r="Q68" s="125">
        <f>1000000*Q20/SER_summary!Q$8</f>
        <v>226.1464545442297</v>
      </c>
    </row>
    <row r="69" spans="1:17" ht="12" customHeight="1" x14ac:dyDescent="0.25">
      <c r="A69" s="88" t="s">
        <v>123</v>
      </c>
      <c r="B69" s="125">
        <f>1000*B21/SER_summary!B$3</f>
        <v>8.4573534801993089E-2</v>
      </c>
      <c r="C69" s="125">
        <f>1000*C21/SER_summary!C$3</f>
        <v>8.7306978692738513E-2</v>
      </c>
      <c r="D69" s="125">
        <f>1000*D21/SER_summary!D$3</f>
        <v>9.0308002327855741E-2</v>
      </c>
      <c r="E69" s="125">
        <f>1000*E21/SER_summary!E$3</f>
        <v>9.3482401735691209E-2</v>
      </c>
      <c r="F69" s="125">
        <f>1000*F21/SER_summary!F$3</f>
        <v>9.6925497626912216E-2</v>
      </c>
      <c r="G69" s="125">
        <f>1000*G21/SER_summary!G$3</f>
        <v>0.10029807554457427</v>
      </c>
      <c r="H69" s="125">
        <f>1000*H21/SER_summary!H$3</f>
        <v>0.10361851076005155</v>
      </c>
      <c r="I69" s="125">
        <f>1000*I21/SER_summary!I$3</f>
        <v>0.10645299838816646</v>
      </c>
      <c r="J69" s="125">
        <f>1000*J21/SER_summary!J$3</f>
        <v>0.10961231092701837</v>
      </c>
      <c r="K69" s="125">
        <f>1000*K21/SER_summary!K$3</f>
        <v>0.11192557764880338</v>
      </c>
      <c r="L69" s="125">
        <f>1000*L21/SER_summary!L$3</f>
        <v>0.11461966988359419</v>
      </c>
      <c r="M69" s="125">
        <f>1000*M21/SER_summary!M$3</f>
        <v>0.11888419463828202</v>
      </c>
      <c r="N69" s="125">
        <f>1000*N21/SER_summary!N$3</f>
        <v>0.12446627800547523</v>
      </c>
      <c r="O69" s="125">
        <f>1000*O21/SER_summary!O$3</f>
        <v>0.13107487346581673</v>
      </c>
      <c r="P69" s="125">
        <f>1000*P21/SER_summary!P$3</f>
        <v>0.13877906916350483</v>
      </c>
      <c r="Q69" s="125">
        <f>1000*Q21/SER_summary!Q$3</f>
        <v>0.14830263377324904</v>
      </c>
    </row>
    <row r="70" spans="1:17" ht="12" customHeight="1" x14ac:dyDescent="0.25">
      <c r="A70" s="88" t="s">
        <v>185</v>
      </c>
      <c r="B70" s="125">
        <f>1000000*B22/SER_summary!B$8</f>
        <v>103.44962036713268</v>
      </c>
      <c r="C70" s="125">
        <f>1000000*C22/SER_summary!C$8</f>
        <v>103.84916575996172</v>
      </c>
      <c r="D70" s="125">
        <f>1000000*D22/SER_summary!D$8</f>
        <v>104.56370569461271</v>
      </c>
      <c r="E70" s="125">
        <f>1000000*E22/SER_summary!E$8</f>
        <v>106.29931048801541</v>
      </c>
      <c r="F70" s="125">
        <f>1000000*F22/SER_summary!F$8</f>
        <v>108.59189693271028</v>
      </c>
      <c r="G70" s="125">
        <f>1000000*G22/SER_summary!G$8</f>
        <v>110.72914121808857</v>
      </c>
      <c r="H70" s="125">
        <f>1000000*H22/SER_summary!H$8</f>
        <v>113.06571564095094</v>
      </c>
      <c r="I70" s="125">
        <f>1000000*I22/SER_summary!I$8</f>
        <v>115.47489236969926</v>
      </c>
      <c r="J70" s="125">
        <f>1000000*J22/SER_summary!J$8</f>
        <v>118.23464354679012</v>
      </c>
      <c r="K70" s="125">
        <f>1000000*K22/SER_summary!K$8</f>
        <v>121.29837315886533</v>
      </c>
      <c r="L70" s="125">
        <f>1000000*L22/SER_summary!L$8</f>
        <v>125.56918850293168</v>
      </c>
      <c r="M70" s="125">
        <f>1000000*M22/SER_summary!M$8</f>
        <v>130.39913888601836</v>
      </c>
      <c r="N70" s="125">
        <f>1000000*N22/SER_summary!N$8</f>
        <v>136.03363076637078</v>
      </c>
      <c r="O70" s="125">
        <f>1000000*O22/SER_summary!O$8</f>
        <v>141.24128322541816</v>
      </c>
      <c r="P70" s="125">
        <f>1000000*P22/SER_summary!P$8</f>
        <v>147.9285443599685</v>
      </c>
      <c r="Q70" s="125">
        <f>1000000*Q22/SER_summary!Q$8</f>
        <v>155.48582513628716</v>
      </c>
    </row>
    <row r="71" spans="1:17" ht="12" customHeight="1" x14ac:dyDescent="0.25">
      <c r="A71" s="88" t="s">
        <v>190</v>
      </c>
      <c r="B71" s="125">
        <f>1000*B23/SER_summary!B$3</f>
        <v>1.7952850729850225E-2</v>
      </c>
      <c r="C71" s="125">
        <f>1000*C23/SER_summary!C$3</f>
        <v>1.8776210460426965E-2</v>
      </c>
      <c r="D71" s="125">
        <f>1000*D23/SER_summary!D$3</f>
        <v>1.9640873154029816E-2</v>
      </c>
      <c r="E71" s="125">
        <f>1000*E23/SER_summary!E$3</f>
        <v>2.0555274958018819E-2</v>
      </c>
      <c r="F71" s="125">
        <f>1000*F23/SER_summary!F$3</f>
        <v>2.1581914047207763E-2</v>
      </c>
      <c r="G71" s="125">
        <f>1000*G23/SER_summary!G$3</f>
        <v>2.277497032818503E-2</v>
      </c>
      <c r="H71" s="125">
        <f>1000*H23/SER_summary!H$3</f>
        <v>2.4001263802955131E-2</v>
      </c>
      <c r="I71" s="125">
        <f>1000*I23/SER_summary!I$3</f>
        <v>2.5054662918587663E-2</v>
      </c>
      <c r="J71" s="125">
        <f>1000*J23/SER_summary!J$3</f>
        <v>2.5964352405679677E-2</v>
      </c>
      <c r="K71" s="125">
        <f>1000*K23/SER_summary!K$3</f>
        <v>2.6892421464408876E-2</v>
      </c>
      <c r="L71" s="125">
        <f>1000*L23/SER_summary!L$3</f>
        <v>2.7903313635994395E-2</v>
      </c>
      <c r="M71" s="125">
        <f>1000*M23/SER_summary!M$3</f>
        <v>2.8515412888244468E-2</v>
      </c>
      <c r="N71" s="125">
        <f>1000*N23/SER_summary!N$3</f>
        <v>2.9199681991044769E-2</v>
      </c>
      <c r="O71" s="125">
        <f>1000*O23/SER_summary!O$3</f>
        <v>2.9971382967538124E-2</v>
      </c>
      <c r="P71" s="125">
        <f>1000*P23/SER_summary!P$3</f>
        <v>3.0940763033768168E-2</v>
      </c>
      <c r="Q71" s="125">
        <f>1000*Q23/SER_summary!Q$3</f>
        <v>3.2193925019736447E-2</v>
      </c>
    </row>
    <row r="72" spans="1:17" ht="12" customHeight="1" x14ac:dyDescent="0.25">
      <c r="A72" s="51" t="s">
        <v>122</v>
      </c>
      <c r="B72" s="124">
        <f>1000000*B24/SER_summary!B$8</f>
        <v>45.275833841147765</v>
      </c>
      <c r="C72" s="124">
        <f>1000000*C24/SER_summary!C$8</f>
        <v>47.896721133010146</v>
      </c>
      <c r="D72" s="124">
        <f>1000000*D24/SER_summary!D$8</f>
        <v>50.800412451739021</v>
      </c>
      <c r="E72" s="124">
        <f>1000000*E24/SER_summary!E$8</f>
        <v>53.891416443132989</v>
      </c>
      <c r="F72" s="124">
        <f>1000000*F24/SER_summary!F$8</f>
        <v>57.782023585602118</v>
      </c>
      <c r="G72" s="124">
        <f>1000000*G24/SER_summary!G$8</f>
        <v>63.84846817464885</v>
      </c>
      <c r="H72" s="124">
        <f>1000000*H24/SER_summary!H$8</f>
        <v>72.887055439906746</v>
      </c>
      <c r="I72" s="124">
        <f>1000000*I24/SER_summary!I$8</f>
        <v>80.097998403635899</v>
      </c>
      <c r="J72" s="124">
        <f>1000000*J24/SER_summary!J$8</f>
        <v>86.809100569014277</v>
      </c>
      <c r="K72" s="124">
        <f>1000000*K24/SER_summary!K$8</f>
        <v>91.819444355813758</v>
      </c>
      <c r="L72" s="124">
        <f>1000000*L24/SER_summary!L$8</f>
        <v>94.108988484224994</v>
      </c>
      <c r="M72" s="124">
        <f>1000000*M24/SER_summary!M$8</f>
        <v>95.234215582673897</v>
      </c>
      <c r="N72" s="124">
        <f>1000000*N24/SER_summary!N$8</f>
        <v>96.435943609247516</v>
      </c>
      <c r="O72" s="124">
        <f>1000000*O24/SER_summary!O$8</f>
        <v>97.225738971146697</v>
      </c>
      <c r="P72" s="124">
        <f>1000000*P24/SER_summary!P$8</f>
        <v>98.27615385470709</v>
      </c>
      <c r="Q72" s="124">
        <f>1000000*Q24/SER_summary!Q$8</f>
        <v>98.800847636010133</v>
      </c>
    </row>
    <row r="73" spans="1:17" ht="12" customHeight="1" x14ac:dyDescent="0.25">
      <c r="A73" s="49" t="s">
        <v>121</v>
      </c>
      <c r="B73" s="123">
        <f>1000*B25/SER_summary!B$3</f>
        <v>6.9160575674805075E-2</v>
      </c>
      <c r="C73" s="123">
        <f>1000*C25/SER_summary!C$3</f>
        <v>7.4455428085983211E-2</v>
      </c>
      <c r="D73" s="123">
        <f>1000*D25/SER_summary!D$3</f>
        <v>7.9585205586161056E-2</v>
      </c>
      <c r="E73" s="123">
        <f>1000*E25/SER_summary!E$3</f>
        <v>8.8521622409801409E-2</v>
      </c>
      <c r="F73" s="123">
        <f>1000*F25/SER_summary!F$3</f>
        <v>9.7373411430249787E-2</v>
      </c>
      <c r="G73" s="123">
        <f>1000*G25/SER_summary!G$3</f>
        <v>0.10753643199732815</v>
      </c>
      <c r="H73" s="123">
        <f>1000*H25/SER_summary!H$3</f>
        <v>0.11988506286424995</v>
      </c>
      <c r="I73" s="123">
        <f>1000*I25/SER_summary!I$3</f>
        <v>0.13304036705996741</v>
      </c>
      <c r="J73" s="123">
        <f>1000*J25/SER_summary!J$3</f>
        <v>0.14368228342718761</v>
      </c>
      <c r="K73" s="123">
        <f>1000*K25/SER_summary!K$3</f>
        <v>0.15321281653006566</v>
      </c>
      <c r="L73" s="123">
        <f>1000*L25/SER_summary!L$3</f>
        <v>0.16260264727821352</v>
      </c>
      <c r="M73" s="123">
        <f>1000*M25/SER_summary!M$3</f>
        <v>0.17283929142672855</v>
      </c>
      <c r="N73" s="123">
        <f>1000*N25/SER_summary!N$3</f>
        <v>0.18690423838321504</v>
      </c>
      <c r="O73" s="123">
        <f>1000*O25/SER_summary!O$3</f>
        <v>0.20468789480588906</v>
      </c>
      <c r="P73" s="123">
        <f>1000*P25/SER_summary!P$3</f>
        <v>0.22794409398262164</v>
      </c>
      <c r="Q73" s="123">
        <f>1000*Q25/SER_summary!Q$3</f>
        <v>0.25828647384871334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13.340284988877022</v>
      </c>
      <c r="C3" s="154">
        <v>13.611484128857914</v>
      </c>
      <c r="D3" s="154">
        <v>14.11882975848491</v>
      </c>
      <c r="E3" s="154">
        <v>14.449945062968258</v>
      </c>
      <c r="F3" s="154">
        <v>15.037251912418185</v>
      </c>
      <c r="G3" s="154">
        <v>15.54732790484924</v>
      </c>
      <c r="H3" s="154">
        <v>16.403183297698593</v>
      </c>
      <c r="I3" s="154">
        <v>17.448507435810694</v>
      </c>
      <c r="J3" s="154">
        <v>18.267720643612101</v>
      </c>
      <c r="K3" s="154">
        <v>18.622561360215375</v>
      </c>
      <c r="L3" s="154">
        <v>19.161860382877105</v>
      </c>
      <c r="M3" s="154">
        <v>19.561541964329162</v>
      </c>
      <c r="N3" s="154">
        <v>19.896707658160878</v>
      </c>
      <c r="O3" s="154">
        <v>20.264068643934902</v>
      </c>
      <c r="P3" s="154">
        <v>20.826146653462864</v>
      </c>
      <c r="Q3" s="154">
        <v>21.313351162807177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17.707716083780692</v>
      </c>
      <c r="C5" s="143">
        <v>18.067702199291059</v>
      </c>
      <c r="D5" s="143">
        <v>18.741146010519415</v>
      </c>
      <c r="E5" s="143">
        <v>19.180664042381146</v>
      </c>
      <c r="F5" s="143">
        <v>19.960247308614981</v>
      </c>
      <c r="G5" s="143">
        <v>20.637315366955029</v>
      </c>
      <c r="H5" s="143">
        <v>21.773366382205847</v>
      </c>
      <c r="I5" s="143">
        <v>23.160915678839721</v>
      </c>
      <c r="J5" s="143">
        <v>24.248328347154228</v>
      </c>
      <c r="K5" s="143">
        <v>24.719339174120442</v>
      </c>
      <c r="L5" s="143">
        <v>25.435197492403521</v>
      </c>
      <c r="M5" s="143">
        <v>25.965729484349005</v>
      </c>
      <c r="N5" s="143">
        <v>26.410623948923341</v>
      </c>
      <c r="O5" s="143">
        <v>26.898254013930803</v>
      </c>
      <c r="P5" s="143">
        <v>27.644348855079727</v>
      </c>
      <c r="Q5" s="143">
        <v>28.291057612306432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168.53566573497642</v>
      </c>
      <c r="C6" s="152">
        <f>1000000*C8/SER_summary!C$8</f>
        <v>169.19800971019149</v>
      </c>
      <c r="D6" s="152">
        <f>1000000*D8/SER_summary!D$8</f>
        <v>171.23995654865965</v>
      </c>
      <c r="E6" s="152">
        <f>1000000*E8/SER_summary!E$8</f>
        <v>172.67664430145354</v>
      </c>
      <c r="F6" s="152">
        <f>1000000*F8/SER_summary!F$8</f>
        <v>175.14566555924904</v>
      </c>
      <c r="G6" s="152">
        <f>1000000*G8/SER_summary!G$8</f>
        <v>177.36515609236073</v>
      </c>
      <c r="H6" s="152">
        <f>1000000*H8/SER_summary!H$8</f>
        <v>180.29166152173815</v>
      </c>
      <c r="I6" s="152">
        <f>1000000*I8/SER_summary!I$8</f>
        <v>183.04211782883135</v>
      </c>
      <c r="J6" s="152">
        <f>1000000*J8/SER_summary!J$8</f>
        <v>187.86224966022183</v>
      </c>
      <c r="K6" s="152">
        <f>1000000*K8/SER_summary!K$8</f>
        <v>191.55559033871123</v>
      </c>
      <c r="L6" s="152">
        <f>1000000*L8/SER_summary!L$8</f>
        <v>197.28375242135192</v>
      </c>
      <c r="M6" s="152">
        <f>1000000*M8/SER_summary!M$8</f>
        <v>202.4052438960785</v>
      </c>
      <c r="N6" s="152">
        <f>1000000*N8/SER_summary!N$8</f>
        <v>207.73502435483775</v>
      </c>
      <c r="O6" s="152">
        <f>1000000*O8/SER_summary!O$8</f>
        <v>213.38810137681284</v>
      </c>
      <c r="P6" s="152">
        <f>1000000*P8/SER_summary!P$8</f>
        <v>219.62767047416688</v>
      </c>
      <c r="Q6" s="152">
        <f>1000000*Q8/SER_summary!Q$8</f>
        <v>226.1464545442297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7.6382615585850671</v>
      </c>
      <c r="C8" s="62">
        <v>7.8702098580897779</v>
      </c>
      <c r="D8" s="62">
        <v>8.2588877600576769</v>
      </c>
      <c r="E8" s="62">
        <v>8.5386268969505643</v>
      </c>
      <c r="F8" s="62">
        <v>8.9926301356212477</v>
      </c>
      <c r="G8" s="62">
        <v>9.4028943699913032</v>
      </c>
      <c r="H8" s="62">
        <v>10.048074091505393</v>
      </c>
      <c r="I8" s="62">
        <v>10.830310806092108</v>
      </c>
      <c r="J8" s="62">
        <v>11.472121379250881</v>
      </c>
      <c r="K8" s="62">
        <v>11.808841113532841</v>
      </c>
      <c r="L8" s="62">
        <v>12.287689513495165</v>
      </c>
      <c r="M8" s="62">
        <v>12.680929200189709</v>
      </c>
      <c r="N8" s="62">
        <v>13.045031398988298</v>
      </c>
      <c r="O8" s="62">
        <v>13.449586221860365</v>
      </c>
      <c r="P8" s="62">
        <v>14.021333868093354</v>
      </c>
      <c r="Q8" s="62">
        <v>14.562223498799355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0.7093396469162786</v>
      </c>
      <c r="D9" s="150">
        <v>0.86606924937946372</v>
      </c>
      <c r="E9" s="150">
        <v>0.75713048430445584</v>
      </c>
      <c r="F9" s="150">
        <v>0.93139458608224912</v>
      </c>
      <c r="G9" s="150">
        <v>0.88765558178162196</v>
      </c>
      <c r="H9" s="150">
        <v>1.1225710689256569</v>
      </c>
      <c r="I9" s="150">
        <v>1.2596280619982783</v>
      </c>
      <c r="J9" s="150">
        <v>1.1192019205703432</v>
      </c>
      <c r="K9" s="150">
        <v>0.81411108169352475</v>
      </c>
      <c r="L9" s="150">
        <v>0.95623974737389439</v>
      </c>
      <c r="M9" s="150">
        <v>0.87063103410610498</v>
      </c>
      <c r="N9" s="150">
        <v>0.84149354621015626</v>
      </c>
      <c r="O9" s="150">
        <v>0.88194617028363398</v>
      </c>
      <c r="P9" s="150">
        <v>1.0491389936445572</v>
      </c>
      <c r="Q9" s="150">
        <v>1.018280978117567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0.47739134741156697</v>
      </c>
      <c r="D10" s="149">
        <f t="shared" ref="D10:Q10" si="0">C8+D9-D8</f>
        <v>0.47739134741156519</v>
      </c>
      <c r="E10" s="149">
        <f t="shared" si="0"/>
        <v>0.47739134741156874</v>
      </c>
      <c r="F10" s="149">
        <f t="shared" si="0"/>
        <v>0.47739134741156519</v>
      </c>
      <c r="G10" s="149">
        <f t="shared" si="0"/>
        <v>0.47739134741156697</v>
      </c>
      <c r="H10" s="149">
        <f t="shared" si="0"/>
        <v>0.47739134741156697</v>
      </c>
      <c r="I10" s="149">
        <f t="shared" si="0"/>
        <v>0.47739134741156342</v>
      </c>
      <c r="J10" s="149">
        <f t="shared" si="0"/>
        <v>0.47739134741157052</v>
      </c>
      <c r="K10" s="149">
        <f t="shared" si="0"/>
        <v>0.47739134741156519</v>
      </c>
      <c r="L10" s="149">
        <f t="shared" si="0"/>
        <v>0.47739134741157052</v>
      </c>
      <c r="M10" s="149">
        <f t="shared" si="0"/>
        <v>0.47739134741156164</v>
      </c>
      <c r="N10" s="149">
        <f t="shared" si="0"/>
        <v>0.47739134741156697</v>
      </c>
      <c r="O10" s="149">
        <f t="shared" si="0"/>
        <v>0.47739134741156697</v>
      </c>
      <c r="P10" s="149">
        <f t="shared" si="0"/>
        <v>0.47739134741156874</v>
      </c>
      <c r="Q10" s="149">
        <f t="shared" si="0"/>
        <v>0.47739134741156519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8760</v>
      </c>
      <c r="C12" s="146">
        <v>8760.0000000000018</v>
      </c>
      <c r="D12" s="146">
        <v>8760.0000000000018</v>
      </c>
      <c r="E12" s="146">
        <v>8760</v>
      </c>
      <c r="F12" s="146">
        <v>8760.0000000000018</v>
      </c>
      <c r="G12" s="146">
        <v>8760</v>
      </c>
      <c r="H12" s="146">
        <v>8760</v>
      </c>
      <c r="I12" s="146">
        <v>8760.0000000000018</v>
      </c>
      <c r="J12" s="146">
        <v>8759.9999999999982</v>
      </c>
      <c r="K12" s="146">
        <v>8760.0000000000018</v>
      </c>
      <c r="L12" s="146">
        <v>8759.9999999999964</v>
      </c>
      <c r="M12" s="146">
        <v>8759.9999999999982</v>
      </c>
      <c r="N12" s="146">
        <v>8759.9999999999964</v>
      </c>
      <c r="O12" s="146">
        <v>8759.9999999999982</v>
      </c>
      <c r="P12" s="146">
        <v>8760</v>
      </c>
      <c r="Q12" s="146">
        <v>8760.0000000000018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2.3182914002045405</v>
      </c>
      <c r="C14" s="143">
        <f>IF(C5=0,0,C5/C8)</f>
        <v>2.2957078051380413</v>
      </c>
      <c r="D14" s="143">
        <f t="shared" ref="D14:Q14" si="1">IF(D5=0,0,D5/D8)</f>
        <v>2.2692094329162469</v>
      </c>
      <c r="E14" s="143">
        <f t="shared" si="1"/>
        <v>2.2463405737087796</v>
      </c>
      <c r="F14" s="143">
        <f t="shared" si="1"/>
        <v>2.2196228475526025</v>
      </c>
      <c r="G14" s="143">
        <f t="shared" si="1"/>
        <v>2.194783282136787</v>
      </c>
      <c r="H14" s="143">
        <f t="shared" si="1"/>
        <v>2.166919370211748</v>
      </c>
      <c r="I14" s="143">
        <f t="shared" si="1"/>
        <v>2.1385273325500118</v>
      </c>
      <c r="J14" s="143">
        <f t="shared" si="1"/>
        <v>2.1136743192946952</v>
      </c>
      <c r="K14" s="143">
        <f t="shared" si="1"/>
        <v>2.0932908603361824</v>
      </c>
      <c r="L14" s="143">
        <f t="shared" si="1"/>
        <v>2.0699739739085108</v>
      </c>
      <c r="M14" s="143">
        <f t="shared" si="1"/>
        <v>2.0476204128606406</v>
      </c>
      <c r="N14" s="143">
        <f t="shared" si="1"/>
        <v>2.0245734288513559</v>
      </c>
      <c r="O14" s="143">
        <f t="shared" si="1"/>
        <v>1.9999317131564662</v>
      </c>
      <c r="P14" s="143">
        <f t="shared" si="1"/>
        <v>1.9715919409056091</v>
      </c>
      <c r="Q14" s="143">
        <f t="shared" si="1"/>
        <v>1.9427704577284512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2.0677236597770223</v>
      </c>
      <c r="D15" s="141">
        <v>2.0554661971200767</v>
      </c>
      <c r="E15" s="141">
        <v>2.0422507337272195</v>
      </c>
      <c r="F15" s="141">
        <v>2.0252592721250235</v>
      </c>
      <c r="G15" s="141">
        <v>2.0095635629261377</v>
      </c>
      <c r="H15" s="141">
        <v>1.9978986921812829</v>
      </c>
      <c r="I15" s="141">
        <v>1.9801730583178878</v>
      </c>
      <c r="J15" s="141">
        <v>1.9604549306283066</v>
      </c>
      <c r="K15" s="141">
        <v>1.9379948482220177</v>
      </c>
      <c r="L15" s="141">
        <v>1.9059975058814564</v>
      </c>
      <c r="M15" s="141">
        <v>1.8805489157215718</v>
      </c>
      <c r="N15" s="141">
        <v>1.8438961615317218</v>
      </c>
      <c r="O15" s="141">
        <v>1.8077773609822605</v>
      </c>
      <c r="P15" s="141">
        <v>1.7660454025722279</v>
      </c>
      <c r="Q15" s="141">
        <v>1.7219618652844533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10.754015749402466</v>
      </c>
      <c r="C3" s="154">
        <v>10.922453717357318</v>
      </c>
      <c r="D3" s="154">
        <v>11.091262742145814</v>
      </c>
      <c r="E3" s="154">
        <v>11.22029249149403</v>
      </c>
      <c r="F3" s="154">
        <v>11.33554295367807</v>
      </c>
      <c r="G3" s="154">
        <v>11.554209970543427</v>
      </c>
      <c r="H3" s="154">
        <v>11.7509177271595</v>
      </c>
      <c r="I3" s="154">
        <v>11.872490096540117</v>
      </c>
      <c r="J3" s="154">
        <v>11.957691008491439</v>
      </c>
      <c r="K3" s="154">
        <v>12.03214784018154</v>
      </c>
      <c r="L3" s="154">
        <v>12.04745533510949</v>
      </c>
      <c r="M3" s="154">
        <v>12.075651004694146</v>
      </c>
      <c r="N3" s="154">
        <v>12.116042343236499</v>
      </c>
      <c r="O3" s="154">
        <v>12.144630860422428</v>
      </c>
      <c r="P3" s="154">
        <v>12.166819281848049</v>
      </c>
      <c r="Q3" s="154">
        <v>12.186019826878699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32.923081254034862</v>
      </c>
      <c r="C5" s="143">
        <v>33.418592138830107</v>
      </c>
      <c r="D5" s="143">
        <v>33.917688949920795</v>
      </c>
      <c r="E5" s="143">
        <v>34.26594754258754</v>
      </c>
      <c r="F5" s="143">
        <v>34.510206504622751</v>
      </c>
      <c r="G5" s="143">
        <v>35.069225023589091</v>
      </c>
      <c r="H5" s="143">
        <v>35.594373929043037</v>
      </c>
      <c r="I5" s="143">
        <v>35.887774743549869</v>
      </c>
      <c r="J5" s="143">
        <v>36.083948163111408</v>
      </c>
      <c r="K5" s="143">
        <v>36.274257606519491</v>
      </c>
      <c r="L5" s="143">
        <v>36.300859545173829</v>
      </c>
      <c r="M5" s="143">
        <v>36.468705915668963</v>
      </c>
      <c r="N5" s="143">
        <v>36.842308746188472</v>
      </c>
      <c r="O5" s="143">
        <v>37.161408465553009</v>
      </c>
      <c r="P5" s="143">
        <v>37.448752485923968</v>
      </c>
      <c r="Q5" s="143">
        <v>37.753171692920233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8.4573534801993089E-2</v>
      </c>
      <c r="C6" s="152">
        <f>1000*C8/SER_summary!C$3</f>
        <v>8.7306978692738513E-2</v>
      </c>
      <c r="D6" s="152">
        <f>1000*D8/SER_summary!D$3</f>
        <v>9.0308002327855741E-2</v>
      </c>
      <c r="E6" s="152">
        <f>1000*E8/SER_summary!E$3</f>
        <v>9.3482401735691209E-2</v>
      </c>
      <c r="F6" s="152">
        <f>1000*F8/SER_summary!F$3</f>
        <v>9.6925497626912216E-2</v>
      </c>
      <c r="G6" s="152">
        <f>1000*G8/SER_summary!G$3</f>
        <v>0.10029807554457427</v>
      </c>
      <c r="H6" s="152">
        <f>1000*H8/SER_summary!H$3</f>
        <v>0.10361851076005155</v>
      </c>
      <c r="I6" s="152">
        <f>1000*I8/SER_summary!I$3</f>
        <v>0.10645299838816646</v>
      </c>
      <c r="J6" s="152">
        <f>1000*J8/SER_summary!J$3</f>
        <v>0.10961231092701837</v>
      </c>
      <c r="K6" s="152">
        <f>1000*K8/SER_summary!K$3</f>
        <v>0.11192557764880338</v>
      </c>
      <c r="L6" s="152">
        <f>1000*L8/SER_summary!L$3</f>
        <v>0.11461966988359419</v>
      </c>
      <c r="M6" s="152">
        <f>1000*M8/SER_summary!M$3</f>
        <v>0.11888419463828202</v>
      </c>
      <c r="N6" s="152">
        <f>1000*N8/SER_summary!N$3</f>
        <v>0.12446627800547523</v>
      </c>
      <c r="O6" s="152">
        <f>1000*O8/SER_summary!O$3</f>
        <v>0.13107487346581673</v>
      </c>
      <c r="P6" s="152">
        <f>1000*P8/SER_summary!P$3</f>
        <v>0.13877906916350483</v>
      </c>
      <c r="Q6" s="152">
        <f>1000*Q8/SER_summary!Q$3</f>
        <v>0.14830263377324904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168.11146667033577</v>
      </c>
      <c r="C8" s="62">
        <v>173.74909445454676</v>
      </c>
      <c r="D8" s="62">
        <v>180.07650464980489</v>
      </c>
      <c r="E8" s="62">
        <v>186.50047638196122</v>
      </c>
      <c r="F8" s="62">
        <v>193.50526200378926</v>
      </c>
      <c r="G8" s="62">
        <v>200.35443272708613</v>
      </c>
      <c r="H8" s="62">
        <v>207.58497247923535</v>
      </c>
      <c r="I8" s="62">
        <v>214.01065954060692</v>
      </c>
      <c r="J8" s="62">
        <v>220.35023067494629</v>
      </c>
      <c r="K8" s="62">
        <v>227.47329084147734</v>
      </c>
      <c r="L8" s="62">
        <v>234.62371337964009</v>
      </c>
      <c r="M8" s="62">
        <v>243.73506812126479</v>
      </c>
      <c r="N8" s="62">
        <v>255.83993657514233</v>
      </c>
      <c r="O8" s="62">
        <v>269.85970206376624</v>
      </c>
      <c r="P8" s="62">
        <v>286.03545776686235</v>
      </c>
      <c r="Q8" s="62">
        <v>305.92964734235733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46.121874407686491</v>
      </c>
      <c r="D9" s="150">
        <v>47.823762984320496</v>
      </c>
      <c r="E9" s="150">
        <v>48.957733340945339</v>
      </c>
      <c r="F9" s="150">
        <v>50.601891270836681</v>
      </c>
      <c r="G9" s="150">
        <v>52.971045130983399</v>
      </c>
      <c r="H9" s="150">
        <v>55.054302736469729</v>
      </c>
      <c r="I9" s="150">
        <v>55.383420402316936</v>
      </c>
      <c r="J9" s="150">
        <v>56.941462405175997</v>
      </c>
      <c r="K9" s="150">
        <v>60.094105297514481</v>
      </c>
      <c r="L9" s="150">
        <v>62.204725274632473</v>
      </c>
      <c r="M9" s="150">
        <v>64.494775143941624</v>
      </c>
      <c r="N9" s="150">
        <v>69.046330859053512</v>
      </c>
      <c r="O9" s="150">
        <v>74.11387078613842</v>
      </c>
      <c r="P9" s="150">
        <v>78.380480977728553</v>
      </c>
      <c r="Q9" s="150">
        <v>84.388964719436586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40.484246623475485</v>
      </c>
      <c r="D10" s="149">
        <f t="shared" ref="D10:Q10" si="0">C8+D9-D8</f>
        <v>41.496352789062371</v>
      </c>
      <c r="E10" s="149">
        <f t="shared" si="0"/>
        <v>42.533761608789007</v>
      </c>
      <c r="F10" s="149">
        <f t="shared" si="0"/>
        <v>43.597105649008654</v>
      </c>
      <c r="G10" s="149">
        <f t="shared" si="0"/>
        <v>46.121874407686505</v>
      </c>
      <c r="H10" s="149">
        <f t="shared" si="0"/>
        <v>47.823762984320524</v>
      </c>
      <c r="I10" s="149">
        <f t="shared" si="0"/>
        <v>48.957733340945367</v>
      </c>
      <c r="J10" s="149">
        <f t="shared" si="0"/>
        <v>50.601891270836603</v>
      </c>
      <c r="K10" s="149">
        <f t="shared" si="0"/>
        <v>52.971045130983413</v>
      </c>
      <c r="L10" s="149">
        <f t="shared" si="0"/>
        <v>55.054302736469708</v>
      </c>
      <c r="M10" s="149">
        <f t="shared" si="0"/>
        <v>55.383420402316943</v>
      </c>
      <c r="N10" s="149">
        <f t="shared" si="0"/>
        <v>56.94146240517594</v>
      </c>
      <c r="O10" s="149">
        <f t="shared" si="0"/>
        <v>60.094105297514488</v>
      </c>
      <c r="P10" s="149">
        <f t="shared" si="0"/>
        <v>62.204725274632438</v>
      </c>
      <c r="Q10" s="149">
        <f t="shared" si="0"/>
        <v>64.494775143941581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3798.1467711248556</v>
      </c>
      <c r="C12" s="146">
        <v>3800.4376502639457</v>
      </c>
      <c r="D12" s="146">
        <v>3802.3867608055684</v>
      </c>
      <c r="E12" s="146">
        <v>3807.5269093551447</v>
      </c>
      <c r="F12" s="146">
        <v>3819.4103236849787</v>
      </c>
      <c r="G12" s="146">
        <v>3831.030729560709</v>
      </c>
      <c r="H12" s="146">
        <v>3838.7689721744309</v>
      </c>
      <c r="I12" s="146">
        <v>3846.7754384714899</v>
      </c>
      <c r="J12" s="146">
        <v>3853.3177709620004</v>
      </c>
      <c r="K12" s="146">
        <v>3856.9692406583936</v>
      </c>
      <c r="L12" s="146">
        <v>3859.0460859144596</v>
      </c>
      <c r="M12" s="146">
        <v>3850.2749971690437</v>
      </c>
      <c r="N12" s="146">
        <v>3823.9789548482868</v>
      </c>
      <c r="O12" s="146">
        <v>3800.0884181446013</v>
      </c>
      <c r="P12" s="146">
        <v>3777.8199117677768</v>
      </c>
      <c r="Q12" s="146">
        <v>3753.2715427530056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195.84078294074112</v>
      </c>
      <c r="C14" s="143">
        <f>IF(C5=0,0,C5/C8*1000)</f>
        <v>192.33822336594969</v>
      </c>
      <c r="D14" s="143">
        <f t="shared" ref="D14:Q14" si="1">IF(D5=0,0,D5/D8*1000)</f>
        <v>188.35155100261738</v>
      </c>
      <c r="E14" s="143">
        <f t="shared" si="1"/>
        <v>183.73115290284494</v>
      </c>
      <c r="F14" s="143">
        <f t="shared" si="1"/>
        <v>178.34247062463328</v>
      </c>
      <c r="G14" s="143">
        <f t="shared" si="1"/>
        <v>175.03593280293839</v>
      </c>
      <c r="H14" s="143">
        <f t="shared" si="1"/>
        <v>171.46893392104059</v>
      </c>
      <c r="I14" s="143">
        <f t="shared" si="1"/>
        <v>167.69152910694353</v>
      </c>
      <c r="J14" s="143">
        <f t="shared" si="1"/>
        <v>163.75725159254</v>
      </c>
      <c r="K14" s="143">
        <f t="shared" si="1"/>
        <v>159.46600795342812</v>
      </c>
      <c r="L14" s="143">
        <f t="shared" si="1"/>
        <v>154.71948262295257</v>
      </c>
      <c r="M14" s="143">
        <f t="shared" si="1"/>
        <v>149.62436959430391</v>
      </c>
      <c r="N14" s="143">
        <f t="shared" si="1"/>
        <v>144.00530753480535</v>
      </c>
      <c r="O14" s="143">
        <f t="shared" si="1"/>
        <v>137.70640144252437</v>
      </c>
      <c r="P14" s="143">
        <f t="shared" si="1"/>
        <v>130.92346235076616</v>
      </c>
      <c r="Q14" s="143">
        <f t="shared" si="1"/>
        <v>123.40475014725105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182.64603398032807</v>
      </c>
      <c r="D15" s="141">
        <v>180.3658786389085</v>
      </c>
      <c r="E15" s="141">
        <v>177.25705777904059</v>
      </c>
      <c r="F15" s="141">
        <v>173.55774746207598</v>
      </c>
      <c r="G15" s="141">
        <v>169.58313616536114</v>
      </c>
      <c r="H15" s="141">
        <v>166.21632608340988</v>
      </c>
      <c r="I15" s="141">
        <v>161.98899448395818</v>
      </c>
      <c r="J15" s="141">
        <v>157.67989276356738</v>
      </c>
      <c r="K15" s="141">
        <v>152.64900537684727</v>
      </c>
      <c r="L15" s="141">
        <v>147.5374392230749</v>
      </c>
      <c r="M15" s="141">
        <v>141.7068426419238</v>
      </c>
      <c r="N15" s="141">
        <v>135.44711789912677</v>
      </c>
      <c r="O15" s="141">
        <v>128.07865816957198</v>
      </c>
      <c r="P15" s="141">
        <v>120.75544544890634</v>
      </c>
      <c r="Q15" s="141">
        <v>111.90764326760308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45.864998295929809</v>
      </c>
      <c r="C3" s="154">
        <v>46.767189937326627</v>
      </c>
      <c r="D3" s="154">
        <v>47.782547192960294</v>
      </c>
      <c r="E3" s="154">
        <v>48.310835976403922</v>
      </c>
      <c r="F3" s="154">
        <v>49.327747704505391</v>
      </c>
      <c r="G3" s="154">
        <v>50.35163448314637</v>
      </c>
      <c r="H3" s="154">
        <v>52.275210178825901</v>
      </c>
      <c r="I3" s="154">
        <v>54.867276829239167</v>
      </c>
      <c r="J3" s="154">
        <v>56.157713110500673</v>
      </c>
      <c r="K3" s="154">
        <v>56.203024919600935</v>
      </c>
      <c r="L3" s="154">
        <v>56.538213436656754</v>
      </c>
      <c r="M3" s="154">
        <v>56.520044041596769</v>
      </c>
      <c r="N3" s="154">
        <v>56.447006497144457</v>
      </c>
      <c r="O3" s="154">
        <v>56.374384685963697</v>
      </c>
      <c r="P3" s="154">
        <v>56.50266697533155</v>
      </c>
      <c r="Q3" s="154">
        <v>56.061216535041972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227.15200649656742</v>
      </c>
      <c r="C5" s="143">
        <v>230.15230460195895</v>
      </c>
      <c r="D5" s="143">
        <v>233.56311307800803</v>
      </c>
      <c r="E5" s="143">
        <v>234.88773464341824</v>
      </c>
      <c r="F5" s="143">
        <v>238.2846775835007</v>
      </c>
      <c r="G5" s="143">
        <v>241.81108831933435</v>
      </c>
      <c r="H5" s="143">
        <v>250.16526327249397</v>
      </c>
      <c r="I5" s="143">
        <v>261.35356959919397</v>
      </c>
      <c r="J5" s="143">
        <v>266.26508112520276</v>
      </c>
      <c r="K5" s="143">
        <v>265.91778065385984</v>
      </c>
      <c r="L5" s="143">
        <v>266.74243795444909</v>
      </c>
      <c r="M5" s="143">
        <v>265.78940727688388</v>
      </c>
      <c r="N5" s="143">
        <v>264.80036487233895</v>
      </c>
      <c r="O5" s="143">
        <v>263.42792468083417</v>
      </c>
      <c r="P5" s="143">
        <v>263.20893604399527</v>
      </c>
      <c r="Q5" s="143">
        <v>260.13584427213772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103.44962036713268</v>
      </c>
      <c r="C6" s="152">
        <f>1000000*C8/SER_summary!C$8</f>
        <v>103.84916575996172</v>
      </c>
      <c r="D6" s="152">
        <f>1000000*D8/SER_summary!D$8</f>
        <v>104.56370569461271</v>
      </c>
      <c r="E6" s="152">
        <f>1000000*E8/SER_summary!E$8</f>
        <v>106.29931048801541</v>
      </c>
      <c r="F6" s="152">
        <f>1000000*F8/SER_summary!F$8</f>
        <v>108.59189693271028</v>
      </c>
      <c r="G6" s="152">
        <f>1000000*G8/SER_summary!G$8</f>
        <v>110.72914121808857</v>
      </c>
      <c r="H6" s="152">
        <f>1000000*H8/SER_summary!H$8</f>
        <v>113.06571564095094</v>
      </c>
      <c r="I6" s="152">
        <f>1000000*I8/SER_summary!I$8</f>
        <v>115.47489236969926</v>
      </c>
      <c r="J6" s="152">
        <f>1000000*J8/SER_summary!J$8</f>
        <v>118.23464354679012</v>
      </c>
      <c r="K6" s="152">
        <f>1000000*K8/SER_summary!K$8</f>
        <v>121.29837315886533</v>
      </c>
      <c r="L6" s="152">
        <f>1000000*L8/SER_summary!L$8</f>
        <v>125.56918850293168</v>
      </c>
      <c r="M6" s="152">
        <f>1000000*M8/SER_summary!M$8</f>
        <v>130.39913888601836</v>
      </c>
      <c r="N6" s="152">
        <f>1000000*N8/SER_summary!N$8</f>
        <v>136.03363076637078</v>
      </c>
      <c r="O6" s="152">
        <f>1000000*O8/SER_summary!O$8</f>
        <v>141.24128322541816</v>
      </c>
      <c r="P6" s="152">
        <f>1000000*P8/SER_summary!P$8</f>
        <v>147.9285443599685</v>
      </c>
      <c r="Q6" s="152">
        <f>1000000*Q8/SER_summary!Q$8</f>
        <v>155.48582513628716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4.6884750183563213</v>
      </c>
      <c r="C8" s="62">
        <v>4.8305221173604611</v>
      </c>
      <c r="D8" s="62">
        <v>5.0430981560201156</v>
      </c>
      <c r="E8" s="62">
        <v>5.256357368606956</v>
      </c>
      <c r="F8" s="62">
        <v>5.5755120272218406</v>
      </c>
      <c r="G8" s="62">
        <v>5.8702308925398974</v>
      </c>
      <c r="H8" s="62">
        <v>6.301415597261963</v>
      </c>
      <c r="I8" s="62">
        <v>6.8324656068139511</v>
      </c>
      <c r="J8" s="62">
        <v>7.2201955659239845</v>
      </c>
      <c r="K8" s="62">
        <v>7.4776894447730813</v>
      </c>
      <c r="L8" s="62">
        <v>7.8209947947977989</v>
      </c>
      <c r="M8" s="62">
        <v>8.1696611023986474</v>
      </c>
      <c r="N8" s="62">
        <v>8.5424352016562644</v>
      </c>
      <c r="O8" s="62">
        <v>8.9022621438107965</v>
      </c>
      <c r="P8" s="62">
        <v>9.4439626146111841</v>
      </c>
      <c r="Q8" s="62">
        <v>10.012181447164862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1.271115702654805</v>
      </c>
      <c r="D9" s="150">
        <v>1.3698713574015846</v>
      </c>
      <c r="E9" s="150">
        <v>1.3994869142973196</v>
      </c>
      <c r="F9" s="150">
        <v>1.5350380528681247</v>
      </c>
      <c r="G9" s="150">
        <v>1.5658345679728622</v>
      </c>
      <c r="H9" s="150">
        <v>1.8010560621236482</v>
      </c>
      <c r="I9" s="150">
        <v>1.9305369238493089</v>
      </c>
      <c r="J9" s="150">
        <v>1.9227680119781587</v>
      </c>
      <c r="K9" s="150">
        <v>1.8233284468219606</v>
      </c>
      <c r="L9" s="150">
        <v>2.1443614121483647</v>
      </c>
      <c r="M9" s="150">
        <v>2.2792032314501567</v>
      </c>
      <c r="N9" s="150">
        <v>2.2955421112357772</v>
      </c>
      <c r="O9" s="150">
        <v>2.1831553889764903</v>
      </c>
      <c r="P9" s="150">
        <v>2.6860618829487497</v>
      </c>
      <c r="Q9" s="150">
        <v>2.847422064003835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1.1290686036506656</v>
      </c>
      <c r="D10" s="149">
        <f t="shared" ref="D10:Q10" si="0">C8+D9-D8</f>
        <v>1.1572953187419301</v>
      </c>
      <c r="E10" s="149">
        <f t="shared" si="0"/>
        <v>1.1862277017104788</v>
      </c>
      <c r="F10" s="149">
        <f t="shared" si="0"/>
        <v>1.2158833942532397</v>
      </c>
      <c r="G10" s="149">
        <f t="shared" si="0"/>
        <v>1.2711157026548054</v>
      </c>
      <c r="H10" s="149">
        <f t="shared" si="0"/>
        <v>1.3698713574015828</v>
      </c>
      <c r="I10" s="149">
        <f t="shared" si="0"/>
        <v>1.3994869142973201</v>
      </c>
      <c r="J10" s="149">
        <f t="shared" si="0"/>
        <v>1.5350380528681251</v>
      </c>
      <c r="K10" s="149">
        <f t="shared" si="0"/>
        <v>1.5658345679728631</v>
      </c>
      <c r="L10" s="149">
        <f t="shared" si="0"/>
        <v>1.8010560621236467</v>
      </c>
      <c r="M10" s="149">
        <f t="shared" si="0"/>
        <v>1.9305369238493082</v>
      </c>
      <c r="N10" s="149">
        <f t="shared" si="0"/>
        <v>1.9227680119781603</v>
      </c>
      <c r="O10" s="149">
        <f t="shared" si="0"/>
        <v>1.823328446821959</v>
      </c>
      <c r="P10" s="149">
        <f t="shared" si="0"/>
        <v>2.1443614121483616</v>
      </c>
      <c r="Q10" s="149">
        <f t="shared" si="0"/>
        <v>2.2792032314501576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2347.8284075014831</v>
      </c>
      <c r="C12" s="146">
        <v>2362.8029060819244</v>
      </c>
      <c r="D12" s="146">
        <v>2378.8474410600197</v>
      </c>
      <c r="E12" s="146">
        <v>2391.5846757820996</v>
      </c>
      <c r="F12" s="146">
        <v>2407.1143285295784</v>
      </c>
      <c r="G12" s="146">
        <v>2421.2459650479877</v>
      </c>
      <c r="H12" s="146">
        <v>2429.7988985266629</v>
      </c>
      <c r="I12" s="146">
        <v>2441.1053272242448</v>
      </c>
      <c r="J12" s="146">
        <v>2452.4307179751377</v>
      </c>
      <c r="K12" s="146">
        <v>2457.6150717331475</v>
      </c>
      <c r="L12" s="146">
        <v>2464.6287689138503</v>
      </c>
      <c r="M12" s="146">
        <v>2472.6712067668254</v>
      </c>
      <c r="N12" s="146">
        <v>2478.6995326872147</v>
      </c>
      <c r="O12" s="146">
        <v>2488.4077942526128</v>
      </c>
      <c r="P12" s="146">
        <v>2496.1453262259024</v>
      </c>
      <c r="Q12" s="146">
        <v>2505.9007638740895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48.44901713397676</v>
      </c>
      <c r="C14" s="143">
        <f>IF(C5=0,0,C5/C8)</f>
        <v>47.64543024755281</v>
      </c>
      <c r="D14" s="143">
        <f t="shared" ref="D14:Q14" si="1">IF(D5=0,0,D5/D8)</f>
        <v>46.313418032364865</v>
      </c>
      <c r="E14" s="143">
        <f t="shared" si="1"/>
        <v>44.686408889597317</v>
      </c>
      <c r="F14" s="143">
        <f t="shared" si="1"/>
        <v>42.737721023665856</v>
      </c>
      <c r="G14" s="143">
        <f t="shared" si="1"/>
        <v>41.192772949806226</v>
      </c>
      <c r="H14" s="143">
        <f t="shared" si="1"/>
        <v>39.699851471658789</v>
      </c>
      <c r="I14" s="143">
        <f t="shared" si="1"/>
        <v>38.251721214454207</v>
      </c>
      <c r="J14" s="143">
        <f t="shared" si="1"/>
        <v>36.877821202219501</v>
      </c>
      <c r="K14" s="143">
        <f t="shared" si="1"/>
        <v>35.561490299618804</v>
      </c>
      <c r="L14" s="143">
        <f t="shared" si="1"/>
        <v>34.105947510906809</v>
      </c>
      <c r="M14" s="143">
        <f t="shared" si="1"/>
        <v>32.533712714086384</v>
      </c>
      <c r="N14" s="143">
        <f t="shared" si="1"/>
        <v>30.998229266169638</v>
      </c>
      <c r="O14" s="143">
        <f t="shared" si="1"/>
        <v>29.591121944659836</v>
      </c>
      <c r="P14" s="143">
        <f t="shared" si="1"/>
        <v>27.870603345757928</v>
      </c>
      <c r="Q14" s="143">
        <f t="shared" si="1"/>
        <v>25.981934670770485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45.395208405169107</v>
      </c>
      <c r="D15" s="141">
        <v>43.420594847440732</v>
      </c>
      <c r="E15" s="141">
        <v>42.012674223467577</v>
      </c>
      <c r="F15" s="141">
        <v>40.588764705058502</v>
      </c>
      <c r="G15" s="141">
        <v>39.10309187017041</v>
      </c>
      <c r="H15" s="141">
        <v>37.663904851480673</v>
      </c>
      <c r="I15" s="141">
        <v>36.251310851665394</v>
      </c>
      <c r="J15" s="141">
        <v>34.958356623600714</v>
      </c>
      <c r="K15" s="141">
        <v>33.390403467737549</v>
      </c>
      <c r="L15" s="141">
        <v>32.018605197623465</v>
      </c>
      <c r="M15" s="141">
        <v>30.287541938764456</v>
      </c>
      <c r="N15" s="141">
        <v>28.850600099418966</v>
      </c>
      <c r="O15" s="141">
        <v>27.258358522057769</v>
      </c>
      <c r="P15" s="141">
        <v>25.479857055498638</v>
      </c>
      <c r="Q15" s="141">
        <v>23.164241269842144</v>
      </c>
    </row>
    <row r="16" spans="1:17" ht="12.95" customHeight="1" x14ac:dyDescent="0.25">
      <c r="A16" s="142" t="s">
        <v>141</v>
      </c>
      <c r="B16" s="141">
        <v>551.73130862470771</v>
      </c>
      <c r="C16" s="141">
        <v>553.86221738646248</v>
      </c>
      <c r="D16" s="141">
        <v>557.67309703793455</v>
      </c>
      <c r="E16" s="141">
        <v>566.92965593608233</v>
      </c>
      <c r="F16" s="141">
        <v>579.15678364112159</v>
      </c>
      <c r="G16" s="141">
        <v>590.55541982980571</v>
      </c>
      <c r="H16" s="141">
        <v>603.01715008507176</v>
      </c>
      <c r="I16" s="141">
        <v>615.86609263839603</v>
      </c>
      <c r="J16" s="141">
        <v>630.58476558288078</v>
      </c>
      <c r="K16" s="141">
        <v>646.92465684728177</v>
      </c>
      <c r="L16" s="141">
        <v>669.7023386823023</v>
      </c>
      <c r="M16" s="141">
        <v>695.46207405876464</v>
      </c>
      <c r="N16" s="141">
        <v>725.51269742064414</v>
      </c>
      <c r="O16" s="141">
        <v>753.28684386889688</v>
      </c>
      <c r="P16" s="141">
        <v>788.95223658649866</v>
      </c>
      <c r="Q16" s="141">
        <v>829.25773406019812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1987755</v>
      </c>
      <c r="C3" s="75">
        <v>1990094</v>
      </c>
      <c r="D3" s="75">
        <v>1994026</v>
      </c>
      <c r="E3" s="75">
        <v>1995033</v>
      </c>
      <c r="F3" s="75">
        <v>1996433</v>
      </c>
      <c r="G3" s="75">
        <v>1997590</v>
      </c>
      <c r="H3" s="75">
        <v>2003358</v>
      </c>
      <c r="I3" s="75">
        <v>2010377</v>
      </c>
      <c r="J3" s="75">
        <v>2010269</v>
      </c>
      <c r="K3" s="75">
        <v>2032362</v>
      </c>
      <c r="L3" s="75">
        <v>2046976</v>
      </c>
      <c r="M3" s="75">
        <v>2050189</v>
      </c>
      <c r="N3" s="75">
        <v>2055496</v>
      </c>
      <c r="O3" s="75">
        <v>2058821</v>
      </c>
      <c r="P3" s="75">
        <v>2061085</v>
      </c>
      <c r="Q3" s="75">
        <v>2062874</v>
      </c>
    </row>
    <row r="4" spans="1:17" ht="12" customHeight="1" x14ac:dyDescent="0.25">
      <c r="A4" s="77" t="s">
        <v>96</v>
      </c>
      <c r="B4" s="74">
        <v>27888.235892739023</v>
      </c>
      <c r="C4" s="74">
        <v>28710.573764418208</v>
      </c>
      <c r="D4" s="74">
        <v>29811.969677135276</v>
      </c>
      <c r="E4" s="74">
        <v>30659.509738783789</v>
      </c>
      <c r="F4" s="74">
        <v>31993.794264885688</v>
      </c>
      <c r="G4" s="74">
        <v>33274.225489972916</v>
      </c>
      <c r="H4" s="74">
        <v>35156.281328669771</v>
      </c>
      <c r="I4" s="74">
        <v>37596.765740810064</v>
      </c>
      <c r="J4" s="74">
        <v>38837.471090280189</v>
      </c>
      <c r="K4" s="74">
        <v>35809.182450963883</v>
      </c>
      <c r="L4" s="74">
        <v>36252.400000000001</v>
      </c>
      <c r="M4" s="74">
        <v>36487.99928796765</v>
      </c>
      <c r="N4" s="74">
        <v>35513.914729826844</v>
      </c>
      <c r="O4" s="74">
        <v>35111.761343267674</v>
      </c>
      <c r="P4" s="74">
        <v>36157.742958761897</v>
      </c>
      <c r="Q4" s="74">
        <v>36974.561102859974</v>
      </c>
    </row>
    <row r="5" spans="1:17" ht="12" customHeight="1" x14ac:dyDescent="0.25">
      <c r="A5" s="77" t="s">
        <v>95</v>
      </c>
      <c r="B5" s="74">
        <v>15197.206501505443</v>
      </c>
      <c r="C5" s="74">
        <v>15852.476342035252</v>
      </c>
      <c r="D5" s="74">
        <v>16492.116319690318</v>
      </c>
      <c r="E5" s="74">
        <v>17150.77797414839</v>
      </c>
      <c r="F5" s="74">
        <v>17903.613908243908</v>
      </c>
      <c r="G5" s="74">
        <v>18735.117544745553</v>
      </c>
      <c r="H5" s="74">
        <v>19774.692512486523</v>
      </c>
      <c r="I5" s="74">
        <v>21026.887082740916</v>
      </c>
      <c r="J5" s="74">
        <v>22054.874962033016</v>
      </c>
      <c r="K5" s="74">
        <v>21275.394589055944</v>
      </c>
      <c r="L5" s="74">
        <v>21765.899999999998</v>
      </c>
      <c r="M5" s="74">
        <v>21696.012633241215</v>
      </c>
      <c r="N5" s="74">
        <v>21075.094436643398</v>
      </c>
      <c r="O5" s="74">
        <v>20849.895038355142</v>
      </c>
      <c r="P5" s="74">
        <v>21277.51018170426</v>
      </c>
      <c r="Q5" s="74">
        <v>21818.093733952155</v>
      </c>
    </row>
    <row r="6" spans="1:17" ht="12" customHeight="1" x14ac:dyDescent="0.25">
      <c r="A6" s="80" t="s">
        <v>94</v>
      </c>
      <c r="B6" s="84">
        <v>487780</v>
      </c>
      <c r="C6" s="84">
        <v>496740</v>
      </c>
      <c r="D6" s="84">
        <v>516960.00000000006</v>
      </c>
      <c r="E6" s="84">
        <v>522500</v>
      </c>
      <c r="F6" s="84">
        <v>531850</v>
      </c>
      <c r="G6" s="84">
        <v>533070</v>
      </c>
      <c r="H6" s="84">
        <v>549390</v>
      </c>
      <c r="I6" s="84">
        <v>572010.00000000012</v>
      </c>
      <c r="J6" s="84">
        <v>590040.00000000012</v>
      </c>
      <c r="K6" s="84">
        <v>596140</v>
      </c>
      <c r="L6" s="84">
        <v>598350</v>
      </c>
      <c r="M6" s="84">
        <v>596869.99999999988</v>
      </c>
      <c r="N6" s="84">
        <v>597550</v>
      </c>
      <c r="O6" s="84">
        <v>596160.00000000012</v>
      </c>
      <c r="P6" s="84">
        <v>601050</v>
      </c>
      <c r="Q6" s="84">
        <v>610920.00000000012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45321.336141373722</v>
      </c>
      <c r="C8" s="75">
        <f t="shared" ref="C8:Q8" si="0">1000*C9/C26</f>
        <v>46514.789810885835</v>
      </c>
      <c r="D8" s="75">
        <f t="shared" si="0"/>
        <v>48229.910393085309</v>
      </c>
      <c r="E8" s="75">
        <f t="shared" si="0"/>
        <v>49448.649708782235</v>
      </c>
      <c r="F8" s="75">
        <f t="shared" si="0"/>
        <v>51343.720707602566</v>
      </c>
      <c r="G8" s="75">
        <f t="shared" si="0"/>
        <v>53014.326923913177</v>
      </c>
      <c r="H8" s="75">
        <f t="shared" si="0"/>
        <v>55732.328421045007</v>
      </c>
      <c r="I8" s="75">
        <f t="shared" si="0"/>
        <v>59168.408531089466</v>
      </c>
      <c r="J8" s="75">
        <f t="shared" si="0"/>
        <v>61066.666666666672</v>
      </c>
      <c r="K8" s="75">
        <f t="shared" si="0"/>
        <v>61647.07118519635</v>
      </c>
      <c r="L8" s="75">
        <f t="shared" si="0"/>
        <v>62284.3460887318</v>
      </c>
      <c r="M8" s="75">
        <f t="shared" si="0"/>
        <v>62651.189050717061</v>
      </c>
      <c r="N8" s="75">
        <f t="shared" si="0"/>
        <v>62796.494907405366</v>
      </c>
      <c r="O8" s="75">
        <f t="shared" si="0"/>
        <v>63028.754345165289</v>
      </c>
      <c r="P8" s="75">
        <f t="shared" si="0"/>
        <v>63841.381360654086</v>
      </c>
      <c r="Q8" s="75">
        <f t="shared" si="0"/>
        <v>64392.888794775587</v>
      </c>
    </row>
    <row r="9" spans="1:17" ht="12" customHeight="1" x14ac:dyDescent="0.25">
      <c r="A9" s="83" t="s">
        <v>92</v>
      </c>
      <c r="B9" s="82">
        <v>20394.601263618177</v>
      </c>
      <c r="C9" s="82">
        <v>20931.655414898625</v>
      </c>
      <c r="D9" s="82">
        <v>21703.459676888389</v>
      </c>
      <c r="E9" s="82">
        <v>22251.892368952005</v>
      </c>
      <c r="F9" s="82">
        <v>23104.674318421155</v>
      </c>
      <c r="G9" s="82">
        <v>23856.44711576093</v>
      </c>
      <c r="H9" s="82">
        <v>25079.547789470253</v>
      </c>
      <c r="I9" s="82">
        <v>26625.783838990261</v>
      </c>
      <c r="J9" s="82">
        <v>27480</v>
      </c>
      <c r="K9" s="82">
        <v>27741.182033338358</v>
      </c>
      <c r="L9" s="82">
        <v>28027.955739929312</v>
      </c>
      <c r="M9" s="82">
        <v>28193.035072822677</v>
      </c>
      <c r="N9" s="82">
        <v>28258.422708332415</v>
      </c>
      <c r="O9" s="82">
        <v>28362.93945532438</v>
      </c>
      <c r="P9" s="82">
        <v>28728.621612294337</v>
      </c>
      <c r="Q9" s="82">
        <v>28976.799957649015</v>
      </c>
    </row>
    <row r="10" spans="1:17" ht="12" customHeight="1" x14ac:dyDescent="0.25">
      <c r="A10" s="77" t="s">
        <v>21</v>
      </c>
      <c r="B10" s="81"/>
      <c r="C10" s="81">
        <f>1000*C11/C27</f>
        <v>2326.48707304646</v>
      </c>
      <c r="D10" s="81">
        <f t="shared" ref="D10:Q10" si="1">1000*D11/D27</f>
        <v>2877.9903274716207</v>
      </c>
      <c r="E10" s="81">
        <f t="shared" si="1"/>
        <v>2424.4870755240554</v>
      </c>
      <c r="F10" s="81">
        <f t="shared" si="1"/>
        <v>3131.2872415398861</v>
      </c>
      <c r="G10" s="81">
        <f t="shared" si="1"/>
        <v>2954.1992340006741</v>
      </c>
      <c r="H10" s="81">
        <f t="shared" si="1"/>
        <v>4043.3596702296591</v>
      </c>
      <c r="I10" s="81">
        <f t="shared" si="1"/>
        <v>4829.3883205705906</v>
      </c>
      <c r="J10" s="81">
        <f t="shared" si="1"/>
        <v>3377.4683488544383</v>
      </c>
      <c r="K10" s="81">
        <f t="shared" si="1"/>
        <v>2107.0711851963497</v>
      </c>
      <c r="L10" s="81">
        <f t="shared" si="1"/>
        <v>2178.4516831653577</v>
      </c>
      <c r="M10" s="81">
        <f t="shared" si="1"/>
        <v>1923.9516142035509</v>
      </c>
      <c r="N10" s="81">
        <f t="shared" si="1"/>
        <v>1711.5855829562365</v>
      </c>
      <c r="O10" s="81">
        <f t="shared" si="1"/>
        <v>1802.1718104450561</v>
      </c>
      <c r="P10" s="81">
        <f t="shared" si="1"/>
        <v>2388.3458741179256</v>
      </c>
      <c r="Q10" s="81">
        <f t="shared" si="1"/>
        <v>2147.5419681378562</v>
      </c>
    </row>
    <row r="11" spans="1:17" ht="12" customHeight="1" x14ac:dyDescent="0.25">
      <c r="A11" s="80" t="s">
        <v>91</v>
      </c>
      <c r="B11" s="79"/>
      <c r="C11" s="79">
        <v>1046.919182870907</v>
      </c>
      <c r="D11" s="79">
        <v>1295.0956473622291</v>
      </c>
      <c r="E11" s="79">
        <v>1091.0191839858251</v>
      </c>
      <c r="F11" s="79">
        <v>1409.0792586929488</v>
      </c>
      <c r="G11" s="79">
        <v>1329.3896553003033</v>
      </c>
      <c r="H11" s="79">
        <v>1819.5118516033465</v>
      </c>
      <c r="I11" s="79">
        <v>2173.2247442567655</v>
      </c>
      <c r="J11" s="79">
        <v>1519.8607569844971</v>
      </c>
      <c r="K11" s="79">
        <v>948.18203333835743</v>
      </c>
      <c r="L11" s="79">
        <v>980.30325742441084</v>
      </c>
      <c r="M11" s="79">
        <v>865.77822639159785</v>
      </c>
      <c r="N11" s="79">
        <v>770.21351233030646</v>
      </c>
      <c r="O11" s="79">
        <v>810.97731470027531</v>
      </c>
      <c r="P11" s="79">
        <v>1074.7556433530665</v>
      </c>
      <c r="Q11" s="79">
        <v>966.39388566203525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2592.38</v>
      </c>
      <c r="C13" s="234">
        <v>2874.66</v>
      </c>
      <c r="D13" s="234">
        <v>2678.26</v>
      </c>
      <c r="E13" s="234">
        <v>3059.62</v>
      </c>
      <c r="F13" s="234">
        <v>3067.37</v>
      </c>
      <c r="G13" s="234">
        <v>3199.01</v>
      </c>
      <c r="H13" s="234">
        <v>2970.7</v>
      </c>
      <c r="I13" s="234">
        <v>2682.78</v>
      </c>
      <c r="J13" s="234">
        <v>2785.71</v>
      </c>
      <c r="K13" s="234">
        <v>2778.71</v>
      </c>
      <c r="L13" s="234">
        <v>3134.78</v>
      </c>
      <c r="M13" s="234">
        <v>2821.2</v>
      </c>
      <c r="N13" s="234">
        <v>2833.02</v>
      </c>
      <c r="O13" s="234">
        <v>2866.68</v>
      </c>
      <c r="P13" s="234">
        <v>2342.04</v>
      </c>
      <c r="Q13" s="234">
        <v>2699.5</v>
      </c>
    </row>
    <row r="14" spans="1:17" ht="12" customHeight="1" x14ac:dyDescent="0.25">
      <c r="A14" s="77" t="s">
        <v>89</v>
      </c>
      <c r="B14" s="235">
        <v>3026.8149999999996</v>
      </c>
      <c r="C14" s="235">
        <v>3026.8149999999996</v>
      </c>
      <c r="D14" s="235">
        <v>3026.8149999999996</v>
      </c>
      <c r="E14" s="235">
        <v>3026.8149999999996</v>
      </c>
      <c r="F14" s="235">
        <v>3026.8149999999996</v>
      </c>
      <c r="G14" s="235">
        <v>3026.8149999999996</v>
      </c>
      <c r="H14" s="235">
        <v>3026.8149999999996</v>
      </c>
      <c r="I14" s="235">
        <v>3026.8149999999996</v>
      </c>
      <c r="J14" s="235">
        <v>3026.8149999999996</v>
      </c>
      <c r="K14" s="235">
        <v>3026.8149999999996</v>
      </c>
      <c r="L14" s="235">
        <v>3026.8149999999996</v>
      </c>
      <c r="M14" s="235">
        <v>3026.8149999999996</v>
      </c>
      <c r="N14" s="235">
        <v>3026.8149999999996</v>
      </c>
      <c r="O14" s="235">
        <v>3026.8149999999996</v>
      </c>
      <c r="P14" s="235">
        <v>3026.8149999999996</v>
      </c>
      <c r="Q14" s="235">
        <v>3026.8149999999996</v>
      </c>
    </row>
    <row r="15" spans="1:17" ht="12" customHeight="1" x14ac:dyDescent="0.25">
      <c r="A15" s="76" t="s">
        <v>88</v>
      </c>
      <c r="B15" s="236">
        <f>IF(B13=0,0,B13/B14)</f>
        <v>0.85647124122220897</v>
      </c>
      <c r="C15" s="236">
        <f t="shared" ref="C15:Q15" si="2">IF(C13=0,0,C13/C14)</f>
        <v>0.94973098785356891</v>
      </c>
      <c r="D15" s="236">
        <f t="shared" si="2"/>
        <v>0.88484430003155146</v>
      </c>
      <c r="E15" s="236">
        <f t="shared" si="2"/>
        <v>1.0108381252240393</v>
      </c>
      <c r="F15" s="236">
        <f t="shared" si="2"/>
        <v>1.013398572426792</v>
      </c>
      <c r="G15" s="236">
        <f t="shared" si="2"/>
        <v>1.0568898330423235</v>
      </c>
      <c r="H15" s="236">
        <f t="shared" si="2"/>
        <v>0.98146071035064919</v>
      </c>
      <c r="I15" s="236">
        <f t="shared" si="2"/>
        <v>0.88633761891625373</v>
      </c>
      <c r="J15" s="236">
        <f t="shared" si="2"/>
        <v>0.92034366157165215</v>
      </c>
      <c r="K15" s="236">
        <f t="shared" si="2"/>
        <v>0.91803099958206902</v>
      </c>
      <c r="L15" s="236">
        <f t="shared" si="2"/>
        <v>1.0356695073864775</v>
      </c>
      <c r="M15" s="236">
        <f t="shared" si="2"/>
        <v>0.93206885785883853</v>
      </c>
      <c r="N15" s="236">
        <f t="shared" si="2"/>
        <v>0.93597395281839169</v>
      </c>
      <c r="O15" s="236">
        <f t="shared" si="2"/>
        <v>0.94709455318544422</v>
      </c>
      <c r="P15" s="236">
        <f t="shared" si="2"/>
        <v>0.77376384086903238</v>
      </c>
      <c r="Q15" s="236">
        <f t="shared" si="2"/>
        <v>0.891861577268515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14030.016723760738</v>
      </c>
      <c r="C19" s="75">
        <f t="shared" si="3"/>
        <v>14426.742537999819</v>
      </c>
      <c r="D19" s="75">
        <f t="shared" si="3"/>
        <v>14950.642407438658</v>
      </c>
      <c r="E19" s="75">
        <f t="shared" si="3"/>
        <v>15367.921101447339</v>
      </c>
      <c r="F19" s="75">
        <f t="shared" si="3"/>
        <v>16025.478573478644</v>
      </c>
      <c r="G19" s="75">
        <f t="shared" si="3"/>
        <v>16657.184652492713</v>
      </c>
      <c r="H19" s="75">
        <f t="shared" si="3"/>
        <v>17548.676436597838</v>
      </c>
      <c r="I19" s="75">
        <f t="shared" si="3"/>
        <v>18701.350911202258</v>
      </c>
      <c r="J19" s="75">
        <f t="shared" si="3"/>
        <v>19319.539370243579</v>
      </c>
      <c r="K19" s="75">
        <f t="shared" si="3"/>
        <v>17619.490253687032</v>
      </c>
      <c r="L19" s="75">
        <f t="shared" si="3"/>
        <v>17710.222298649325</v>
      </c>
      <c r="M19" s="75">
        <f t="shared" si="3"/>
        <v>17797.3832109955</v>
      </c>
      <c r="N19" s="75">
        <f t="shared" si="3"/>
        <v>17277.540179998814</v>
      </c>
      <c r="O19" s="75">
        <f t="shared" si="3"/>
        <v>17054.305033447628</v>
      </c>
      <c r="P19" s="75">
        <f t="shared" si="3"/>
        <v>17543.062493182908</v>
      </c>
      <c r="Q19" s="75">
        <f t="shared" si="3"/>
        <v>17923.809744492381</v>
      </c>
    </row>
    <row r="20" spans="1:17" ht="12" customHeight="1" x14ac:dyDescent="0.25">
      <c r="A20" s="69" t="s">
        <v>85</v>
      </c>
      <c r="B20" s="74">
        <f t="shared" ref="B20:Q20" si="4">B5*1000000/B6</f>
        <v>31155.86227706229</v>
      </c>
      <c r="C20" s="74">
        <f t="shared" si="4"/>
        <v>31913.025611054578</v>
      </c>
      <c r="D20" s="74">
        <f t="shared" si="4"/>
        <v>31902.112967522276</v>
      </c>
      <c r="E20" s="74">
        <f t="shared" si="4"/>
        <v>32824.455452915579</v>
      </c>
      <c r="F20" s="74">
        <f t="shared" si="4"/>
        <v>33662.90102142316</v>
      </c>
      <c r="G20" s="74">
        <f t="shared" si="4"/>
        <v>35145.698585074293</v>
      </c>
      <c r="H20" s="74">
        <f t="shared" si="4"/>
        <v>35993.906901265989</v>
      </c>
      <c r="I20" s="74">
        <f t="shared" si="4"/>
        <v>36759.649451479716</v>
      </c>
      <c r="J20" s="74">
        <f t="shared" si="4"/>
        <v>37378.609860404402</v>
      </c>
      <c r="K20" s="74">
        <f t="shared" si="4"/>
        <v>35688.587561740431</v>
      </c>
      <c r="L20" s="74">
        <f t="shared" si="4"/>
        <v>36376.535472549505</v>
      </c>
      <c r="M20" s="74">
        <f t="shared" si="4"/>
        <v>36349.645037011775</v>
      </c>
      <c r="N20" s="74">
        <f t="shared" si="4"/>
        <v>35269.173184910716</v>
      </c>
      <c r="O20" s="74">
        <f t="shared" si="4"/>
        <v>34973.656465303167</v>
      </c>
      <c r="P20" s="74">
        <f t="shared" si="4"/>
        <v>35400.565979043771</v>
      </c>
      <c r="Q20" s="74">
        <f t="shared" si="4"/>
        <v>35713.503787651658</v>
      </c>
    </row>
    <row r="21" spans="1:17" ht="12" customHeight="1" x14ac:dyDescent="0.25">
      <c r="A21" s="69" t="s">
        <v>84</v>
      </c>
      <c r="B21" s="74">
        <f t="shared" ref="B21:Q21" si="5">B5*1000000/B3</f>
        <v>7645.4122874828354</v>
      </c>
      <c r="C21" s="74">
        <f t="shared" si="5"/>
        <v>7965.6922447056531</v>
      </c>
      <c r="D21" s="74">
        <f t="shared" si="5"/>
        <v>8270.7629287132258</v>
      </c>
      <c r="E21" s="74">
        <f t="shared" si="5"/>
        <v>8596.7389883517662</v>
      </c>
      <c r="F21" s="74">
        <f t="shared" si="5"/>
        <v>8967.8010272540614</v>
      </c>
      <c r="G21" s="74">
        <f t="shared" si="5"/>
        <v>9378.860299033111</v>
      </c>
      <c r="H21" s="74">
        <f t="shared" si="5"/>
        <v>9870.7732279934608</v>
      </c>
      <c r="I21" s="74">
        <f t="shared" si="5"/>
        <v>10459.176106143732</v>
      </c>
      <c r="J21" s="74">
        <f t="shared" si="5"/>
        <v>10971.106335536695</v>
      </c>
      <c r="K21" s="74">
        <f t="shared" si="5"/>
        <v>10468.309577258355</v>
      </c>
      <c r="L21" s="74">
        <f t="shared" si="5"/>
        <v>10633.19745810405</v>
      </c>
      <c r="M21" s="74">
        <f t="shared" si="5"/>
        <v>10582.445146882174</v>
      </c>
      <c r="N21" s="74">
        <f t="shared" si="5"/>
        <v>10253.045706069677</v>
      </c>
      <c r="O21" s="74">
        <f t="shared" si="5"/>
        <v>10127.104317643516</v>
      </c>
      <c r="P21" s="74">
        <f t="shared" si="5"/>
        <v>10323.451086056255</v>
      </c>
      <c r="Q21" s="74">
        <f t="shared" si="5"/>
        <v>10576.551807794443</v>
      </c>
    </row>
    <row r="22" spans="1:17" ht="12" customHeight="1" x14ac:dyDescent="0.25">
      <c r="A22" s="67" t="s">
        <v>83</v>
      </c>
      <c r="B22" s="73">
        <v>0.52388462662590629</v>
      </c>
      <c r="C22" s="73">
        <v>0.53146579811056383</v>
      </c>
      <c r="D22" s="73">
        <v>0.54077436308548166</v>
      </c>
      <c r="E22" s="73">
        <v>0.55322457981975126</v>
      </c>
      <c r="F22" s="73">
        <v>0.56394329178013891</v>
      </c>
      <c r="G22" s="73">
        <v>0.57734650205983506</v>
      </c>
      <c r="H22" s="73">
        <v>0.59179348288080802</v>
      </c>
      <c r="I22" s="73">
        <v>0.60857058366050365</v>
      </c>
      <c r="J22" s="73">
        <v>0.63174514990772024</v>
      </c>
      <c r="K22" s="73">
        <v>0.61824204048987019</v>
      </c>
      <c r="L22" s="73">
        <v>0.61949627030562193</v>
      </c>
      <c r="M22" s="73">
        <v>0.60678960696158424</v>
      </c>
      <c r="N22" s="73">
        <v>0.58885484330108762</v>
      </c>
      <c r="O22" s="73">
        <v>0.57972280933388531</v>
      </c>
      <c r="P22" s="73">
        <v>0.58128361990905564</v>
      </c>
      <c r="Q22" s="73">
        <v>0.58384497788363721</v>
      </c>
    </row>
    <row r="23" spans="1:17" ht="12" customHeight="1" x14ac:dyDescent="0.25">
      <c r="A23" s="72" t="s">
        <v>82</v>
      </c>
      <c r="B23" s="71">
        <f t="shared" ref="B23:Q23" si="6">B6/B8</f>
        <v>10.762701224836727</v>
      </c>
      <c r="C23" s="71">
        <f t="shared" si="6"/>
        <v>10.679184019095539</v>
      </c>
      <c r="D23" s="71">
        <f t="shared" si="6"/>
        <v>10.718659765001684</v>
      </c>
      <c r="E23" s="71">
        <f t="shared" si="6"/>
        <v>10.566517044998346</v>
      </c>
      <c r="F23" s="71">
        <f t="shared" si="6"/>
        <v>10.358618204333757</v>
      </c>
      <c r="G23" s="71">
        <f t="shared" si="6"/>
        <v>10.055206411751087</v>
      </c>
      <c r="H23" s="71">
        <f t="shared" si="6"/>
        <v>9.8576538171792158</v>
      </c>
      <c r="I23" s="71">
        <f t="shared" si="6"/>
        <v>9.6674900373472621</v>
      </c>
      <c r="J23" s="71">
        <f t="shared" si="6"/>
        <v>9.6622270742358083</v>
      </c>
      <c r="K23" s="71">
        <f t="shared" si="6"/>
        <v>9.6702079845628486</v>
      </c>
      <c r="L23" s="71">
        <f t="shared" si="6"/>
        <v>9.6067477235383674</v>
      </c>
      <c r="M23" s="71">
        <f t="shared" si="6"/>
        <v>9.5268742548018501</v>
      </c>
      <c r="N23" s="71">
        <f t="shared" si="6"/>
        <v>9.515658491466743</v>
      </c>
      <c r="O23" s="71">
        <f t="shared" si="6"/>
        <v>9.4585400932285673</v>
      </c>
      <c r="P23" s="71">
        <f t="shared" si="6"/>
        <v>9.4147398942472051</v>
      </c>
      <c r="Q23" s="71">
        <f t="shared" si="6"/>
        <v>9.4873830237224297</v>
      </c>
    </row>
    <row r="24" spans="1:17" ht="12" customHeight="1" x14ac:dyDescent="0.25">
      <c r="A24" s="69" t="s">
        <v>81</v>
      </c>
      <c r="B24" s="70">
        <f t="shared" ref="B24:Q24" si="7">B9*1000/B3</f>
        <v>10.260118205522398</v>
      </c>
      <c r="C24" s="70">
        <f t="shared" si="7"/>
        <v>10.5179229799691</v>
      </c>
      <c r="D24" s="70">
        <f t="shared" si="7"/>
        <v>10.884241066509858</v>
      </c>
      <c r="E24" s="70">
        <f t="shared" si="7"/>
        <v>11.153646264975068</v>
      </c>
      <c r="F24" s="70">
        <f t="shared" si="7"/>
        <v>11.572977564697215</v>
      </c>
      <c r="G24" s="70">
        <f t="shared" si="7"/>
        <v>11.942614408242397</v>
      </c>
      <c r="H24" s="70">
        <f t="shared" si="7"/>
        <v>12.518754905249212</v>
      </c>
      <c r="I24" s="70">
        <f t="shared" si="7"/>
        <v>13.24417451999812</v>
      </c>
      <c r="J24" s="70">
        <f t="shared" si="7"/>
        <v>13.669812348496643</v>
      </c>
      <c r="K24" s="70">
        <f t="shared" si="7"/>
        <v>13.649724819367002</v>
      </c>
      <c r="L24" s="70">
        <f t="shared" si="7"/>
        <v>13.692371449362041</v>
      </c>
      <c r="M24" s="70">
        <f t="shared" si="7"/>
        <v>13.751432220552678</v>
      </c>
      <c r="N24" s="70">
        <f t="shared" si="7"/>
        <v>13.747739089899671</v>
      </c>
      <c r="O24" s="70">
        <f t="shared" si="7"/>
        <v>13.776301803471201</v>
      </c>
      <c r="P24" s="70">
        <f t="shared" si="7"/>
        <v>13.938591378955424</v>
      </c>
      <c r="Q24" s="70">
        <f t="shared" si="7"/>
        <v>14.046810400271182</v>
      </c>
    </row>
    <row r="25" spans="1:17" ht="12" customHeight="1" x14ac:dyDescent="0.25">
      <c r="A25" s="69" t="s">
        <v>80</v>
      </c>
      <c r="B25" s="70">
        <f t="shared" ref="B25:Q25" si="8">B9*1000/B6</f>
        <v>41.81106495472995</v>
      </c>
      <c r="C25" s="70">
        <f t="shared" si="8"/>
        <v>42.138050921807441</v>
      </c>
      <c r="D25" s="70">
        <f t="shared" si="8"/>
        <v>41.982860718214923</v>
      </c>
      <c r="E25" s="70">
        <f t="shared" si="8"/>
        <v>42.587353816176091</v>
      </c>
      <c r="F25" s="70">
        <f t="shared" si="8"/>
        <v>43.44208765332548</v>
      </c>
      <c r="G25" s="70">
        <f t="shared" si="8"/>
        <v>44.752935103759228</v>
      </c>
      <c r="H25" s="70">
        <f t="shared" si="8"/>
        <v>45.649807585631791</v>
      </c>
      <c r="I25" s="70">
        <f t="shared" si="8"/>
        <v>46.547759373070846</v>
      </c>
      <c r="J25" s="70">
        <f t="shared" si="8"/>
        <v>46.573113687207638</v>
      </c>
      <c r="K25" s="70">
        <f t="shared" si="8"/>
        <v>46.534676474214706</v>
      </c>
      <c r="L25" s="70">
        <f t="shared" si="8"/>
        <v>46.842075273551117</v>
      </c>
      <c r="M25" s="70">
        <f t="shared" si="8"/>
        <v>47.234799994676699</v>
      </c>
      <c r="N25" s="70">
        <f t="shared" si="8"/>
        <v>47.290473949179841</v>
      </c>
      <c r="O25" s="70">
        <f t="shared" si="8"/>
        <v>47.576052494840944</v>
      </c>
      <c r="P25" s="70">
        <f t="shared" si="8"/>
        <v>47.797390586963381</v>
      </c>
      <c r="Q25" s="70">
        <f t="shared" si="8"/>
        <v>47.43141484588655</v>
      </c>
    </row>
    <row r="26" spans="1:17" ht="12" customHeight="1" x14ac:dyDescent="0.25">
      <c r="A26" s="69" t="s">
        <v>79</v>
      </c>
      <c r="B26" s="68">
        <v>450</v>
      </c>
      <c r="C26" s="68">
        <v>450</v>
      </c>
      <c r="D26" s="68">
        <v>450</v>
      </c>
      <c r="E26" s="68">
        <v>450</v>
      </c>
      <c r="F26" s="68">
        <v>450</v>
      </c>
      <c r="G26" s="68">
        <v>450</v>
      </c>
      <c r="H26" s="68">
        <v>449.99999999999994</v>
      </c>
      <c r="I26" s="68">
        <v>450</v>
      </c>
      <c r="J26" s="68">
        <v>449.99999999999994</v>
      </c>
      <c r="K26" s="68">
        <v>450</v>
      </c>
      <c r="L26" s="68">
        <v>450</v>
      </c>
      <c r="M26" s="68">
        <v>449.99999999999994</v>
      </c>
      <c r="N26" s="68">
        <v>450</v>
      </c>
      <c r="O26" s="68">
        <v>450</v>
      </c>
      <c r="P26" s="68">
        <v>450</v>
      </c>
      <c r="Q26" s="68">
        <v>450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450</v>
      </c>
      <c r="D27" s="65">
        <v>449.99999999999994</v>
      </c>
      <c r="E27" s="65">
        <v>450.00000000000006</v>
      </c>
      <c r="F27" s="65">
        <v>450.00000000000006</v>
      </c>
      <c r="G27" s="65">
        <v>450</v>
      </c>
      <c r="H27" s="65">
        <v>449.99999999999994</v>
      </c>
      <c r="I27" s="65">
        <v>449.99999999999994</v>
      </c>
      <c r="J27" s="65">
        <v>450</v>
      </c>
      <c r="K27" s="65">
        <v>450.00000000000006</v>
      </c>
      <c r="L27" s="65">
        <v>449.99999999999994</v>
      </c>
      <c r="M27" s="65">
        <v>450</v>
      </c>
      <c r="N27" s="65">
        <v>450</v>
      </c>
      <c r="O27" s="65">
        <v>450.00000000000006</v>
      </c>
      <c r="P27" s="65">
        <v>449.99999999999994</v>
      </c>
      <c r="Q27" s="65">
        <v>449.99999999999994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569.43119193947655</v>
      </c>
      <c r="C39" s="55">
        <f t="shared" ref="C39:Q39" si="10">SUM(C40:C41,C44:C45,C51:C52)</f>
        <v>757.51779999999997</v>
      </c>
      <c r="D39" s="55">
        <f t="shared" si="10"/>
        <v>740.72655999999995</v>
      </c>
      <c r="E39" s="55">
        <f t="shared" si="10"/>
        <v>524.73165999999992</v>
      </c>
      <c r="F39" s="55">
        <f t="shared" si="10"/>
        <v>564.85232999999994</v>
      </c>
      <c r="G39" s="55">
        <f t="shared" si="10"/>
        <v>496.15179086435586</v>
      </c>
      <c r="H39" s="55">
        <f t="shared" si="10"/>
        <v>457.47685000000001</v>
      </c>
      <c r="I39" s="55">
        <f t="shared" si="10"/>
        <v>400.71514999999988</v>
      </c>
      <c r="J39" s="55">
        <f t="shared" si="10"/>
        <v>519.61700999999994</v>
      </c>
      <c r="K39" s="55">
        <f t="shared" si="10"/>
        <v>515.14661999999987</v>
      </c>
      <c r="L39" s="55">
        <f t="shared" si="10"/>
        <v>561.22594461611902</v>
      </c>
      <c r="M39" s="55">
        <f t="shared" si="10"/>
        <v>547.97738593656823</v>
      </c>
      <c r="N39" s="55">
        <f t="shared" si="10"/>
        <v>476.38365603757097</v>
      </c>
      <c r="O39" s="55">
        <f t="shared" si="10"/>
        <v>486.4706629043809</v>
      </c>
      <c r="P39" s="55">
        <f t="shared" si="10"/>
        <v>445.85001821067129</v>
      </c>
      <c r="Q39" s="55">
        <f t="shared" si="10"/>
        <v>476.87387042870807</v>
      </c>
    </row>
    <row r="40" spans="1:17" ht="12" customHeight="1" x14ac:dyDescent="0.25">
      <c r="A40" s="54" t="s">
        <v>38</v>
      </c>
      <c r="B40" s="53">
        <v>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</row>
    <row r="41" spans="1:17" ht="12" customHeight="1" x14ac:dyDescent="0.25">
      <c r="A41" s="51" t="s">
        <v>37</v>
      </c>
      <c r="B41" s="50">
        <f>SUM(B42:B43)</f>
        <v>291.41562644816008</v>
      </c>
      <c r="C41" s="50">
        <f t="shared" ref="C41:Q41" si="11">SUM(C42:C43)</f>
        <v>407.00003000000004</v>
      </c>
      <c r="D41" s="50">
        <f t="shared" si="11"/>
        <v>327.0797</v>
      </c>
      <c r="E41" s="50">
        <f t="shared" si="11"/>
        <v>248.55056000000005</v>
      </c>
      <c r="F41" s="50">
        <f t="shared" si="11"/>
        <v>247.38698999999994</v>
      </c>
      <c r="G41" s="50">
        <f t="shared" si="11"/>
        <v>235.0287334400503</v>
      </c>
      <c r="H41" s="50">
        <f t="shared" si="11"/>
        <v>198.80862000000005</v>
      </c>
      <c r="I41" s="50">
        <f t="shared" si="11"/>
        <v>147.86050999999995</v>
      </c>
      <c r="J41" s="50">
        <f t="shared" si="11"/>
        <v>221.52725000000001</v>
      </c>
      <c r="K41" s="50">
        <f t="shared" si="11"/>
        <v>207.32232999999997</v>
      </c>
      <c r="L41" s="50">
        <f t="shared" si="11"/>
        <v>219.87704921011718</v>
      </c>
      <c r="M41" s="50">
        <f t="shared" si="11"/>
        <v>168.10390061069279</v>
      </c>
      <c r="N41" s="50">
        <f t="shared" si="11"/>
        <v>131.96526238419708</v>
      </c>
      <c r="O41" s="50">
        <f t="shared" si="11"/>
        <v>115.35994030106673</v>
      </c>
      <c r="P41" s="50">
        <f t="shared" si="11"/>
        <v>87.896465094971632</v>
      </c>
      <c r="Q41" s="50">
        <f t="shared" si="11"/>
        <v>93.052054818366372</v>
      </c>
    </row>
    <row r="42" spans="1:17" ht="12" customHeight="1" x14ac:dyDescent="0.25">
      <c r="A42" s="52" t="s">
        <v>66</v>
      </c>
      <c r="B42" s="50">
        <v>42.84964634918358</v>
      </c>
      <c r="C42" s="50">
        <v>38.443710000000003</v>
      </c>
      <c r="D42" s="50">
        <v>26.339339999999996</v>
      </c>
      <c r="E42" s="50">
        <v>20.832949999999993</v>
      </c>
      <c r="F42" s="50">
        <v>21.999939999999999</v>
      </c>
      <c r="G42" s="50">
        <v>20.87491960084979</v>
      </c>
      <c r="H42" s="50">
        <v>18.66667</v>
      </c>
      <c r="I42" s="50">
        <v>30.802050000000001</v>
      </c>
      <c r="J42" s="50">
        <v>23.100689999999993</v>
      </c>
      <c r="K42" s="50">
        <v>24.195779999999996</v>
      </c>
      <c r="L42" s="50">
        <v>28.590240628488775</v>
      </c>
      <c r="M42" s="50">
        <v>16.502144174674509</v>
      </c>
      <c r="N42" s="50">
        <v>23.097045768104859</v>
      </c>
      <c r="O42" s="50">
        <v>18.701841967134193</v>
      </c>
      <c r="P42" s="50">
        <v>18.701723292347516</v>
      </c>
      <c r="Q42" s="50">
        <v>19.791655101974559</v>
      </c>
    </row>
    <row r="43" spans="1:17" ht="12" customHeight="1" x14ac:dyDescent="0.25">
      <c r="A43" s="52" t="s">
        <v>65</v>
      </c>
      <c r="B43" s="50">
        <v>248.5659800989765</v>
      </c>
      <c r="C43" s="50">
        <v>368.55632000000003</v>
      </c>
      <c r="D43" s="50">
        <v>300.74036000000001</v>
      </c>
      <c r="E43" s="50">
        <v>227.71761000000006</v>
      </c>
      <c r="F43" s="50">
        <v>225.38704999999993</v>
      </c>
      <c r="G43" s="50">
        <v>214.15381383920052</v>
      </c>
      <c r="H43" s="50">
        <v>180.14195000000004</v>
      </c>
      <c r="I43" s="50">
        <v>117.05845999999995</v>
      </c>
      <c r="J43" s="50">
        <v>198.42656000000002</v>
      </c>
      <c r="K43" s="50">
        <v>183.12654999999998</v>
      </c>
      <c r="L43" s="50">
        <v>191.28680858162841</v>
      </c>
      <c r="M43" s="50">
        <v>151.60175643601829</v>
      </c>
      <c r="N43" s="50">
        <v>108.86821661609221</v>
      </c>
      <c r="O43" s="50">
        <v>96.658098333932529</v>
      </c>
      <c r="P43" s="50">
        <v>69.194741802624108</v>
      </c>
      <c r="Q43" s="50">
        <v>73.260399716391817</v>
      </c>
    </row>
    <row r="44" spans="1:17" ht="12" customHeight="1" x14ac:dyDescent="0.25">
      <c r="A44" s="51" t="s">
        <v>41</v>
      </c>
      <c r="B44" s="50">
        <v>18.726359438175482</v>
      </c>
      <c r="C44" s="50">
        <v>80.352439999999987</v>
      </c>
      <c r="D44" s="50">
        <v>91.049210000000002</v>
      </c>
      <c r="E44" s="50">
        <v>47.49862000000001</v>
      </c>
      <c r="F44" s="50">
        <v>57.187999999999988</v>
      </c>
      <c r="G44" s="50">
        <v>25.509600663509229</v>
      </c>
      <c r="H44" s="50">
        <v>13.81077</v>
      </c>
      <c r="I44" s="50">
        <v>11.601620000000002</v>
      </c>
      <c r="J44" s="50">
        <v>11.7913</v>
      </c>
      <c r="K44" s="50">
        <v>18.105689999999985</v>
      </c>
      <c r="L44" s="50">
        <v>23.6210537238758</v>
      </c>
      <c r="M44" s="50">
        <v>39.431709505203152</v>
      </c>
      <c r="N44" s="50">
        <v>13.206093871105992</v>
      </c>
      <c r="O44" s="50">
        <v>31.837556603379895</v>
      </c>
      <c r="P44" s="50">
        <v>36.710423643993408</v>
      </c>
      <c r="Q44" s="50">
        <v>50.127034642670644</v>
      </c>
    </row>
    <row r="45" spans="1:17" ht="12" customHeight="1" x14ac:dyDescent="0.25">
      <c r="A45" s="51" t="s">
        <v>64</v>
      </c>
      <c r="B45" s="50">
        <f>SUM(B46:B50)</f>
        <v>1.7436069965980825</v>
      </c>
      <c r="C45" s="50">
        <f t="shared" ref="C45:Q45" si="12">SUM(C46:C50)</f>
        <v>3.0595699999999999</v>
      </c>
      <c r="D45" s="50">
        <f t="shared" si="12"/>
        <v>2.9003500000000004</v>
      </c>
      <c r="E45" s="50">
        <f t="shared" si="12"/>
        <v>1.8000100000000003</v>
      </c>
      <c r="F45" s="50">
        <f t="shared" si="12"/>
        <v>2.2690799999999998</v>
      </c>
      <c r="G45" s="50">
        <f t="shared" si="12"/>
        <v>2.3884735628304803</v>
      </c>
      <c r="H45" s="50">
        <f t="shared" si="12"/>
        <v>1.39967</v>
      </c>
      <c r="I45" s="50">
        <f t="shared" si="12"/>
        <v>1.7000500000000003</v>
      </c>
      <c r="J45" s="50">
        <f t="shared" si="12"/>
        <v>1.8999999999999997</v>
      </c>
      <c r="K45" s="50">
        <f t="shared" si="12"/>
        <v>1.9003499999999989</v>
      </c>
      <c r="L45" s="50">
        <f t="shared" si="12"/>
        <v>17.411505320078852</v>
      </c>
      <c r="M45" s="50">
        <f t="shared" si="12"/>
        <v>17.244848346714289</v>
      </c>
      <c r="N45" s="50">
        <f t="shared" si="12"/>
        <v>12.921654373424214</v>
      </c>
      <c r="O45" s="50">
        <f t="shared" si="12"/>
        <v>12.92142328628918</v>
      </c>
      <c r="P45" s="50">
        <f t="shared" si="12"/>
        <v>12.68270735380181</v>
      </c>
      <c r="Q45" s="50">
        <f t="shared" si="12"/>
        <v>12.515672519968149</v>
      </c>
    </row>
    <row r="46" spans="1:17" ht="12" customHeight="1" x14ac:dyDescent="0.25">
      <c r="A46" s="52" t="s">
        <v>34</v>
      </c>
      <c r="B46" s="50">
        <v>1.0748349416760901</v>
      </c>
      <c r="C46" s="50">
        <v>1.8595799999999998</v>
      </c>
      <c r="D46" s="50">
        <v>1.7003600000000005</v>
      </c>
      <c r="E46" s="50">
        <v>0.70001000000000013</v>
      </c>
      <c r="F46" s="50">
        <v>0.66942000000000013</v>
      </c>
      <c r="G46" s="50">
        <v>0.93150667867892334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</v>
      </c>
    </row>
    <row r="47" spans="1:17" ht="12" customHeight="1" x14ac:dyDescent="0.25">
      <c r="A47" s="52" t="s">
        <v>63</v>
      </c>
      <c r="B47" s="50">
        <v>0.66877205492199243</v>
      </c>
      <c r="C47" s="50">
        <v>1.1999899999999999</v>
      </c>
      <c r="D47" s="50">
        <v>1.1999899999999999</v>
      </c>
      <c r="E47" s="50">
        <v>1.1000000000000001</v>
      </c>
      <c r="F47" s="50">
        <v>1.5996599999999999</v>
      </c>
      <c r="G47" s="50">
        <v>1.4569668841515568</v>
      </c>
      <c r="H47" s="50">
        <v>1.39967</v>
      </c>
      <c r="I47" s="50">
        <v>1.7000500000000003</v>
      </c>
      <c r="J47" s="50">
        <v>1.8999999999999997</v>
      </c>
      <c r="K47" s="50">
        <v>1.9003499999999989</v>
      </c>
      <c r="L47" s="50">
        <v>2.2928399293660231</v>
      </c>
      <c r="M47" s="50">
        <v>2.1257956722372682</v>
      </c>
      <c r="N47" s="50">
        <v>2.0541660768731136</v>
      </c>
      <c r="O47" s="50">
        <v>1.9824102617266952</v>
      </c>
      <c r="P47" s="50">
        <v>1.719680698599716</v>
      </c>
      <c r="Q47" s="50">
        <v>1.5286093293179759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</row>
    <row r="49" spans="1:17" ht="12" customHeight="1" x14ac:dyDescent="0.25">
      <c r="A49" s="52" t="s">
        <v>33</v>
      </c>
      <c r="B49" s="50">
        <v>0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</row>
    <row r="50" spans="1:17" ht="12" customHeight="1" x14ac:dyDescent="0.25">
      <c r="A50" s="52" t="s">
        <v>61</v>
      </c>
      <c r="B50" s="50">
        <v>0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15.118665390712827</v>
      </c>
      <c r="M50" s="50">
        <v>15.119052674477022</v>
      </c>
      <c r="N50" s="50">
        <v>10.8674882965511</v>
      </c>
      <c r="O50" s="50">
        <v>10.939013024562485</v>
      </c>
      <c r="P50" s="50">
        <v>10.963026655202095</v>
      </c>
      <c r="Q50" s="50">
        <v>10.987063190650174</v>
      </c>
    </row>
    <row r="51" spans="1:17" ht="12" customHeight="1" x14ac:dyDescent="0.25">
      <c r="A51" s="51" t="s">
        <v>42</v>
      </c>
      <c r="B51" s="50">
        <v>74.735765025020953</v>
      </c>
      <c r="C51" s="50">
        <v>67.01297999999997</v>
      </c>
      <c r="D51" s="50">
        <v>62.923189999999984</v>
      </c>
      <c r="E51" s="50">
        <v>31.476560000000003</v>
      </c>
      <c r="F51" s="50">
        <v>35.398749999999993</v>
      </c>
      <c r="G51" s="50">
        <v>25.055042096855022</v>
      </c>
      <c r="H51" s="50">
        <v>30.88374</v>
      </c>
      <c r="I51" s="50">
        <v>17.711259999999999</v>
      </c>
      <c r="J51" s="50">
        <v>16.387070000000001</v>
      </c>
      <c r="K51" s="50">
        <v>26.894549999999988</v>
      </c>
      <c r="L51" s="50">
        <v>36.685328933407632</v>
      </c>
      <c r="M51" s="50">
        <v>42.801478004503892</v>
      </c>
      <c r="N51" s="50">
        <v>45.882754750444668</v>
      </c>
      <c r="O51" s="50">
        <v>49.655449625205307</v>
      </c>
      <c r="P51" s="50">
        <v>38.549727715677783</v>
      </c>
      <c r="Q51" s="50">
        <v>43.399076257787641</v>
      </c>
    </row>
    <row r="52" spans="1:17" ht="12" customHeight="1" x14ac:dyDescent="0.25">
      <c r="A52" s="49" t="s">
        <v>30</v>
      </c>
      <c r="B52" s="48">
        <v>182.80983403152192</v>
      </c>
      <c r="C52" s="48">
        <v>200.09277999999995</v>
      </c>
      <c r="D52" s="48">
        <v>256.77410999999995</v>
      </c>
      <c r="E52" s="48">
        <v>195.40590999999995</v>
      </c>
      <c r="F52" s="48">
        <v>222.60951</v>
      </c>
      <c r="G52" s="48">
        <v>208.16994110111085</v>
      </c>
      <c r="H52" s="48">
        <v>212.57404999999997</v>
      </c>
      <c r="I52" s="48">
        <v>221.84170999999992</v>
      </c>
      <c r="J52" s="48">
        <v>268.01138999999995</v>
      </c>
      <c r="K52" s="48">
        <v>260.92369999999994</v>
      </c>
      <c r="L52" s="48">
        <v>263.63100742863952</v>
      </c>
      <c r="M52" s="48">
        <v>280.39544946945409</v>
      </c>
      <c r="N52" s="48">
        <v>272.40789065839903</v>
      </c>
      <c r="O52" s="48">
        <v>276.6962930884398</v>
      </c>
      <c r="P52" s="48">
        <v>270.01069440222665</v>
      </c>
      <c r="Q52" s="48">
        <v>277.78003218991523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569.43119193947655</v>
      </c>
      <c r="C54" s="26">
        <f t="shared" ref="C54:Q54" si="14">SUM(C55,C60)</f>
        <v>757.51779999999997</v>
      </c>
      <c r="D54" s="26">
        <f t="shared" si="14"/>
        <v>740.72655999999995</v>
      </c>
      <c r="E54" s="26">
        <f t="shared" si="14"/>
        <v>524.73165999999992</v>
      </c>
      <c r="F54" s="26">
        <f t="shared" si="14"/>
        <v>564.85232999999994</v>
      </c>
      <c r="G54" s="26">
        <f t="shared" si="14"/>
        <v>496.1517908643558</v>
      </c>
      <c r="H54" s="26">
        <f t="shared" si="14"/>
        <v>457.4768499999999</v>
      </c>
      <c r="I54" s="26">
        <f t="shared" si="14"/>
        <v>400.71514999999988</v>
      </c>
      <c r="J54" s="26">
        <f t="shared" si="14"/>
        <v>519.61700999999994</v>
      </c>
      <c r="K54" s="26">
        <f t="shared" si="14"/>
        <v>515.14661999999998</v>
      </c>
      <c r="L54" s="26">
        <f t="shared" si="14"/>
        <v>561.22594461611902</v>
      </c>
      <c r="M54" s="26">
        <f t="shared" si="14"/>
        <v>547.97738593656823</v>
      </c>
      <c r="N54" s="26">
        <f t="shared" si="14"/>
        <v>476.38365603757097</v>
      </c>
      <c r="O54" s="26">
        <f t="shared" si="14"/>
        <v>486.47066290438102</v>
      </c>
      <c r="P54" s="26">
        <f t="shared" si="14"/>
        <v>445.85001821067129</v>
      </c>
      <c r="Q54" s="26">
        <f t="shared" si="14"/>
        <v>476.87387042870819</v>
      </c>
    </row>
    <row r="55" spans="1:17" ht="12" customHeight="1" x14ac:dyDescent="0.25">
      <c r="A55" s="25" t="s">
        <v>48</v>
      </c>
      <c r="B55" s="24">
        <f t="shared" ref="B55" si="15">SUM(B56:B59)</f>
        <v>463.40802708538672</v>
      </c>
      <c r="C55" s="24">
        <f t="shared" ref="C55:Q55" si="16">SUM(C56:C59)</f>
        <v>648.26543636959752</v>
      </c>
      <c r="D55" s="24">
        <f t="shared" si="16"/>
        <v>627.72889492638137</v>
      </c>
      <c r="E55" s="24">
        <f t="shared" si="16"/>
        <v>408.46031762038427</v>
      </c>
      <c r="F55" s="24">
        <f t="shared" si="16"/>
        <v>444.28063254193188</v>
      </c>
      <c r="G55" s="24">
        <f t="shared" si="16"/>
        <v>370.6906257576307</v>
      </c>
      <c r="H55" s="24">
        <f t="shared" si="16"/>
        <v>324.61605887572841</v>
      </c>
      <c r="I55" s="24">
        <f t="shared" si="16"/>
        <v>259.95153272092261</v>
      </c>
      <c r="J55" s="24">
        <f t="shared" si="16"/>
        <v>373.71292058949649</v>
      </c>
      <c r="K55" s="24">
        <f t="shared" si="16"/>
        <v>366.56075906506584</v>
      </c>
      <c r="L55" s="24">
        <f t="shared" si="16"/>
        <v>410.44009956871849</v>
      </c>
      <c r="M55" s="24">
        <f t="shared" si="16"/>
        <v>396.39362430508839</v>
      </c>
      <c r="N55" s="24">
        <f t="shared" si="16"/>
        <v>324.1494815980829</v>
      </c>
      <c r="O55" s="24">
        <f t="shared" si="16"/>
        <v>333.68413220051912</v>
      </c>
      <c r="P55" s="24">
        <f t="shared" si="16"/>
        <v>291.91296323519833</v>
      </c>
      <c r="Q55" s="24">
        <f t="shared" si="16"/>
        <v>322.65946054101403</v>
      </c>
    </row>
    <row r="56" spans="1:17" ht="12" customHeight="1" x14ac:dyDescent="0.25">
      <c r="A56" s="23" t="s">
        <v>44</v>
      </c>
      <c r="B56" s="22">
        <v>380.81897235543164</v>
      </c>
      <c r="C56" s="22">
        <v>545.78925934501217</v>
      </c>
      <c r="D56" s="22">
        <v>529.03380778748522</v>
      </c>
      <c r="E56" s="22">
        <v>313.13068490107469</v>
      </c>
      <c r="F56" s="22">
        <v>346.77221150769128</v>
      </c>
      <c r="G56" s="22">
        <v>272.25802900946587</v>
      </c>
      <c r="H56" s="22">
        <v>223.66810159359039</v>
      </c>
      <c r="I56" s="22">
        <v>152.16674457062697</v>
      </c>
      <c r="J56" s="22">
        <v>264.14253863169074</v>
      </c>
      <c r="K56" s="22">
        <v>255.85119847042068</v>
      </c>
      <c r="L56" s="22">
        <v>298.08759449085915</v>
      </c>
      <c r="M56" s="22">
        <v>286.43399707010371</v>
      </c>
      <c r="N56" s="22">
        <v>212.22971938215642</v>
      </c>
      <c r="O56" s="22">
        <v>221.03370505253156</v>
      </c>
      <c r="P56" s="22">
        <v>175.69604001163876</v>
      </c>
      <c r="Q56" s="22">
        <v>201.64077324285245</v>
      </c>
    </row>
    <row r="57" spans="1:17" ht="12" customHeight="1" x14ac:dyDescent="0.25">
      <c r="A57" s="23" t="s">
        <v>43</v>
      </c>
      <c r="B57" s="30">
        <v>5.3149871532518072</v>
      </c>
      <c r="C57" s="30">
        <v>5.6730643794532654</v>
      </c>
      <c r="D57" s="30">
        <v>6.3190448891597137</v>
      </c>
      <c r="E57" s="30">
        <v>6.8160049344529865</v>
      </c>
      <c r="F57" s="30">
        <v>7.454178467752663</v>
      </c>
      <c r="G57" s="30">
        <v>8.0895708445084651</v>
      </c>
      <c r="H57" s="30">
        <v>9.1392146181552878</v>
      </c>
      <c r="I57" s="30">
        <v>10.621898309937333</v>
      </c>
      <c r="J57" s="30">
        <v>11.344613612520076</v>
      </c>
      <c r="K57" s="30">
        <v>12.10987107920843</v>
      </c>
      <c r="L57" s="30">
        <v>12.758336272809549</v>
      </c>
      <c r="M57" s="30">
        <v>12.81694159293999</v>
      </c>
      <c r="N57" s="30">
        <v>12.820234058901917</v>
      </c>
      <c r="O57" s="30">
        <v>12.817399325020901</v>
      </c>
      <c r="P57" s="30">
        <v>13.058169814138717</v>
      </c>
      <c r="Q57" s="30">
        <v>13.032020251585847</v>
      </c>
    </row>
    <row r="58" spans="1:17" ht="12" customHeight="1" x14ac:dyDescent="0.25">
      <c r="A58" s="23" t="s">
        <v>47</v>
      </c>
      <c r="B58" s="22">
        <v>40.395619539102718</v>
      </c>
      <c r="C58" s="22">
        <v>40.784567507353259</v>
      </c>
      <c r="D58" s="22">
        <v>38.989106548373755</v>
      </c>
      <c r="E58" s="22">
        <v>39.426923410859295</v>
      </c>
      <c r="F58" s="22">
        <v>40.205751078056863</v>
      </c>
      <c r="G58" s="22">
        <v>40.746552878210977</v>
      </c>
      <c r="H58" s="22">
        <v>41.668331617835683</v>
      </c>
      <c r="I58" s="22">
        <v>45.192776616655735</v>
      </c>
      <c r="J58" s="22">
        <v>45.329329652529893</v>
      </c>
      <c r="K58" s="22">
        <v>45.218740513267647</v>
      </c>
      <c r="L58" s="22">
        <v>45.736798774442256</v>
      </c>
      <c r="M58" s="22">
        <v>44.243893092395133</v>
      </c>
      <c r="N58" s="22">
        <v>44.177084523274949</v>
      </c>
      <c r="O58" s="22">
        <v>44.140681153496175</v>
      </c>
      <c r="P58" s="22">
        <v>44.986229380244886</v>
      </c>
      <c r="Q58" s="22">
        <v>45.655720295044759</v>
      </c>
    </row>
    <row r="59" spans="1:17" ht="12" customHeight="1" x14ac:dyDescent="0.25">
      <c r="A59" s="21" t="s">
        <v>46</v>
      </c>
      <c r="B59" s="20">
        <v>36.878448037600521</v>
      </c>
      <c r="C59" s="20">
        <v>56.018545137778752</v>
      </c>
      <c r="D59" s="20">
        <v>53.38693570136261</v>
      </c>
      <c r="E59" s="20">
        <v>49.086704373997335</v>
      </c>
      <c r="F59" s="20">
        <v>49.848491488431087</v>
      </c>
      <c r="G59" s="20">
        <v>49.596473025445412</v>
      </c>
      <c r="H59" s="20">
        <v>50.140411046147058</v>
      </c>
      <c r="I59" s="20">
        <v>51.970113223702612</v>
      </c>
      <c r="J59" s="20">
        <v>52.896438692755773</v>
      </c>
      <c r="K59" s="20">
        <v>53.380949002169061</v>
      </c>
      <c r="L59" s="20">
        <v>53.857370030607498</v>
      </c>
      <c r="M59" s="20">
        <v>52.898792549649535</v>
      </c>
      <c r="N59" s="20">
        <v>54.922443633749602</v>
      </c>
      <c r="O59" s="20">
        <v>55.692346669470425</v>
      </c>
      <c r="P59" s="20">
        <v>58.172524029175968</v>
      </c>
      <c r="Q59" s="20">
        <v>62.330946751530945</v>
      </c>
    </row>
    <row r="60" spans="1:17" ht="12" customHeight="1" x14ac:dyDescent="0.25">
      <c r="A60" s="19" t="s">
        <v>45</v>
      </c>
      <c r="B60" s="18">
        <v>106.02316485408977</v>
      </c>
      <c r="C60" s="18">
        <v>109.25236363040246</v>
      </c>
      <c r="D60" s="18">
        <v>112.99766507361853</v>
      </c>
      <c r="E60" s="18">
        <v>116.27134237961569</v>
      </c>
      <c r="F60" s="18">
        <v>120.57169745806802</v>
      </c>
      <c r="G60" s="18">
        <v>125.46116510672513</v>
      </c>
      <c r="H60" s="18">
        <v>132.86079112427149</v>
      </c>
      <c r="I60" s="18">
        <v>140.76361727907727</v>
      </c>
      <c r="J60" s="18">
        <v>145.90408941050347</v>
      </c>
      <c r="K60" s="18">
        <v>148.58586093493409</v>
      </c>
      <c r="L60" s="18">
        <v>150.7858450474005</v>
      </c>
      <c r="M60" s="18">
        <v>151.58376163147989</v>
      </c>
      <c r="N60" s="18">
        <v>152.23417443948807</v>
      </c>
      <c r="O60" s="18">
        <v>152.78653070386187</v>
      </c>
      <c r="P60" s="18">
        <v>153.93705497547296</v>
      </c>
      <c r="Q60" s="18">
        <v>154.21440988769416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0.81380864561883925</v>
      </c>
      <c r="C63" s="41">
        <f t="shared" ref="C63:Q63" si="20">IF(C55=0,0,C55/C$54)</f>
        <v>0.85577584628321279</v>
      </c>
      <c r="D63" s="41">
        <f t="shared" si="20"/>
        <v>0.84745023173785128</v>
      </c>
      <c r="E63" s="41">
        <f t="shared" si="20"/>
        <v>0.77841752033865141</v>
      </c>
      <c r="F63" s="41">
        <f t="shared" si="20"/>
        <v>0.78654297582862398</v>
      </c>
      <c r="G63" s="41">
        <f t="shared" si="20"/>
        <v>0.74713148795017603</v>
      </c>
      <c r="H63" s="41">
        <f t="shared" si="20"/>
        <v>0.70957920357222115</v>
      </c>
      <c r="I63" s="41">
        <f t="shared" si="20"/>
        <v>0.64871900331425625</v>
      </c>
      <c r="J63" s="41">
        <f t="shared" si="20"/>
        <v>0.71920840426200927</v>
      </c>
      <c r="K63" s="41">
        <f t="shared" si="20"/>
        <v>0.71156588208822147</v>
      </c>
      <c r="L63" s="41">
        <f t="shared" si="20"/>
        <v>0.73132773619270453</v>
      </c>
      <c r="M63" s="41">
        <f t="shared" si="20"/>
        <v>0.72337588097289363</v>
      </c>
      <c r="N63" s="41">
        <f t="shared" si="20"/>
        <v>0.68043787289906144</v>
      </c>
      <c r="O63" s="41">
        <f t="shared" si="20"/>
        <v>0.68592858243151023</v>
      </c>
      <c r="P63" s="41">
        <f t="shared" si="20"/>
        <v>0.65473354561413244</v>
      </c>
      <c r="Q63" s="41">
        <f t="shared" si="20"/>
        <v>0.6766138397370024</v>
      </c>
    </row>
    <row r="64" spans="1:17" ht="12" customHeight="1" x14ac:dyDescent="0.25">
      <c r="A64" s="23" t="s">
        <v>44</v>
      </c>
      <c r="B64" s="45">
        <f t="shared" ref="B64" si="21">IF(B56=0,0,B56/B$54)</f>
        <v>0.66877083262398451</v>
      </c>
      <c r="C64" s="45">
        <f t="shared" ref="C64:Q64" si="22">IF(C56=0,0,C56/C$54)</f>
        <v>0.72049694323356128</v>
      </c>
      <c r="D64" s="45">
        <f t="shared" si="22"/>
        <v>0.71420931333619964</v>
      </c>
      <c r="E64" s="45">
        <f t="shared" si="22"/>
        <v>0.59674441008776702</v>
      </c>
      <c r="F64" s="45">
        <f t="shared" si="22"/>
        <v>0.61391658153856132</v>
      </c>
      <c r="G64" s="45">
        <f t="shared" si="22"/>
        <v>0.54873938585439708</v>
      </c>
      <c r="H64" s="45">
        <f t="shared" si="22"/>
        <v>0.48891676506382881</v>
      </c>
      <c r="I64" s="45">
        <f t="shared" si="22"/>
        <v>0.37973793746162832</v>
      </c>
      <c r="J64" s="45">
        <f t="shared" si="22"/>
        <v>0.50834082323765872</v>
      </c>
      <c r="K64" s="45">
        <f t="shared" si="22"/>
        <v>0.49665704585312176</v>
      </c>
      <c r="L64" s="45">
        <f t="shared" si="22"/>
        <v>0.53113651881285062</v>
      </c>
      <c r="M64" s="45">
        <f t="shared" si="22"/>
        <v>0.52271134616358095</v>
      </c>
      <c r="N64" s="45">
        <f t="shared" si="22"/>
        <v>0.44550168061479106</v>
      </c>
      <c r="O64" s="45">
        <f t="shared" si="22"/>
        <v>0.45436183907348421</v>
      </c>
      <c r="P64" s="45">
        <f t="shared" si="22"/>
        <v>0.39406982804836299</v>
      </c>
      <c r="Q64" s="45">
        <f t="shared" si="22"/>
        <v>0.4228387960564457</v>
      </c>
    </row>
    <row r="65" spans="1:17" ht="12" customHeight="1" x14ac:dyDescent="0.25">
      <c r="A65" s="23" t="s">
        <v>43</v>
      </c>
      <c r="B65" s="44">
        <f t="shared" ref="B65" si="23">IF(B57=0,0,B57/B$54)</f>
        <v>9.3338532003296448E-3</v>
      </c>
      <c r="C65" s="44">
        <f t="shared" ref="C65:Q65" si="24">IF(C57=0,0,C57/C$54)</f>
        <v>7.4890179207053164E-3</v>
      </c>
      <c r="D65" s="44">
        <f t="shared" si="24"/>
        <v>8.5308739154158503E-3</v>
      </c>
      <c r="E65" s="44">
        <f t="shared" si="24"/>
        <v>1.2989505787497151E-2</v>
      </c>
      <c r="F65" s="44">
        <f t="shared" si="24"/>
        <v>1.3196685349164912E-2</v>
      </c>
      <c r="G65" s="44">
        <f t="shared" si="24"/>
        <v>1.6304628933043786E-2</v>
      </c>
      <c r="H65" s="44">
        <f t="shared" si="24"/>
        <v>1.9977436274983728E-2</v>
      </c>
      <c r="I65" s="44">
        <f t="shared" si="24"/>
        <v>2.6507353939418901E-2</v>
      </c>
      <c r="J65" s="44">
        <f t="shared" si="24"/>
        <v>2.1832644802217076E-2</v>
      </c>
      <c r="K65" s="44">
        <f t="shared" si="24"/>
        <v>2.3507620178520108E-2</v>
      </c>
      <c r="L65" s="44">
        <f t="shared" si="24"/>
        <v>2.2732976611650243E-2</v>
      </c>
      <c r="M65" s="44">
        <f t="shared" si="24"/>
        <v>2.3389544754723931E-2</v>
      </c>
      <c r="N65" s="44">
        <f t="shared" si="24"/>
        <v>2.6911574098778115E-2</v>
      </c>
      <c r="O65" s="44">
        <f t="shared" si="24"/>
        <v>2.6347733383339181E-2</v>
      </c>
      <c r="P65" s="44">
        <f t="shared" si="24"/>
        <v>2.9288256769720532E-2</v>
      </c>
      <c r="Q65" s="44">
        <f t="shared" si="24"/>
        <v>2.7328023319604614E-2</v>
      </c>
    </row>
    <row r="66" spans="1:17" ht="12" customHeight="1" x14ac:dyDescent="0.25">
      <c r="A66" s="23" t="s">
        <v>47</v>
      </c>
      <c r="B66" s="44">
        <f t="shared" ref="B66" si="25">IF(B58=0,0,B58/B$54)</f>
        <v>7.0940299918442598E-2</v>
      </c>
      <c r="C66" s="44">
        <f t="shared" ref="C66:Q66" si="26">IF(C58=0,0,C58/C$54)</f>
        <v>5.383974806579233E-2</v>
      </c>
      <c r="D66" s="44">
        <f t="shared" si="26"/>
        <v>5.2636301509660671E-2</v>
      </c>
      <c r="E66" s="44">
        <f t="shared" si="26"/>
        <v>7.5137306201152984E-2</v>
      </c>
      <c r="F66" s="44">
        <f t="shared" si="26"/>
        <v>7.1179224980902303E-2</v>
      </c>
      <c r="G66" s="44">
        <f t="shared" si="26"/>
        <v>8.2125175457344629E-2</v>
      </c>
      <c r="H66" s="44">
        <f t="shared" si="26"/>
        <v>9.1082929371913993E-2</v>
      </c>
      <c r="I66" s="44">
        <f t="shared" si="26"/>
        <v>0.11278030445481223</v>
      </c>
      <c r="J66" s="44">
        <f t="shared" si="26"/>
        <v>8.7236038813529024E-2</v>
      </c>
      <c r="K66" s="44">
        <f t="shared" si="26"/>
        <v>8.7778389215225072E-2</v>
      </c>
      <c r="L66" s="44">
        <f t="shared" si="26"/>
        <v>8.1494448382507384E-2</v>
      </c>
      <c r="M66" s="44">
        <f t="shared" si="26"/>
        <v>8.0740363065852208E-2</v>
      </c>
      <c r="N66" s="44">
        <f t="shared" si="26"/>
        <v>9.2734257280629367E-2</v>
      </c>
      <c r="O66" s="44">
        <f t="shared" si="26"/>
        <v>9.0736573691746578E-2</v>
      </c>
      <c r="P66" s="44">
        <f t="shared" si="26"/>
        <v>0.100899915986968</v>
      </c>
      <c r="Q66" s="44">
        <f t="shared" si="26"/>
        <v>9.5739614028339193E-2</v>
      </c>
    </row>
    <row r="67" spans="1:17" ht="12" customHeight="1" x14ac:dyDescent="0.25">
      <c r="A67" s="23" t="s">
        <v>46</v>
      </c>
      <c r="B67" s="43">
        <f t="shared" ref="B67" si="27">IF(B59=0,0,B59/B$54)</f>
        <v>6.4763659876082513E-2</v>
      </c>
      <c r="C67" s="43">
        <f t="shared" ref="C67:Q67" si="28">IF(C59=0,0,C59/C$54)</f>
        <v>7.3950137063153829E-2</v>
      </c>
      <c r="D67" s="43">
        <f t="shared" si="28"/>
        <v>7.2073742976575067E-2</v>
      </c>
      <c r="E67" s="43">
        <f t="shared" si="28"/>
        <v>9.3546298262234345E-2</v>
      </c>
      <c r="F67" s="43">
        <f t="shared" si="28"/>
        <v>8.8250483959995518E-2</v>
      </c>
      <c r="G67" s="43">
        <f t="shared" si="28"/>
        <v>9.9962297705390557E-2</v>
      </c>
      <c r="H67" s="43">
        <f t="shared" si="28"/>
        <v>0.10960207286149468</v>
      </c>
      <c r="I67" s="43">
        <f t="shared" si="28"/>
        <v>0.12969340745839689</v>
      </c>
      <c r="J67" s="43">
        <f t="shared" si="28"/>
        <v>0.10179889740860443</v>
      </c>
      <c r="K67" s="43">
        <f t="shared" si="28"/>
        <v>0.10362282684135453</v>
      </c>
      <c r="L67" s="43">
        <f t="shared" si="28"/>
        <v>9.5963792385696231E-2</v>
      </c>
      <c r="M67" s="43">
        <f t="shared" si="28"/>
        <v>9.6534626988736535E-2</v>
      </c>
      <c r="N67" s="43">
        <f t="shared" si="28"/>
        <v>0.11529036090486285</v>
      </c>
      <c r="O67" s="43">
        <f t="shared" si="28"/>
        <v>0.11448243628294008</v>
      </c>
      <c r="P67" s="43">
        <f t="shared" si="28"/>
        <v>0.13047554480908088</v>
      </c>
      <c r="Q67" s="43">
        <f t="shared" si="28"/>
        <v>0.13070740633261288</v>
      </c>
    </row>
    <row r="68" spans="1:17" ht="12" customHeight="1" x14ac:dyDescent="0.25">
      <c r="A68" s="42" t="s">
        <v>45</v>
      </c>
      <c r="B68" s="41">
        <f t="shared" ref="B68" si="29">IF(B60=0,0,B60/B$54)</f>
        <v>0.18619135438116061</v>
      </c>
      <c r="C68" s="41">
        <f t="shared" ref="C68:Q68" si="30">IF(C60=0,0,C60/C$54)</f>
        <v>0.14422415371678721</v>
      </c>
      <c r="D68" s="41">
        <f t="shared" si="30"/>
        <v>0.15254976826214864</v>
      </c>
      <c r="E68" s="41">
        <f t="shared" si="30"/>
        <v>0.22158247966134864</v>
      </c>
      <c r="F68" s="41">
        <f t="shared" si="30"/>
        <v>0.21345702417137596</v>
      </c>
      <c r="G68" s="41">
        <f t="shared" si="30"/>
        <v>0.25286851204982402</v>
      </c>
      <c r="H68" s="41">
        <f t="shared" si="30"/>
        <v>0.29042079642777885</v>
      </c>
      <c r="I68" s="41">
        <f t="shared" si="30"/>
        <v>0.35128099668574375</v>
      </c>
      <c r="J68" s="41">
        <f t="shared" si="30"/>
        <v>0.28079159573799073</v>
      </c>
      <c r="K68" s="41">
        <f t="shared" si="30"/>
        <v>0.28843411791177836</v>
      </c>
      <c r="L68" s="41">
        <f t="shared" si="30"/>
        <v>0.26867226380729542</v>
      </c>
      <c r="M68" s="41">
        <f t="shared" si="30"/>
        <v>0.27662411902710643</v>
      </c>
      <c r="N68" s="41">
        <f t="shared" si="30"/>
        <v>0.31956212710093862</v>
      </c>
      <c r="O68" s="41">
        <f t="shared" si="30"/>
        <v>0.31407141756848977</v>
      </c>
      <c r="P68" s="41">
        <f t="shared" si="30"/>
        <v>0.34526645438586756</v>
      </c>
      <c r="Q68" s="41">
        <f t="shared" si="30"/>
        <v>0.32338616026299755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929.13537904851466</v>
      </c>
      <c r="C72" s="55">
        <f t="shared" ref="C72:Q72" si="31">SUM(C73:C74,C77:C78,C84:C85)</f>
        <v>1436.22499148478</v>
      </c>
      <c r="D72" s="55">
        <f t="shared" si="31"/>
        <v>1219.3660299059643</v>
      </c>
      <c r="E72" s="55">
        <f t="shared" si="31"/>
        <v>874.52845633670427</v>
      </c>
      <c r="F72" s="55">
        <f t="shared" si="31"/>
        <v>891.68889730669173</v>
      </c>
      <c r="G72" s="55">
        <f t="shared" si="31"/>
        <v>779.4604760807955</v>
      </c>
      <c r="H72" s="55">
        <f t="shared" si="31"/>
        <v>640.62936751489201</v>
      </c>
      <c r="I72" s="55">
        <f t="shared" si="31"/>
        <v>471.78922820576389</v>
      </c>
      <c r="J72" s="55">
        <f t="shared" si="31"/>
        <v>704.32667265942007</v>
      </c>
      <c r="K72" s="55">
        <f t="shared" si="31"/>
        <v>674.58392668677595</v>
      </c>
      <c r="L72" s="55">
        <f t="shared" si="31"/>
        <v>724.46452117418357</v>
      </c>
      <c r="M72" s="55">
        <f t="shared" si="31"/>
        <v>606.54566635351864</v>
      </c>
      <c r="N72" s="55">
        <f t="shared" si="31"/>
        <v>429.79261734602227</v>
      </c>
      <c r="O72" s="55">
        <f t="shared" si="31"/>
        <v>424.06163903735171</v>
      </c>
      <c r="P72" s="55">
        <f t="shared" si="31"/>
        <v>350.30385666614848</v>
      </c>
      <c r="Q72" s="55">
        <f t="shared" si="31"/>
        <v>397.309555381351</v>
      </c>
    </row>
    <row r="73" spans="1:17" ht="12" customHeight="1" x14ac:dyDescent="0.25">
      <c r="A73" s="54" t="s">
        <v>38</v>
      </c>
      <c r="B73" s="53">
        <v>0</v>
      </c>
      <c r="C73" s="53">
        <v>0</v>
      </c>
      <c r="D73" s="53">
        <v>0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</row>
    <row r="74" spans="1:17" ht="12" customHeight="1" x14ac:dyDescent="0.25">
      <c r="A74" s="51" t="s">
        <v>37</v>
      </c>
      <c r="B74" s="50">
        <f>SUM(B75:B76)</f>
        <v>885.15100337719718</v>
      </c>
      <c r="C74" s="50">
        <f t="shared" ref="C74:Q74" si="32">SUM(C75:C76)</f>
        <v>1247.4935982454681</v>
      </c>
      <c r="D74" s="50">
        <f t="shared" si="32"/>
        <v>1005.5101189138562</v>
      </c>
      <c r="E74" s="50">
        <f t="shared" si="32"/>
        <v>762.9639446735282</v>
      </c>
      <c r="F74" s="50">
        <f t="shared" si="32"/>
        <v>757.36602028429172</v>
      </c>
      <c r="G74" s="50">
        <f t="shared" si="32"/>
        <v>719.54365869226842</v>
      </c>
      <c r="H74" s="50">
        <f t="shared" si="32"/>
        <v>608.19070275489605</v>
      </c>
      <c r="I74" s="50">
        <f t="shared" si="32"/>
        <v>444.53940347818786</v>
      </c>
      <c r="J74" s="50">
        <f t="shared" si="32"/>
        <v>676.63132853418006</v>
      </c>
      <c r="K74" s="50">
        <f t="shared" si="32"/>
        <v>632.05737616436397</v>
      </c>
      <c r="L74" s="50">
        <f t="shared" si="32"/>
        <v>668.98351301702348</v>
      </c>
      <c r="M74" s="50">
        <f t="shared" si="32"/>
        <v>513.92867211258692</v>
      </c>
      <c r="N74" s="50">
        <f t="shared" si="32"/>
        <v>398.77421273325666</v>
      </c>
      <c r="O74" s="50">
        <f t="shared" si="32"/>
        <v>349.28175164262734</v>
      </c>
      <c r="P74" s="50">
        <f t="shared" si="32"/>
        <v>264.07860450533968</v>
      </c>
      <c r="Q74" s="50">
        <f t="shared" si="32"/>
        <v>279.57143707322632</v>
      </c>
    </row>
    <row r="75" spans="1:17" ht="12" customHeight="1" x14ac:dyDescent="0.25">
      <c r="A75" s="52" t="s">
        <v>66</v>
      </c>
      <c r="B75" s="50">
        <v>113.20322948023473</v>
      </c>
      <c r="C75" s="50">
        <v>101.56331489266802</v>
      </c>
      <c r="D75" s="50">
        <v>69.585133237272004</v>
      </c>
      <c r="E75" s="50">
        <v>55.037962282860008</v>
      </c>
      <c r="F75" s="50">
        <v>58.120999087752011</v>
      </c>
      <c r="G75" s="50">
        <v>55.148840545832726</v>
      </c>
      <c r="H75" s="50">
        <v>49.314930406236002</v>
      </c>
      <c r="I75" s="50">
        <v>81.375036475140021</v>
      </c>
      <c r="J75" s="50">
        <v>61.029038370851993</v>
      </c>
      <c r="K75" s="50">
        <v>63.922124665224011</v>
      </c>
      <c r="L75" s="50">
        <v>75.531721881378147</v>
      </c>
      <c r="M75" s="50">
        <v>43.596532832462692</v>
      </c>
      <c r="N75" s="50">
        <v>61.019410781019822</v>
      </c>
      <c r="O75" s="50">
        <v>49.407850199186406</v>
      </c>
      <c r="P75" s="50">
        <v>49.407536675732771</v>
      </c>
      <c r="Q75" s="50">
        <v>52.286995697577623</v>
      </c>
    </row>
    <row r="76" spans="1:17" ht="12" customHeight="1" x14ac:dyDescent="0.25">
      <c r="A76" s="52" t="s">
        <v>65</v>
      </c>
      <c r="B76" s="50">
        <v>771.94777389696242</v>
      </c>
      <c r="C76" s="50">
        <v>1145.9302833528002</v>
      </c>
      <c r="D76" s="50">
        <v>935.92498567658424</v>
      </c>
      <c r="E76" s="50">
        <v>707.9259823906682</v>
      </c>
      <c r="F76" s="50">
        <v>699.24502119653971</v>
      </c>
      <c r="G76" s="50">
        <v>664.39481814643568</v>
      </c>
      <c r="H76" s="50">
        <v>558.87577234866001</v>
      </c>
      <c r="I76" s="50">
        <v>363.16436700304786</v>
      </c>
      <c r="J76" s="50">
        <v>615.60229016332812</v>
      </c>
      <c r="K76" s="50">
        <v>568.13525149913994</v>
      </c>
      <c r="L76" s="50">
        <v>593.45179113564529</v>
      </c>
      <c r="M76" s="50">
        <v>470.33213928012424</v>
      </c>
      <c r="N76" s="50">
        <v>337.75480195223685</v>
      </c>
      <c r="O76" s="50">
        <v>299.87390144344096</v>
      </c>
      <c r="P76" s="50">
        <v>214.67106782960693</v>
      </c>
      <c r="Q76" s="50">
        <v>227.28444137564867</v>
      </c>
    </row>
    <row r="77" spans="1:17" ht="12" customHeight="1" x14ac:dyDescent="0.25">
      <c r="A77" s="51" t="s">
        <v>41</v>
      </c>
      <c r="B77" s="50">
        <v>43.984375671317508</v>
      </c>
      <c r="C77" s="50">
        <v>188.73139323931198</v>
      </c>
      <c r="D77" s="50">
        <v>213.85591099210802</v>
      </c>
      <c r="E77" s="50">
        <v>111.56451166317601</v>
      </c>
      <c r="F77" s="50">
        <v>134.32287702240004</v>
      </c>
      <c r="G77" s="50">
        <v>59.916817388527029</v>
      </c>
      <c r="H77" s="50">
        <v>32.438664759996009</v>
      </c>
      <c r="I77" s="50">
        <v>27.249824727576012</v>
      </c>
      <c r="J77" s="50">
        <v>27.695344125240009</v>
      </c>
      <c r="K77" s="50">
        <v>42.526550522411981</v>
      </c>
      <c r="L77" s="50">
        <v>55.481008157160133</v>
      </c>
      <c r="M77" s="50">
        <v>92.61699424093176</v>
      </c>
      <c r="N77" s="50">
        <v>31.018404612765625</v>
      </c>
      <c r="O77" s="50">
        <v>74.779887394724355</v>
      </c>
      <c r="P77" s="50">
        <v>86.225252160808793</v>
      </c>
      <c r="Q77" s="50">
        <v>117.73811830812468</v>
      </c>
    </row>
    <row r="78" spans="1:17" ht="12" customHeight="1" x14ac:dyDescent="0.25">
      <c r="A78" s="51" t="s">
        <v>64</v>
      </c>
      <c r="B78" s="50">
        <f>SUM(B79:B83)</f>
        <v>0</v>
      </c>
      <c r="C78" s="50">
        <f t="shared" ref="C78:Q78" si="33">SUM(C79:C83)</f>
        <v>0</v>
      </c>
      <c r="D78" s="50">
        <f t="shared" si="33"/>
        <v>0</v>
      </c>
      <c r="E78" s="50">
        <f t="shared" si="33"/>
        <v>0</v>
      </c>
      <c r="F78" s="50">
        <f t="shared" si="33"/>
        <v>0</v>
      </c>
      <c r="G78" s="50">
        <f t="shared" si="33"/>
        <v>0</v>
      </c>
      <c r="H78" s="50">
        <f t="shared" si="33"/>
        <v>0</v>
      </c>
      <c r="I78" s="50">
        <f t="shared" si="33"/>
        <v>0</v>
      </c>
      <c r="J78" s="50">
        <f t="shared" si="33"/>
        <v>0</v>
      </c>
      <c r="K78" s="50">
        <f t="shared" si="33"/>
        <v>0</v>
      </c>
      <c r="L78" s="50">
        <f t="shared" si="33"/>
        <v>0</v>
      </c>
      <c r="M78" s="50">
        <f t="shared" si="33"/>
        <v>0</v>
      </c>
      <c r="N78" s="50">
        <f t="shared" si="33"/>
        <v>0</v>
      </c>
      <c r="O78" s="50">
        <f t="shared" si="33"/>
        <v>0</v>
      </c>
      <c r="P78" s="50">
        <f t="shared" si="33"/>
        <v>0</v>
      </c>
      <c r="Q78" s="50">
        <f t="shared" si="33"/>
        <v>0</v>
      </c>
    </row>
    <row r="79" spans="1:17" ht="12" customHeight="1" x14ac:dyDescent="0.25">
      <c r="A79" s="52" t="s">
        <v>34</v>
      </c>
      <c r="B79" s="50">
        <v>0</v>
      </c>
      <c r="C79" s="50">
        <v>0</v>
      </c>
      <c r="D79" s="50">
        <v>0</v>
      </c>
      <c r="E79" s="50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929.13537904851444</v>
      </c>
      <c r="C87" s="26">
        <f t="shared" si="34"/>
        <v>1436.22499148478</v>
      </c>
      <c r="D87" s="26">
        <f t="shared" si="34"/>
        <v>1219.3660299059643</v>
      </c>
      <c r="E87" s="26">
        <f t="shared" si="34"/>
        <v>874.52845633670381</v>
      </c>
      <c r="F87" s="26">
        <f t="shared" si="34"/>
        <v>891.68889730669196</v>
      </c>
      <c r="G87" s="26">
        <f t="shared" si="34"/>
        <v>779.46047608079573</v>
      </c>
      <c r="H87" s="26">
        <f t="shared" si="34"/>
        <v>640.62936751489212</v>
      </c>
      <c r="I87" s="26">
        <f t="shared" si="34"/>
        <v>471.789228205764</v>
      </c>
      <c r="J87" s="26">
        <f t="shared" si="34"/>
        <v>704.32667265941996</v>
      </c>
      <c r="K87" s="26">
        <f t="shared" si="34"/>
        <v>674.58392668677595</v>
      </c>
      <c r="L87" s="26">
        <f t="shared" si="34"/>
        <v>724.4645211741838</v>
      </c>
      <c r="M87" s="26">
        <f t="shared" si="34"/>
        <v>606.54566635351864</v>
      </c>
      <c r="N87" s="26">
        <f t="shared" si="34"/>
        <v>429.79261734602233</v>
      </c>
      <c r="O87" s="26">
        <f t="shared" si="34"/>
        <v>424.06163903735171</v>
      </c>
      <c r="P87" s="26">
        <f t="shared" si="34"/>
        <v>350.30385666614848</v>
      </c>
      <c r="Q87" s="26">
        <f t="shared" si="34"/>
        <v>397.30955538135095</v>
      </c>
    </row>
    <row r="88" spans="1:17" ht="12" customHeight="1" x14ac:dyDescent="0.25">
      <c r="A88" s="25" t="s">
        <v>48</v>
      </c>
      <c r="B88" s="24">
        <f t="shared" ref="B88:Q88" si="35">SUM(B89:B92)</f>
        <v>929.13537904851444</v>
      </c>
      <c r="C88" s="24">
        <f t="shared" si="35"/>
        <v>1436.22499148478</v>
      </c>
      <c r="D88" s="24">
        <f t="shared" si="35"/>
        <v>1219.3660299059643</v>
      </c>
      <c r="E88" s="24">
        <f t="shared" si="35"/>
        <v>874.52845633670381</v>
      </c>
      <c r="F88" s="24">
        <f t="shared" si="35"/>
        <v>891.68889730669196</v>
      </c>
      <c r="G88" s="24">
        <f t="shared" si="35"/>
        <v>779.46047608079573</v>
      </c>
      <c r="H88" s="24">
        <f t="shared" si="35"/>
        <v>640.62936751489212</v>
      </c>
      <c r="I88" s="24">
        <f t="shared" si="35"/>
        <v>471.789228205764</v>
      </c>
      <c r="J88" s="24">
        <f t="shared" si="35"/>
        <v>704.32667265941996</v>
      </c>
      <c r="K88" s="24">
        <f t="shared" si="35"/>
        <v>674.58392668677595</v>
      </c>
      <c r="L88" s="24">
        <f t="shared" si="35"/>
        <v>724.4645211741838</v>
      </c>
      <c r="M88" s="24">
        <f t="shared" si="35"/>
        <v>606.54566635351864</v>
      </c>
      <c r="N88" s="24">
        <f t="shared" si="35"/>
        <v>429.79261734602233</v>
      </c>
      <c r="O88" s="24">
        <f t="shared" si="35"/>
        <v>424.06163903735171</v>
      </c>
      <c r="P88" s="24">
        <f t="shared" si="35"/>
        <v>350.30385666614848</v>
      </c>
      <c r="Q88" s="24">
        <f t="shared" si="35"/>
        <v>397.30955538135095</v>
      </c>
    </row>
    <row r="89" spans="1:17" ht="12" customHeight="1" x14ac:dyDescent="0.25">
      <c r="A89" s="23" t="s">
        <v>44</v>
      </c>
      <c r="B89" s="22">
        <v>767.18520952649624</v>
      </c>
      <c r="C89" s="22">
        <v>1262.4892123416562</v>
      </c>
      <c r="D89" s="22">
        <v>1078.901263715816</v>
      </c>
      <c r="E89" s="22">
        <v>744.77748495736046</v>
      </c>
      <c r="F89" s="22">
        <v>757.82378630103574</v>
      </c>
      <c r="G89" s="22">
        <v>653.07626423712361</v>
      </c>
      <c r="H89" s="22">
        <v>523.16251173395642</v>
      </c>
      <c r="I89" s="22">
        <v>318.61438950640422</v>
      </c>
      <c r="J89" s="22">
        <v>576.17189607835746</v>
      </c>
      <c r="K89" s="22">
        <v>539.37638390755569</v>
      </c>
      <c r="L89" s="22">
        <v>578.70385961912496</v>
      </c>
      <c r="M89" s="22">
        <v>503.13165391962701</v>
      </c>
      <c r="N89" s="22">
        <v>314.74868366669136</v>
      </c>
      <c r="O89" s="22">
        <v>324.12491261640628</v>
      </c>
      <c r="P89" s="22">
        <v>249.45736629182633</v>
      </c>
      <c r="Q89" s="22">
        <v>293.77745448902976</v>
      </c>
    </row>
    <row r="90" spans="1:17" ht="12" customHeight="1" x14ac:dyDescent="0.25">
      <c r="A90" s="23" t="s">
        <v>43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</row>
    <row r="91" spans="1:17" ht="12" customHeight="1" x14ac:dyDescent="0.25">
      <c r="A91" s="23" t="s">
        <v>47</v>
      </c>
      <c r="B91" s="22">
        <v>95.06211947635633</v>
      </c>
      <c r="C91" s="22">
        <v>97.579382844102284</v>
      </c>
      <c r="D91" s="22">
        <v>88.974192362607454</v>
      </c>
      <c r="E91" s="22">
        <v>94.253252190127142</v>
      </c>
      <c r="F91" s="22">
        <v>94.9979964955984</v>
      </c>
      <c r="G91" s="22">
        <v>94.705163400034607</v>
      </c>
      <c r="H91" s="22">
        <v>96.300909409875459</v>
      </c>
      <c r="I91" s="22">
        <v>101.00767539861428</v>
      </c>
      <c r="J91" s="22">
        <v>95.844569826164133</v>
      </c>
      <c r="K91" s="22">
        <v>95.048282364052639</v>
      </c>
      <c r="L91" s="22">
        <v>93.253939476398344</v>
      </c>
      <c r="M91" s="22">
        <v>78.615853133308605</v>
      </c>
      <c r="N91" s="22">
        <v>73.211921325760386</v>
      </c>
      <c r="O91" s="22">
        <v>63.917197557820323</v>
      </c>
      <c r="P91" s="22">
        <v>56.840192428890163</v>
      </c>
      <c r="Q91" s="22">
        <v>52.967298024865975</v>
      </c>
    </row>
    <row r="92" spans="1:17" ht="12" customHeight="1" x14ac:dyDescent="0.25">
      <c r="A92" s="21" t="s">
        <v>46</v>
      </c>
      <c r="B92" s="20">
        <v>66.888050045661913</v>
      </c>
      <c r="C92" s="20">
        <v>76.156396299021381</v>
      </c>
      <c r="D92" s="20">
        <v>51.490573827540913</v>
      </c>
      <c r="E92" s="20">
        <v>35.497719189216298</v>
      </c>
      <c r="F92" s="20">
        <v>38.867114510057817</v>
      </c>
      <c r="G92" s="20">
        <v>31.679048443637445</v>
      </c>
      <c r="H92" s="20">
        <v>21.165946371060304</v>
      </c>
      <c r="I92" s="20">
        <v>52.167163300745479</v>
      </c>
      <c r="J92" s="20">
        <v>32.310206754898388</v>
      </c>
      <c r="K92" s="20">
        <v>40.15926041516763</v>
      </c>
      <c r="L92" s="20">
        <v>52.506722078660403</v>
      </c>
      <c r="M92" s="20">
        <v>24.798159300583066</v>
      </c>
      <c r="N92" s="20">
        <v>41.832012353570605</v>
      </c>
      <c r="O92" s="20">
        <v>36.019528863125146</v>
      </c>
      <c r="P92" s="20">
        <v>44.006297945431989</v>
      </c>
      <c r="Q92" s="20">
        <v>50.564802867455221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0.82569798419702412</v>
      </c>
      <c r="C97" s="45">
        <f t="shared" si="38"/>
        <v>0.87903303439698921</v>
      </c>
      <c r="D97" s="45">
        <f t="shared" si="38"/>
        <v>0.88480508498257837</v>
      </c>
      <c r="E97" s="45">
        <f t="shared" si="38"/>
        <v>0.85163321966348038</v>
      </c>
      <c r="F97" s="45">
        <f t="shared" si="38"/>
        <v>0.849874646404155</v>
      </c>
      <c r="G97" s="45">
        <f t="shared" si="38"/>
        <v>0.83785680515945538</v>
      </c>
      <c r="H97" s="45">
        <f t="shared" si="38"/>
        <v>0.81663835325469203</v>
      </c>
      <c r="I97" s="45">
        <f t="shared" si="38"/>
        <v>0.67533205604992153</v>
      </c>
      <c r="J97" s="45">
        <f t="shared" si="38"/>
        <v>0.81804639586177896</v>
      </c>
      <c r="K97" s="45">
        <f t="shared" si="38"/>
        <v>0.79956898255300402</v>
      </c>
      <c r="L97" s="45">
        <f t="shared" si="38"/>
        <v>0.79880220867294416</v>
      </c>
      <c r="M97" s="45">
        <f t="shared" si="38"/>
        <v>0.82950333640069585</v>
      </c>
      <c r="N97" s="45">
        <f t="shared" si="38"/>
        <v>0.73232687338900915</v>
      </c>
      <c r="O97" s="45">
        <f t="shared" si="38"/>
        <v>0.76433443343800567</v>
      </c>
      <c r="P97" s="45">
        <f t="shared" si="38"/>
        <v>0.71211709932605083</v>
      </c>
      <c r="Q97" s="45">
        <f t="shared" si="38"/>
        <v>0.73941703769760181</v>
      </c>
    </row>
    <row r="98" spans="1:17" ht="12" customHeight="1" x14ac:dyDescent="0.25">
      <c r="A98" s="23" t="s">
        <v>43</v>
      </c>
      <c r="B98" s="44">
        <f t="shared" ref="B98:Q98" si="39">IF(B90=0,0,B90/B$87)</f>
        <v>0</v>
      </c>
      <c r="C98" s="44">
        <f t="shared" si="39"/>
        <v>0</v>
      </c>
      <c r="D98" s="44">
        <f t="shared" si="39"/>
        <v>0</v>
      </c>
      <c r="E98" s="44">
        <f t="shared" si="39"/>
        <v>0</v>
      </c>
      <c r="F98" s="44">
        <f t="shared" si="39"/>
        <v>0</v>
      </c>
      <c r="G98" s="44">
        <f t="shared" si="39"/>
        <v>0</v>
      </c>
      <c r="H98" s="44">
        <f t="shared" si="39"/>
        <v>0</v>
      </c>
      <c r="I98" s="44">
        <f t="shared" si="39"/>
        <v>0</v>
      </c>
      <c r="J98" s="44">
        <f t="shared" si="39"/>
        <v>0</v>
      </c>
      <c r="K98" s="44">
        <f t="shared" si="39"/>
        <v>0</v>
      </c>
      <c r="L98" s="44">
        <f t="shared" si="39"/>
        <v>0</v>
      </c>
      <c r="M98" s="44">
        <f t="shared" si="39"/>
        <v>0</v>
      </c>
      <c r="N98" s="44">
        <f t="shared" si="39"/>
        <v>0</v>
      </c>
      <c r="O98" s="44">
        <f t="shared" si="39"/>
        <v>0</v>
      </c>
      <c r="P98" s="44">
        <f t="shared" si="39"/>
        <v>0</v>
      </c>
      <c r="Q98" s="44">
        <f t="shared" si="39"/>
        <v>0</v>
      </c>
    </row>
    <row r="99" spans="1:17" ht="12" customHeight="1" x14ac:dyDescent="0.25">
      <c r="A99" s="23" t="s">
        <v>47</v>
      </c>
      <c r="B99" s="44">
        <f t="shared" ref="B99:Q99" si="40">IF(B91=0,0,B91/B$87)</f>
        <v>0.10231245265216911</v>
      </c>
      <c r="C99" s="44">
        <f t="shared" si="40"/>
        <v>6.7941571426928027E-2</v>
      </c>
      <c r="D99" s="44">
        <f t="shared" si="40"/>
        <v>7.2967583301848271E-2</v>
      </c>
      <c r="E99" s="44">
        <f t="shared" si="40"/>
        <v>0.10777608379370851</v>
      </c>
      <c r="F99" s="44">
        <f t="shared" si="40"/>
        <v>0.10653715301663592</v>
      </c>
      <c r="G99" s="44">
        <f t="shared" si="40"/>
        <v>0.12150091801475493</v>
      </c>
      <c r="H99" s="44">
        <f t="shared" si="40"/>
        <v>0.15032234595089311</v>
      </c>
      <c r="I99" s="44">
        <f t="shared" si="40"/>
        <v>0.21409491645824785</v>
      </c>
      <c r="J99" s="44">
        <f t="shared" si="40"/>
        <v>0.13607971066078051</v>
      </c>
      <c r="K99" s="44">
        <f t="shared" si="40"/>
        <v>0.14089912107880037</v>
      </c>
      <c r="L99" s="44">
        <f t="shared" si="40"/>
        <v>0.12872119579473126</v>
      </c>
      <c r="M99" s="44">
        <f t="shared" si="40"/>
        <v>0.12961242243463364</v>
      </c>
      <c r="N99" s="44">
        <f t="shared" si="40"/>
        <v>0.17034243579576916</v>
      </c>
      <c r="O99" s="44">
        <f t="shared" si="40"/>
        <v>0.15072619561372408</v>
      </c>
      <c r="P99" s="44">
        <f t="shared" si="40"/>
        <v>0.16225968212237185</v>
      </c>
      <c r="Q99" s="44">
        <f t="shared" si="40"/>
        <v>0.13331493619383555</v>
      </c>
    </row>
    <row r="100" spans="1:17" ht="12" customHeight="1" x14ac:dyDescent="0.25">
      <c r="A100" s="23" t="s">
        <v>46</v>
      </c>
      <c r="B100" s="43">
        <f t="shared" ref="B100:Q100" si="41">IF(B92=0,0,B92/B$87)</f>
        <v>7.1989563150806873E-2</v>
      </c>
      <c r="C100" s="43">
        <f t="shared" si="41"/>
        <v>5.3025394176082631E-2</v>
      </c>
      <c r="D100" s="43">
        <f t="shared" si="41"/>
        <v>4.2227331715573371E-2</v>
      </c>
      <c r="E100" s="43">
        <f t="shared" si="41"/>
        <v>4.0590696542811243E-2</v>
      </c>
      <c r="F100" s="43">
        <f t="shared" si="41"/>
        <v>4.3588200579209035E-2</v>
      </c>
      <c r="G100" s="43">
        <f t="shared" si="41"/>
        <v>4.0642276825789588E-2</v>
      </c>
      <c r="H100" s="43">
        <f t="shared" si="41"/>
        <v>3.3039300794414923E-2</v>
      </c>
      <c r="I100" s="43">
        <f t="shared" si="41"/>
        <v>0.11057302749183059</v>
      </c>
      <c r="J100" s="43">
        <f t="shared" si="41"/>
        <v>4.5873893477440572E-2</v>
      </c>
      <c r="K100" s="43">
        <f t="shared" si="41"/>
        <v>5.9531896368195635E-2</v>
      </c>
      <c r="L100" s="43">
        <f t="shared" si="41"/>
        <v>7.2476595532324425E-2</v>
      </c>
      <c r="M100" s="43">
        <f t="shared" si="41"/>
        <v>4.0884241164670564E-2</v>
      </c>
      <c r="N100" s="43">
        <f t="shared" si="41"/>
        <v>9.7330690815221735E-2</v>
      </c>
      <c r="O100" s="43">
        <f t="shared" si="41"/>
        <v>8.4939370948270365E-2</v>
      </c>
      <c r="P100" s="43">
        <f t="shared" si="41"/>
        <v>0.12562321855157732</v>
      </c>
      <c r="Q100" s="43">
        <f t="shared" si="41"/>
        <v>0.12726802610856272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146096.59584780506</v>
      </c>
      <c r="C105" s="26">
        <f t="shared" ref="C105:Q105" si="43">SUM(C106,C111)</f>
        <v>189366.5766832401</v>
      </c>
      <c r="D105" s="26">
        <f t="shared" si="43"/>
        <v>178584.19111055564</v>
      </c>
      <c r="E105" s="26">
        <f t="shared" si="43"/>
        <v>123391.25468877886</v>
      </c>
      <c r="F105" s="26">
        <f t="shared" si="43"/>
        <v>127923.14733561303</v>
      </c>
      <c r="G105" s="26">
        <f t="shared" si="43"/>
        <v>108823.5427150816</v>
      </c>
      <c r="H105" s="26">
        <f t="shared" si="43"/>
        <v>95447.263850639065</v>
      </c>
      <c r="I105" s="26">
        <f t="shared" si="43"/>
        <v>78749.430718992793</v>
      </c>
      <c r="J105" s="26">
        <f t="shared" si="43"/>
        <v>98942.002005687013</v>
      </c>
      <c r="K105" s="26">
        <f t="shared" si="43"/>
        <v>97167.259718619287</v>
      </c>
      <c r="L105" s="26">
        <f t="shared" si="43"/>
        <v>104775.65370333477</v>
      </c>
      <c r="M105" s="26">
        <f t="shared" si="43"/>
        <v>101703.25839900298</v>
      </c>
      <c r="N105" s="26">
        <f t="shared" si="43"/>
        <v>88211.051362246319</v>
      </c>
      <c r="O105" s="26">
        <f t="shared" si="43"/>
        <v>89746.904788720785</v>
      </c>
      <c r="P105" s="26">
        <f t="shared" si="43"/>
        <v>81205.989388702539</v>
      </c>
      <c r="Q105" s="26">
        <f t="shared" si="43"/>
        <v>86112.692080912937</v>
      </c>
    </row>
    <row r="106" spans="1:17" ht="12" customHeight="1" x14ac:dyDescent="0.25">
      <c r="A106" s="25" t="s">
        <v>48</v>
      </c>
      <c r="B106" s="24">
        <f>SUM(B107:B110)</f>
        <v>118894.67279642518</v>
      </c>
      <c r="C106" s="24">
        <f t="shared" ref="C106:Q106" si="44">SUM(C107:C110)</f>
        <v>162055.34241885471</v>
      </c>
      <c r="D106" s="24">
        <f t="shared" si="44"/>
        <v>151341.21414135711</v>
      </c>
      <c r="E106" s="24">
        <f t="shared" si="44"/>
        <v>96049.914506314235</v>
      </c>
      <c r="F106" s="24">
        <f t="shared" si="44"/>
        <v>100617.05298271659</v>
      </c>
      <c r="G106" s="24">
        <f t="shared" si="44"/>
        <v>81305.495392728451</v>
      </c>
      <c r="H106" s="24">
        <f t="shared" si="44"/>
        <v>67727.39346628412</v>
      </c>
      <c r="I106" s="24">
        <f t="shared" si="44"/>
        <v>51086.252207590078</v>
      </c>
      <c r="J106" s="24">
        <f t="shared" si="44"/>
        <v>71159.919376998674</v>
      </c>
      <c r="K106" s="24">
        <f t="shared" si="44"/>
        <v>69140.906871774656</v>
      </c>
      <c r="L106" s="24">
        <f t="shared" si="44"/>
        <v>76625.341630970579</v>
      </c>
      <c r="M106" s="24">
        <f t="shared" si="44"/>
        <v>73569.684142192622</v>
      </c>
      <c r="N106" s="24">
        <f t="shared" si="44"/>
        <v>60022.140155116736</v>
      </c>
      <c r="O106" s="24">
        <f t="shared" si="44"/>
        <v>61559.967179342959</v>
      </c>
      <c r="P106" s="24">
        <f t="shared" si="44"/>
        <v>53168.285357568828</v>
      </c>
      <c r="Q106" s="24">
        <f t="shared" si="44"/>
        <v>58265.03923895667</v>
      </c>
    </row>
    <row r="107" spans="1:17" ht="12" customHeight="1" x14ac:dyDescent="0.25">
      <c r="A107" s="23" t="s">
        <v>44</v>
      </c>
      <c r="B107" s="22">
        <v>97705.142048666341</v>
      </c>
      <c r="C107" s="22">
        <v>136438.03965087826</v>
      </c>
      <c r="D107" s="22">
        <v>127546.4925057706</v>
      </c>
      <c r="E107" s="22">
        <v>73633.041489244744</v>
      </c>
      <c r="F107" s="22">
        <v>78534.141311933272</v>
      </c>
      <c r="G107" s="22">
        <v>59715.763995973626</v>
      </c>
      <c r="H107" s="22">
        <v>46665.767476048175</v>
      </c>
      <c r="I107" s="22">
        <v>29904.146397507717</v>
      </c>
      <c r="J107" s="22">
        <v>50296.258752353016</v>
      </c>
      <c r="K107" s="22">
        <v>48258.804165492504</v>
      </c>
      <c r="L107" s="22">
        <v>55650.175964329996</v>
      </c>
      <c r="M107" s="22">
        <v>53161.447106965374</v>
      </c>
      <c r="N107" s="22">
        <v>39298.171630678393</v>
      </c>
      <c r="O107" s="22">
        <v>40777.568710956075</v>
      </c>
      <c r="P107" s="22">
        <v>32000.830274903201</v>
      </c>
      <c r="Q107" s="22">
        <v>36411.787044672652</v>
      </c>
    </row>
    <row r="108" spans="1:17" ht="12" customHeight="1" x14ac:dyDescent="0.25">
      <c r="A108" s="23" t="s">
        <v>43</v>
      </c>
      <c r="B108" s="22">
        <v>1363.6441787113019</v>
      </c>
      <c r="C108" s="22">
        <v>1418.1696863634027</v>
      </c>
      <c r="D108" s="22">
        <v>1523.4792176506785</v>
      </c>
      <c r="E108" s="22">
        <v>1602.7914169064277</v>
      </c>
      <c r="F108" s="22">
        <v>1688.1615242629491</v>
      </c>
      <c r="G108" s="22">
        <v>1774.3274831486456</v>
      </c>
      <c r="H108" s="22">
        <v>1906.7916311976999</v>
      </c>
      <c r="I108" s="22">
        <v>2087.4390325960894</v>
      </c>
      <c r="J108" s="22">
        <v>2160.1655858104136</v>
      </c>
      <c r="K108" s="22">
        <v>2284.1710352529194</v>
      </c>
      <c r="L108" s="22">
        <v>2381.862485108275</v>
      </c>
      <c r="M108" s="22">
        <v>2378.7929140247329</v>
      </c>
      <c r="N108" s="22">
        <v>2373.8982450662143</v>
      </c>
      <c r="O108" s="22">
        <v>2364.6275193531419</v>
      </c>
      <c r="P108" s="22">
        <v>2378.3818684555208</v>
      </c>
      <c r="Q108" s="22">
        <v>2353.2896573011208</v>
      </c>
    </row>
    <row r="109" spans="1:17" ht="12" customHeight="1" x14ac:dyDescent="0.25">
      <c r="A109" s="23" t="s">
        <v>47</v>
      </c>
      <c r="B109" s="22">
        <v>10364.136326506787</v>
      </c>
      <c r="C109" s="22">
        <v>10195.448780707189</v>
      </c>
      <c r="D109" s="22">
        <v>9400.0113281540707</v>
      </c>
      <c r="E109" s="22">
        <v>9271.2864860952304</v>
      </c>
      <c r="F109" s="22">
        <v>9105.4704844667122</v>
      </c>
      <c r="G109" s="22">
        <v>8937.152539365914</v>
      </c>
      <c r="H109" s="22">
        <v>8693.6163920501967</v>
      </c>
      <c r="I109" s="22">
        <v>8881.3847721311504</v>
      </c>
      <c r="J109" s="22">
        <v>8631.3083272563781</v>
      </c>
      <c r="K109" s="22">
        <v>8529.1855425578269</v>
      </c>
      <c r="L109" s="22">
        <v>8538.634102469885</v>
      </c>
      <c r="M109" s="22">
        <v>8211.5580081156841</v>
      </c>
      <c r="N109" s="22">
        <v>8180.1863320213615</v>
      </c>
      <c r="O109" s="22">
        <v>8143.3266399679287</v>
      </c>
      <c r="P109" s="22">
        <v>8193.677506958702</v>
      </c>
      <c r="Q109" s="22">
        <v>8244.3959027678266</v>
      </c>
    </row>
    <row r="110" spans="1:17" ht="12" customHeight="1" x14ac:dyDescent="0.25">
      <c r="A110" s="21" t="s">
        <v>46</v>
      </c>
      <c r="B110" s="20">
        <v>9461.7502425407365</v>
      </c>
      <c r="C110" s="20">
        <v>14003.684300905836</v>
      </c>
      <c r="D110" s="20">
        <v>12871.231089781752</v>
      </c>
      <c r="E110" s="20">
        <v>11542.795114067827</v>
      </c>
      <c r="F110" s="20">
        <v>11289.279662053661</v>
      </c>
      <c r="G110" s="20">
        <v>10878.251374240272</v>
      </c>
      <c r="H110" s="20">
        <v>10461.217966988048</v>
      </c>
      <c r="I110" s="20">
        <v>10213.28200535513</v>
      </c>
      <c r="J110" s="20">
        <v>10072.186711578865</v>
      </c>
      <c r="K110" s="20">
        <v>10068.746128471412</v>
      </c>
      <c r="L110" s="20">
        <v>10054.669079062423</v>
      </c>
      <c r="M110" s="20">
        <v>9817.886113086839</v>
      </c>
      <c r="N110" s="20">
        <v>10169.883947350772</v>
      </c>
      <c r="O110" s="20">
        <v>10274.444309065819</v>
      </c>
      <c r="P110" s="20">
        <v>10595.395707251404</v>
      </c>
      <c r="Q110" s="20">
        <v>11255.566634215063</v>
      </c>
    </row>
    <row r="111" spans="1:17" ht="12" customHeight="1" x14ac:dyDescent="0.25">
      <c r="A111" s="19" t="s">
        <v>45</v>
      </c>
      <c r="B111" s="18">
        <v>27201.923051379872</v>
      </c>
      <c r="C111" s="18">
        <v>27311.234264385388</v>
      </c>
      <c r="D111" s="18">
        <v>27242.976969198531</v>
      </c>
      <c r="E111" s="18">
        <v>27341.340182464624</v>
      </c>
      <c r="F111" s="18">
        <v>27306.094352896442</v>
      </c>
      <c r="G111" s="18">
        <v>27518.047322353152</v>
      </c>
      <c r="H111" s="18">
        <v>27719.870384354945</v>
      </c>
      <c r="I111" s="18">
        <v>27663.178511402715</v>
      </c>
      <c r="J111" s="18">
        <v>27782.082628688331</v>
      </c>
      <c r="K111" s="18">
        <v>28026.352846844638</v>
      </c>
      <c r="L111" s="18">
        <v>28150.312072364195</v>
      </c>
      <c r="M111" s="18">
        <v>28133.574256810367</v>
      </c>
      <c r="N111" s="18">
        <v>28188.911207129586</v>
      </c>
      <c r="O111" s="18">
        <v>28186.937609377823</v>
      </c>
      <c r="P111" s="18">
        <v>28037.704031133711</v>
      </c>
      <c r="Q111" s="18">
        <v>27847.652841956275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77497.768481830615</v>
      </c>
      <c r="C113" s="31">
        <f t="shared" ref="C113:Q113" si="46">SUM(C114:C117)</f>
        <v>105310.32837210265</v>
      </c>
      <c r="D113" s="31">
        <f t="shared" si="46"/>
        <v>101493.5888842097</v>
      </c>
      <c r="E113" s="31">
        <f t="shared" si="46"/>
        <v>64180.277773285634</v>
      </c>
      <c r="F113" s="31">
        <f t="shared" si="46"/>
        <v>68795.960188696277</v>
      </c>
      <c r="G113" s="31">
        <f t="shared" si="46"/>
        <v>55909.126214724674</v>
      </c>
      <c r="H113" s="31">
        <f t="shared" si="46"/>
        <v>47732.462698118572</v>
      </c>
      <c r="I113" s="31">
        <f t="shared" si="46"/>
        <v>36929.955241762756</v>
      </c>
      <c r="J113" s="31">
        <f t="shared" si="46"/>
        <v>51899.21696046651</v>
      </c>
      <c r="K113" s="31">
        <f t="shared" si="46"/>
        <v>51138.47574429652</v>
      </c>
      <c r="L113" s="31">
        <f t="shared" si="46"/>
        <v>57820.648397154902</v>
      </c>
      <c r="M113" s="31">
        <f t="shared" si="46"/>
        <v>57835.632851820104</v>
      </c>
      <c r="N113" s="31">
        <f t="shared" si="46"/>
        <v>49180.16064763075</v>
      </c>
      <c r="O113" s="31">
        <f t="shared" si="46"/>
        <v>51321.957984827161</v>
      </c>
      <c r="P113" s="31">
        <f t="shared" si="46"/>
        <v>45964.253346273981</v>
      </c>
      <c r="Q113" s="31">
        <f t="shared" si="46"/>
        <v>52251.722399257589</v>
      </c>
    </row>
    <row r="114" spans="1:17" ht="12" customHeight="1" x14ac:dyDescent="0.25">
      <c r="A114" s="23" t="s">
        <v>44</v>
      </c>
      <c r="B114" s="22">
        <v>64456.185768252362</v>
      </c>
      <c r="C114" s="22">
        <v>89289.689133978711</v>
      </c>
      <c r="D114" s="22">
        <v>85727.50906043392</v>
      </c>
      <c r="E114" s="22">
        <v>48815.687131781036</v>
      </c>
      <c r="F114" s="22">
        <v>53410.771818933812</v>
      </c>
      <c r="G114" s="22">
        <v>40430.727477248161</v>
      </c>
      <c r="H114" s="22">
        <v>32059.6577164665</v>
      </c>
      <c r="I114" s="22">
        <v>21134.359119768833</v>
      </c>
      <c r="J114" s="22">
        <v>35680.647194103469</v>
      </c>
      <c r="K114" s="22">
        <v>34694.803925095715</v>
      </c>
      <c r="L114" s="22">
        <v>41166.008538171867</v>
      </c>
      <c r="M114" s="22">
        <v>40799.615238374761</v>
      </c>
      <c r="N114" s="22">
        <v>31869.311543399064</v>
      </c>
      <c r="O114" s="22">
        <v>33511.554524451327</v>
      </c>
      <c r="P114" s="22">
        <v>27429.690827540366</v>
      </c>
      <c r="Q114" s="22">
        <v>32826.722390966192</v>
      </c>
    </row>
    <row r="115" spans="1:17" ht="12" customHeight="1" x14ac:dyDescent="0.25">
      <c r="A115" s="23" t="s">
        <v>43</v>
      </c>
      <c r="B115" s="30">
        <v>2322.440693639976</v>
      </c>
      <c r="C115" s="30">
        <v>2482.0856905309302</v>
      </c>
      <c r="D115" s="30">
        <v>2745.9669418973649</v>
      </c>
      <c r="E115" s="30">
        <v>2953.5208582738273</v>
      </c>
      <c r="F115" s="30">
        <v>3177.8999406641178</v>
      </c>
      <c r="G115" s="30">
        <v>3405.2396839364287</v>
      </c>
      <c r="H115" s="30">
        <v>3738.022319867729</v>
      </c>
      <c r="I115" s="30">
        <v>4183.7056423823642</v>
      </c>
      <c r="J115" s="30">
        <v>4399.1253875206949</v>
      </c>
      <c r="K115" s="30">
        <v>4732.9650356339389</v>
      </c>
      <c r="L115" s="30">
        <v>5019.0801520303676</v>
      </c>
      <c r="M115" s="30">
        <v>5127.5195445305308</v>
      </c>
      <c r="N115" s="30">
        <v>5301.0574206325691</v>
      </c>
      <c r="O115" s="30">
        <v>5477.5682652725664</v>
      </c>
      <c r="P115" s="30">
        <v>5824.6687021443513</v>
      </c>
      <c r="Q115" s="30">
        <v>6182.4232859195108</v>
      </c>
    </row>
    <row r="116" spans="1:17" ht="12" customHeight="1" x14ac:dyDescent="0.25">
      <c r="A116" s="23" t="s">
        <v>47</v>
      </c>
      <c r="B116" s="22">
        <v>5992.0020871070737</v>
      </c>
      <c r="C116" s="22">
        <v>5906.0096358476203</v>
      </c>
      <c r="D116" s="22">
        <v>5530.5499400792514</v>
      </c>
      <c r="E116" s="22">
        <v>5435.0605938280869</v>
      </c>
      <c r="F116" s="22">
        <v>5387.0072182514405</v>
      </c>
      <c r="G116" s="22">
        <v>5340.2158245002574</v>
      </c>
      <c r="H116" s="22">
        <v>5243.1124293598632</v>
      </c>
      <c r="I116" s="22">
        <v>5442.0137986852615</v>
      </c>
      <c r="J116" s="22">
        <v>5384.5019325828534</v>
      </c>
      <c r="K116" s="22">
        <v>5365.2735273061462</v>
      </c>
      <c r="L116" s="22">
        <v>5440.2094558945928</v>
      </c>
      <c r="M116" s="22">
        <v>5430.1923519442107</v>
      </c>
      <c r="N116" s="22">
        <v>5503.1266339120211</v>
      </c>
      <c r="O116" s="22">
        <v>5622.5699742144488</v>
      </c>
      <c r="P116" s="22">
        <v>5780.4375442824548</v>
      </c>
      <c r="Q116" s="22">
        <v>5892.1208562324673</v>
      </c>
    </row>
    <row r="117" spans="1:17" ht="12" customHeight="1" x14ac:dyDescent="0.25">
      <c r="A117" s="29" t="s">
        <v>46</v>
      </c>
      <c r="B117" s="18">
        <v>4727.1399328311991</v>
      </c>
      <c r="C117" s="18">
        <v>7632.543911745398</v>
      </c>
      <c r="D117" s="18">
        <v>7489.5629417991759</v>
      </c>
      <c r="E117" s="18">
        <v>6976.0091894026828</v>
      </c>
      <c r="F117" s="18">
        <v>6820.2812108469097</v>
      </c>
      <c r="G117" s="18">
        <v>6732.9432290398236</v>
      </c>
      <c r="H117" s="18">
        <v>6691.6702324244834</v>
      </c>
      <c r="I117" s="18">
        <v>6169.876680926297</v>
      </c>
      <c r="J117" s="18">
        <v>6434.9424462594934</v>
      </c>
      <c r="K117" s="18">
        <v>6345.4332562607124</v>
      </c>
      <c r="L117" s="18">
        <v>6195.3502510580793</v>
      </c>
      <c r="M117" s="18">
        <v>6478.3057169705971</v>
      </c>
      <c r="N117" s="18">
        <v>6506.6650496871007</v>
      </c>
      <c r="O117" s="18">
        <v>6710.2652208888194</v>
      </c>
      <c r="P117" s="18">
        <v>6929.4562723068102</v>
      </c>
      <c r="Q117" s="18">
        <v>7350.4558661394176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20501.058842356357</v>
      </c>
      <c r="C119" s="26">
        <f t="shared" ref="C119:Q119" si="47">SUM(C120,C125)</f>
        <v>30876.738287413711</v>
      </c>
      <c r="D119" s="26">
        <f t="shared" si="47"/>
        <v>25282.36150488026</v>
      </c>
      <c r="E119" s="26">
        <f t="shared" si="47"/>
        <v>17685.588210943297</v>
      </c>
      <c r="F119" s="26">
        <f t="shared" si="47"/>
        <v>17367.048687117403</v>
      </c>
      <c r="G119" s="26">
        <f t="shared" si="47"/>
        <v>14702.826977309114</v>
      </c>
      <c r="H119" s="26">
        <f t="shared" si="47"/>
        <v>11494.753326562703</v>
      </c>
      <c r="I119" s="26">
        <f t="shared" si="47"/>
        <v>7973.667704073313</v>
      </c>
      <c r="J119" s="26">
        <f t="shared" si="47"/>
        <v>11533.733722588753</v>
      </c>
      <c r="K119" s="26">
        <f t="shared" si="47"/>
        <v>10942.676005811085</v>
      </c>
      <c r="L119" s="26">
        <f t="shared" si="47"/>
        <v>11631.566624173813</v>
      </c>
      <c r="M119" s="26">
        <f t="shared" si="47"/>
        <v>9681.3113293430233</v>
      </c>
      <c r="N119" s="26">
        <f t="shared" si="47"/>
        <v>6844.213486433594</v>
      </c>
      <c r="O119" s="26">
        <f t="shared" si="47"/>
        <v>6728.0663158128873</v>
      </c>
      <c r="P119" s="26">
        <f t="shared" si="47"/>
        <v>5487.0970708983332</v>
      </c>
      <c r="Q119" s="26">
        <f t="shared" si="47"/>
        <v>6170.0843496492744</v>
      </c>
    </row>
    <row r="120" spans="1:17" ht="12" customHeight="1" x14ac:dyDescent="0.25">
      <c r="A120" s="25" t="s">
        <v>48</v>
      </c>
      <c r="B120" s="24">
        <f>SUM(B121:B124)</f>
        <v>20501.058842356357</v>
      </c>
      <c r="C120" s="24">
        <f t="shared" ref="C120:Q120" si="48">SUM(C121:C124)</f>
        <v>30876.738287413711</v>
      </c>
      <c r="D120" s="24">
        <f t="shared" si="48"/>
        <v>25282.36150488026</v>
      </c>
      <c r="E120" s="24">
        <f t="shared" si="48"/>
        <v>17685.588210943297</v>
      </c>
      <c r="F120" s="24">
        <f t="shared" si="48"/>
        <v>17367.048687117403</v>
      </c>
      <c r="G120" s="24">
        <f t="shared" si="48"/>
        <v>14702.826977309114</v>
      </c>
      <c r="H120" s="24">
        <f t="shared" si="48"/>
        <v>11494.753326562703</v>
      </c>
      <c r="I120" s="24">
        <f t="shared" si="48"/>
        <v>7973.667704073313</v>
      </c>
      <c r="J120" s="24">
        <f t="shared" si="48"/>
        <v>11533.733722588753</v>
      </c>
      <c r="K120" s="24">
        <f t="shared" si="48"/>
        <v>10942.676005811085</v>
      </c>
      <c r="L120" s="24">
        <f t="shared" si="48"/>
        <v>11631.566624173813</v>
      </c>
      <c r="M120" s="24">
        <f t="shared" si="48"/>
        <v>9681.3113293430233</v>
      </c>
      <c r="N120" s="24">
        <f t="shared" si="48"/>
        <v>6844.213486433594</v>
      </c>
      <c r="O120" s="24">
        <f t="shared" si="48"/>
        <v>6728.0663158128873</v>
      </c>
      <c r="P120" s="24">
        <f t="shared" si="48"/>
        <v>5487.0970708983332</v>
      </c>
      <c r="Q120" s="24">
        <f t="shared" si="48"/>
        <v>6170.0843496492744</v>
      </c>
    </row>
    <row r="121" spans="1:17" ht="12" customHeight="1" x14ac:dyDescent="0.25">
      <c r="A121" s="23" t="s">
        <v>44</v>
      </c>
      <c r="B121" s="22">
        <v>16927.682960038219</v>
      </c>
      <c r="C121" s="22">
        <v>27141.672949066975</v>
      </c>
      <c r="D121" s="22">
        <v>22369.962019885847</v>
      </c>
      <c r="E121" s="22">
        <v>15061.63442972813</v>
      </c>
      <c r="F121" s="22">
        <v>14759.814362047649</v>
      </c>
      <c r="G121" s="22">
        <v>12318.863638020468</v>
      </c>
      <c r="H121" s="22">
        <v>9387.0564276730584</v>
      </c>
      <c r="I121" s="22">
        <v>5384.8734048506876</v>
      </c>
      <c r="J121" s="22">
        <v>9435.1293025931882</v>
      </c>
      <c r="K121" s="22">
        <v>8749.4243203735386</v>
      </c>
      <c r="L121" s="22">
        <v>9291.321109716544</v>
      </c>
      <c r="M121" s="22">
        <v>8030.6800484238938</v>
      </c>
      <c r="N121" s="22">
        <v>5012.2014633268036</v>
      </c>
      <c r="O121" s="22">
        <v>5142.4927556301727</v>
      </c>
      <c r="P121" s="22">
        <v>3907.4556498485908</v>
      </c>
      <c r="Q121" s="22">
        <v>4562.2654921619996</v>
      </c>
    </row>
    <row r="122" spans="1:17" ht="12" customHeight="1" x14ac:dyDescent="0.25">
      <c r="A122" s="23" t="s">
        <v>43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</row>
    <row r="123" spans="1:17" ht="12" customHeight="1" x14ac:dyDescent="0.25">
      <c r="A123" s="23" t="s">
        <v>47</v>
      </c>
      <c r="B123" s="22">
        <v>2097.5136121279174</v>
      </c>
      <c r="C123" s="22">
        <v>2097.8141197848822</v>
      </c>
      <c r="D123" s="22">
        <v>1844.7928191747919</v>
      </c>
      <c r="E123" s="22">
        <v>1906.083436963648</v>
      </c>
      <c r="F123" s="22">
        <v>1850.2359234267933</v>
      </c>
      <c r="G123" s="22">
        <v>1786.4069751551622</v>
      </c>
      <c r="H123" s="22">
        <v>1727.9182861757379</v>
      </c>
      <c r="I123" s="22">
        <v>1707.1217209694053</v>
      </c>
      <c r="J123" s="22">
        <v>1569.5071478083646</v>
      </c>
      <c r="K123" s="22">
        <v>1541.8134314688596</v>
      </c>
      <c r="L123" s="22">
        <v>1497.2291648297391</v>
      </c>
      <c r="M123" s="22">
        <v>1254.8182137400124</v>
      </c>
      <c r="N123" s="22">
        <v>1165.8599963853517</v>
      </c>
      <c r="O123" s="22">
        <v>1014.0958396193209</v>
      </c>
      <c r="P123" s="22">
        <v>890.33462649856119</v>
      </c>
      <c r="Q123" s="22">
        <v>822.56440138407618</v>
      </c>
    </row>
    <row r="124" spans="1:17" ht="12" customHeight="1" x14ac:dyDescent="0.25">
      <c r="A124" s="21" t="s">
        <v>46</v>
      </c>
      <c r="B124" s="20">
        <v>1475.8622701902204</v>
      </c>
      <c r="C124" s="20">
        <v>1637.2512185618548</v>
      </c>
      <c r="D124" s="20">
        <v>1067.6066658196214</v>
      </c>
      <c r="E124" s="20">
        <v>717.87034425151933</v>
      </c>
      <c r="F124" s="20">
        <v>756.99840164296245</v>
      </c>
      <c r="G124" s="20">
        <v>597.55636413348429</v>
      </c>
      <c r="H124" s="20">
        <v>379.77861271390663</v>
      </c>
      <c r="I124" s="20">
        <v>881.67257825322019</v>
      </c>
      <c r="J124" s="20">
        <v>529.09727218720059</v>
      </c>
      <c r="K124" s="20">
        <v>651.43825396868647</v>
      </c>
      <c r="L124" s="20">
        <v>843.01634962752985</v>
      </c>
      <c r="M124" s="20">
        <v>395.81306717911752</v>
      </c>
      <c r="N124" s="20">
        <v>666.15202672143892</v>
      </c>
      <c r="O124" s="20">
        <v>571.47772056339352</v>
      </c>
      <c r="P124" s="20">
        <v>689.30679455118104</v>
      </c>
      <c r="Q124" s="20">
        <v>785.25445610319809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0.65181867832316165</v>
      </c>
      <c r="C127" s="39">
        <f t="shared" si="49"/>
        <v>0.64984175652730647</v>
      </c>
      <c r="D127" s="39">
        <f t="shared" si="49"/>
        <v>0.67062755813107022</v>
      </c>
      <c r="E127" s="39">
        <f t="shared" si="49"/>
        <v>0.66819713586591978</v>
      </c>
      <c r="F127" s="39">
        <f t="shared" si="49"/>
        <v>0.68374056036518627</v>
      </c>
      <c r="G127" s="39">
        <f t="shared" si="49"/>
        <v>0.68764264881073345</v>
      </c>
      <c r="H127" s="39">
        <f t="shared" si="49"/>
        <v>0.70477336060305684</v>
      </c>
      <c r="I127" s="39">
        <f t="shared" si="49"/>
        <v>0.72289419649922826</v>
      </c>
      <c r="J127" s="39">
        <f t="shared" si="49"/>
        <v>0.72933214954206538</v>
      </c>
      <c r="K127" s="39">
        <f t="shared" si="49"/>
        <v>0.73962691636566813</v>
      </c>
      <c r="L127" s="39">
        <f t="shared" si="49"/>
        <v>0.75458911068377987</v>
      </c>
      <c r="M127" s="39">
        <f t="shared" si="49"/>
        <v>0.78613403776530622</v>
      </c>
      <c r="N127" s="39">
        <f t="shared" si="49"/>
        <v>0.81936699558751513</v>
      </c>
      <c r="O127" s="39">
        <f t="shared" si="49"/>
        <v>0.83369047022573362</v>
      </c>
      <c r="P127" s="39">
        <f t="shared" si="49"/>
        <v>0.86450509052819569</v>
      </c>
      <c r="Q127" s="39">
        <f t="shared" si="49"/>
        <v>0.89679373912309135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0.65970105991092187</v>
      </c>
      <c r="C128" s="38">
        <f t="shared" si="50"/>
        <v>0.65443397869432773</v>
      </c>
      <c r="D128" s="38">
        <f t="shared" si="50"/>
        <v>0.67212753072418152</v>
      </c>
      <c r="E128" s="38">
        <f t="shared" si="50"/>
        <v>0.66295899428399041</v>
      </c>
      <c r="F128" s="38">
        <f t="shared" si="50"/>
        <v>0.68009620945353155</v>
      </c>
      <c r="G128" s="38">
        <f t="shared" si="50"/>
        <v>0.67705283783984127</v>
      </c>
      <c r="H128" s="38">
        <f t="shared" si="50"/>
        <v>0.68700590283705387</v>
      </c>
      <c r="I128" s="38">
        <f t="shared" si="50"/>
        <v>0.70673674609652859</v>
      </c>
      <c r="J128" s="38">
        <f t="shared" si="50"/>
        <v>0.70940956801154154</v>
      </c>
      <c r="K128" s="38">
        <f t="shared" si="50"/>
        <v>0.71893211042109206</v>
      </c>
      <c r="L128" s="38">
        <f t="shared" si="50"/>
        <v>0.7397282726393889</v>
      </c>
      <c r="M128" s="38">
        <f t="shared" si="50"/>
        <v>0.76746622710029788</v>
      </c>
      <c r="N128" s="38">
        <f t="shared" si="50"/>
        <v>0.81096168653607448</v>
      </c>
      <c r="O128" s="38">
        <f t="shared" si="50"/>
        <v>0.8218134524397841</v>
      </c>
      <c r="P128" s="38">
        <f t="shared" si="50"/>
        <v>0.8571555985237117</v>
      </c>
      <c r="Q128" s="38">
        <f t="shared" si="50"/>
        <v>0.90154109576363173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1.7031134146994085</v>
      </c>
      <c r="C129" s="37">
        <f t="shared" si="51"/>
        <v>1.7502036000330228</v>
      </c>
      <c r="D129" s="37">
        <f t="shared" si="51"/>
        <v>1.8024315068320105</v>
      </c>
      <c r="E129" s="37">
        <f t="shared" si="51"/>
        <v>1.8427356342938641</v>
      </c>
      <c r="F129" s="37">
        <f t="shared" si="51"/>
        <v>1.8824620126629104</v>
      </c>
      <c r="G129" s="37">
        <f t="shared" si="51"/>
        <v>1.9191720335040048</v>
      </c>
      <c r="H129" s="37">
        <f t="shared" si="51"/>
        <v>1.9603727322422697</v>
      </c>
      <c r="I129" s="37">
        <f t="shared" si="51"/>
        <v>2.0042289030014002</v>
      </c>
      <c r="J129" s="37">
        <f t="shared" si="51"/>
        <v>2.0364760074030652</v>
      </c>
      <c r="K129" s="37">
        <f t="shared" si="51"/>
        <v>2.0720712077105348</v>
      </c>
      <c r="L129" s="37">
        <f t="shared" si="51"/>
        <v>2.1072081966991516</v>
      </c>
      <c r="M129" s="37">
        <f t="shared" si="51"/>
        <v>2.1555132076861478</v>
      </c>
      <c r="N129" s="37">
        <f t="shared" si="51"/>
        <v>2.2330600865685835</v>
      </c>
      <c r="O129" s="37">
        <f t="shared" si="51"/>
        <v>2.3164613540364227</v>
      </c>
      <c r="P129" s="37">
        <f t="shared" si="51"/>
        <v>2.4490048378676836</v>
      </c>
      <c r="Q129" s="37">
        <f t="shared" si="51"/>
        <v>2.6271408055266119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0.57814774896218168</v>
      </c>
      <c r="C130" s="37">
        <f t="shared" si="52"/>
        <v>0.57927902565932565</v>
      </c>
      <c r="D130" s="37">
        <f t="shared" si="52"/>
        <v>0.58835566756336177</v>
      </c>
      <c r="E130" s="37">
        <f t="shared" si="52"/>
        <v>0.5862250726454642</v>
      </c>
      <c r="F130" s="37">
        <f t="shared" si="52"/>
        <v>0.59162315966443391</v>
      </c>
      <c r="G130" s="37">
        <f t="shared" si="52"/>
        <v>0.59752989567739245</v>
      </c>
      <c r="H130" s="37">
        <f t="shared" si="52"/>
        <v>0.60309912387604114</v>
      </c>
      <c r="I130" s="37">
        <f t="shared" si="52"/>
        <v>0.61274383874930483</v>
      </c>
      <c r="J130" s="37">
        <f t="shared" si="52"/>
        <v>0.62383380693045143</v>
      </c>
      <c r="K130" s="37">
        <f t="shared" si="52"/>
        <v>0.62904875272500504</v>
      </c>
      <c r="L130" s="37">
        <f t="shared" si="52"/>
        <v>0.63712877148828262</v>
      </c>
      <c r="M130" s="37">
        <f t="shared" si="52"/>
        <v>0.66128648748232899</v>
      </c>
      <c r="N130" s="37">
        <f t="shared" si="52"/>
        <v>0.67273854293147539</v>
      </c>
      <c r="O130" s="37">
        <f t="shared" si="52"/>
        <v>0.69045123974501321</v>
      </c>
      <c r="P130" s="37">
        <f t="shared" si="52"/>
        <v>0.70547535454907295</v>
      </c>
      <c r="Q130" s="37">
        <f t="shared" si="52"/>
        <v>0.71468193979553452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0.49960523282231911</v>
      </c>
      <c r="C131" s="36">
        <f t="shared" si="53"/>
        <v>0.54503827333865862</v>
      </c>
      <c r="D131" s="36">
        <f t="shared" si="53"/>
        <v>0.58188396195799874</v>
      </c>
      <c r="E131" s="36">
        <f t="shared" si="53"/>
        <v>0.6043604794561972</v>
      </c>
      <c r="F131" s="36">
        <f t="shared" si="53"/>
        <v>0.60413785600260483</v>
      </c>
      <c r="G131" s="36">
        <f t="shared" si="53"/>
        <v>0.61893616882061131</v>
      </c>
      <c r="H131" s="36">
        <f t="shared" si="53"/>
        <v>0.63966454513624116</v>
      </c>
      <c r="I131" s="36">
        <f t="shared" si="53"/>
        <v>0.60410323319098069</v>
      </c>
      <c r="J131" s="36">
        <f t="shared" si="53"/>
        <v>0.63888236293931699</v>
      </c>
      <c r="K131" s="36">
        <f t="shared" si="53"/>
        <v>0.63021086988356168</v>
      </c>
      <c r="L131" s="36">
        <f t="shared" si="53"/>
        <v>0.61616649959759617</v>
      </c>
      <c r="M131" s="36">
        <f t="shared" si="53"/>
        <v>0.65984730749069109</v>
      </c>
      <c r="N131" s="36">
        <f t="shared" si="53"/>
        <v>0.6397973746182295</v>
      </c>
      <c r="O131" s="36">
        <f t="shared" si="53"/>
        <v>0.65310249576883783</v>
      </c>
      <c r="P131" s="36">
        <f t="shared" si="53"/>
        <v>0.65400636878189888</v>
      </c>
      <c r="Q131" s="36">
        <f t="shared" si="53"/>
        <v>0.65305071748189436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324.65910188401125</v>
      </c>
      <c r="C135" s="26">
        <f t="shared" si="54"/>
        <v>420.81461485164465</v>
      </c>
      <c r="D135" s="26">
        <f t="shared" si="54"/>
        <v>396.85375802345698</v>
      </c>
      <c r="E135" s="26">
        <f t="shared" si="54"/>
        <v>274.20278819728634</v>
      </c>
      <c r="F135" s="26">
        <f t="shared" si="54"/>
        <v>284.27366074580675</v>
      </c>
      <c r="G135" s="26">
        <f t="shared" si="54"/>
        <v>241.83009492240353</v>
      </c>
      <c r="H135" s="26">
        <f t="shared" si="54"/>
        <v>212.10503077919796</v>
      </c>
      <c r="I135" s="26">
        <f t="shared" si="54"/>
        <v>174.9987349310951</v>
      </c>
      <c r="J135" s="26">
        <f t="shared" si="54"/>
        <v>219.8711155681934</v>
      </c>
      <c r="K135" s="26">
        <f t="shared" si="54"/>
        <v>215.92724381915397</v>
      </c>
      <c r="L135" s="26">
        <f t="shared" si="54"/>
        <v>232.8347860074106</v>
      </c>
      <c r="M135" s="26">
        <f t="shared" si="54"/>
        <v>226.00724088667332</v>
      </c>
      <c r="N135" s="26">
        <f t="shared" si="54"/>
        <v>196.0245585827696</v>
      </c>
      <c r="O135" s="26">
        <f t="shared" si="54"/>
        <v>199.43756619715731</v>
      </c>
      <c r="P135" s="26">
        <f t="shared" si="54"/>
        <v>180.45775419711674</v>
      </c>
      <c r="Q135" s="26">
        <f t="shared" si="54"/>
        <v>191.36153795758432</v>
      </c>
    </row>
    <row r="136" spans="1:17" ht="12" customHeight="1" x14ac:dyDescent="0.25">
      <c r="A136" s="25" t="s">
        <v>48</v>
      </c>
      <c r="B136" s="24">
        <f t="shared" ref="B136:Q136" si="55">IF(B106=0,0,B106/B$26)</f>
        <v>264.21038399205594</v>
      </c>
      <c r="C136" s="24">
        <f t="shared" si="55"/>
        <v>360.12298315301047</v>
      </c>
      <c r="D136" s="24">
        <f t="shared" si="55"/>
        <v>336.31380920301581</v>
      </c>
      <c r="E136" s="24">
        <f t="shared" si="55"/>
        <v>213.44425445847608</v>
      </c>
      <c r="F136" s="24">
        <f t="shared" si="55"/>
        <v>223.59345107270352</v>
      </c>
      <c r="G136" s="24">
        <f t="shared" si="55"/>
        <v>180.67887865050767</v>
      </c>
      <c r="H136" s="24">
        <f t="shared" si="55"/>
        <v>150.50531881396472</v>
      </c>
      <c r="I136" s="24">
        <f t="shared" si="55"/>
        <v>113.52500490575572</v>
      </c>
      <c r="J136" s="24">
        <f t="shared" si="55"/>
        <v>158.13315417110817</v>
      </c>
      <c r="K136" s="24">
        <f t="shared" si="55"/>
        <v>153.64645971505479</v>
      </c>
      <c r="L136" s="24">
        <f t="shared" si="55"/>
        <v>170.27853695771239</v>
      </c>
      <c r="M136" s="24">
        <f t="shared" si="55"/>
        <v>163.48818698265029</v>
      </c>
      <c r="N136" s="24">
        <f t="shared" si="55"/>
        <v>133.38253367803719</v>
      </c>
      <c r="O136" s="24">
        <f t="shared" si="55"/>
        <v>136.79992706520659</v>
      </c>
      <c r="P136" s="24">
        <f t="shared" si="55"/>
        <v>118.15174523904184</v>
      </c>
      <c r="Q136" s="24">
        <f t="shared" si="55"/>
        <v>129.47786497545925</v>
      </c>
    </row>
    <row r="137" spans="1:17" ht="12" customHeight="1" x14ac:dyDescent="0.25">
      <c r="A137" s="23" t="s">
        <v>44</v>
      </c>
      <c r="B137" s="22">
        <f t="shared" ref="B137:Q137" si="56">IF(B107=0,0,B107/B$26)</f>
        <v>217.1225378859252</v>
      </c>
      <c r="C137" s="22">
        <f t="shared" si="56"/>
        <v>303.19564366861835</v>
      </c>
      <c r="D137" s="22">
        <f t="shared" si="56"/>
        <v>283.43665001282358</v>
      </c>
      <c r="E137" s="22">
        <f t="shared" si="56"/>
        <v>163.62898108721055</v>
      </c>
      <c r="F137" s="22">
        <f t="shared" si="56"/>
        <v>174.52031402651838</v>
      </c>
      <c r="G137" s="22">
        <f t="shared" si="56"/>
        <v>132.70169776883029</v>
      </c>
      <c r="H137" s="22">
        <f t="shared" si="56"/>
        <v>103.70170550232929</v>
      </c>
      <c r="I137" s="22">
        <f t="shared" si="56"/>
        <v>66.453658661128259</v>
      </c>
      <c r="J137" s="22">
        <f t="shared" si="56"/>
        <v>111.76946389411783</v>
      </c>
      <c r="K137" s="22">
        <f t="shared" si="56"/>
        <v>107.24178703442779</v>
      </c>
      <c r="L137" s="22">
        <f t="shared" si="56"/>
        <v>123.6670576985111</v>
      </c>
      <c r="M137" s="22">
        <f t="shared" si="56"/>
        <v>118.13654912658973</v>
      </c>
      <c r="N137" s="22">
        <f t="shared" si="56"/>
        <v>87.329270290396423</v>
      </c>
      <c r="O137" s="22">
        <f t="shared" si="56"/>
        <v>90.616819357680171</v>
      </c>
      <c r="P137" s="22">
        <f t="shared" si="56"/>
        <v>71.112956166451553</v>
      </c>
      <c r="Q137" s="22">
        <f t="shared" si="56"/>
        <v>80.915082321494779</v>
      </c>
    </row>
    <row r="138" spans="1:17" ht="12" customHeight="1" x14ac:dyDescent="0.25">
      <c r="A138" s="23" t="s">
        <v>43</v>
      </c>
      <c r="B138" s="22">
        <f t="shared" ref="B138:Q138" si="57">IF(B108=0,0,B108/B$26)</f>
        <v>3.0303203971362267</v>
      </c>
      <c r="C138" s="22">
        <f t="shared" si="57"/>
        <v>3.1514881919186726</v>
      </c>
      <c r="D138" s="22">
        <f t="shared" si="57"/>
        <v>3.3855093725570633</v>
      </c>
      <c r="E138" s="22">
        <f t="shared" si="57"/>
        <v>3.5617587042365058</v>
      </c>
      <c r="F138" s="22">
        <f t="shared" si="57"/>
        <v>3.7514700539176649</v>
      </c>
      <c r="G138" s="22">
        <f t="shared" si="57"/>
        <v>3.9429499625525457</v>
      </c>
      <c r="H138" s="22">
        <f t="shared" si="57"/>
        <v>4.2373147359948895</v>
      </c>
      <c r="I138" s="22">
        <f t="shared" si="57"/>
        <v>4.638753405769088</v>
      </c>
      <c r="J138" s="22">
        <f t="shared" si="57"/>
        <v>4.8003679684675866</v>
      </c>
      <c r="K138" s="22">
        <f t="shared" si="57"/>
        <v>5.0759356338953765</v>
      </c>
      <c r="L138" s="22">
        <f t="shared" si="57"/>
        <v>5.2930277446850553</v>
      </c>
      <c r="M138" s="22">
        <f t="shared" si="57"/>
        <v>5.286206475610518</v>
      </c>
      <c r="N138" s="22">
        <f t="shared" si="57"/>
        <v>5.2753294334804766</v>
      </c>
      <c r="O138" s="22">
        <f t="shared" si="57"/>
        <v>5.2547278207847601</v>
      </c>
      <c r="P138" s="22">
        <f t="shared" si="57"/>
        <v>5.2852930410122685</v>
      </c>
      <c r="Q138" s="22">
        <f t="shared" si="57"/>
        <v>5.2295325717802683</v>
      </c>
    </row>
    <row r="139" spans="1:17" ht="12" customHeight="1" x14ac:dyDescent="0.25">
      <c r="A139" s="23" t="s">
        <v>47</v>
      </c>
      <c r="B139" s="22">
        <f t="shared" ref="B139:Q139" si="58">IF(B109=0,0,B109/B$26)</f>
        <v>23.03141405890397</v>
      </c>
      <c r="C139" s="22">
        <f t="shared" si="58"/>
        <v>22.656552846015977</v>
      </c>
      <c r="D139" s="22">
        <f t="shared" si="58"/>
        <v>20.888914062564602</v>
      </c>
      <c r="E139" s="22">
        <f t="shared" si="58"/>
        <v>20.6028588579894</v>
      </c>
      <c r="F139" s="22">
        <f t="shared" si="58"/>
        <v>20.234378854370473</v>
      </c>
      <c r="G139" s="22">
        <f t="shared" si="58"/>
        <v>19.860338976368698</v>
      </c>
      <c r="H139" s="22">
        <f t="shared" si="58"/>
        <v>19.319147537889329</v>
      </c>
      <c r="I139" s="22">
        <f t="shared" si="58"/>
        <v>19.736410604735891</v>
      </c>
      <c r="J139" s="22">
        <f t="shared" si="58"/>
        <v>19.180685171680842</v>
      </c>
      <c r="K139" s="22">
        <f t="shared" si="58"/>
        <v>18.953745650128504</v>
      </c>
      <c r="L139" s="22">
        <f t="shared" si="58"/>
        <v>18.974742449933078</v>
      </c>
      <c r="M139" s="22">
        <f t="shared" si="58"/>
        <v>18.247906684701523</v>
      </c>
      <c r="N139" s="22">
        <f t="shared" si="58"/>
        <v>18.178191848936358</v>
      </c>
      <c r="O139" s="22">
        <f t="shared" si="58"/>
        <v>18.096281422150952</v>
      </c>
      <c r="P139" s="22">
        <f t="shared" si="58"/>
        <v>18.208172237686004</v>
      </c>
      <c r="Q139" s="22">
        <f t="shared" si="58"/>
        <v>18.320879783928504</v>
      </c>
    </row>
    <row r="140" spans="1:17" ht="12" customHeight="1" x14ac:dyDescent="0.25">
      <c r="A140" s="21" t="s">
        <v>46</v>
      </c>
      <c r="B140" s="20">
        <f t="shared" ref="B140:Q140" si="59">IF(B110=0,0,B110/B$26)</f>
        <v>21.026111650090524</v>
      </c>
      <c r="C140" s="20">
        <f t="shared" si="59"/>
        <v>31.119298446457414</v>
      </c>
      <c r="D140" s="20">
        <f t="shared" si="59"/>
        <v>28.602735755070558</v>
      </c>
      <c r="E140" s="20">
        <f t="shared" si="59"/>
        <v>25.650655809039616</v>
      </c>
      <c r="F140" s="20">
        <f t="shared" si="59"/>
        <v>25.087288137897023</v>
      </c>
      <c r="G140" s="20">
        <f t="shared" si="59"/>
        <v>24.17389194275616</v>
      </c>
      <c r="H140" s="20">
        <f t="shared" si="59"/>
        <v>23.24715103775122</v>
      </c>
      <c r="I140" s="20">
        <f t="shared" si="59"/>
        <v>22.69618223412251</v>
      </c>
      <c r="J140" s="20">
        <f t="shared" si="59"/>
        <v>22.382637136841925</v>
      </c>
      <c r="K140" s="20">
        <f t="shared" si="59"/>
        <v>22.374991396603136</v>
      </c>
      <c r="L140" s="20">
        <f t="shared" si="59"/>
        <v>22.343709064583162</v>
      </c>
      <c r="M140" s="20">
        <f t="shared" si="59"/>
        <v>21.817524695748535</v>
      </c>
      <c r="N140" s="20">
        <f t="shared" si="59"/>
        <v>22.599742105223939</v>
      </c>
      <c r="O140" s="20">
        <f t="shared" si="59"/>
        <v>22.832098464590707</v>
      </c>
      <c r="P140" s="20">
        <f t="shared" si="59"/>
        <v>23.54532379389201</v>
      </c>
      <c r="Q140" s="20">
        <f t="shared" si="59"/>
        <v>25.012370298255696</v>
      </c>
    </row>
    <row r="141" spans="1:17" ht="12" customHeight="1" x14ac:dyDescent="0.25">
      <c r="A141" s="19" t="s">
        <v>45</v>
      </c>
      <c r="B141" s="18">
        <f t="shared" ref="B141:Q141" si="60">IF(B111=0,0,B111/B$26)</f>
        <v>60.448717891955269</v>
      </c>
      <c r="C141" s="18">
        <f t="shared" si="60"/>
        <v>60.691631698634197</v>
      </c>
      <c r="D141" s="18">
        <f t="shared" si="60"/>
        <v>60.539948820441182</v>
      </c>
      <c r="E141" s="18">
        <f t="shared" si="60"/>
        <v>60.758533738810279</v>
      </c>
      <c r="F141" s="18">
        <f t="shared" si="60"/>
        <v>60.680209673103207</v>
      </c>
      <c r="G141" s="18">
        <f t="shared" si="60"/>
        <v>61.15121627189589</v>
      </c>
      <c r="H141" s="18">
        <f t="shared" si="60"/>
        <v>61.599711965233219</v>
      </c>
      <c r="I141" s="18">
        <f t="shared" si="60"/>
        <v>61.473730025339364</v>
      </c>
      <c r="J141" s="18">
        <f t="shared" si="60"/>
        <v>61.737961397085186</v>
      </c>
      <c r="K141" s="18">
        <f t="shared" si="60"/>
        <v>62.280784104099197</v>
      </c>
      <c r="L141" s="18">
        <f t="shared" si="60"/>
        <v>62.556249049698209</v>
      </c>
      <c r="M141" s="18">
        <f t="shared" si="60"/>
        <v>62.519053904023046</v>
      </c>
      <c r="N141" s="18">
        <f t="shared" si="60"/>
        <v>62.642024904732416</v>
      </c>
      <c r="O141" s="18">
        <f t="shared" si="60"/>
        <v>62.637639131950721</v>
      </c>
      <c r="P141" s="18">
        <f t="shared" si="60"/>
        <v>62.306008958074912</v>
      </c>
      <c r="Q141" s="18">
        <f t="shared" si="60"/>
        <v>61.883672982125056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172.21726329295691</v>
      </c>
      <c r="C143" s="31">
        <f t="shared" si="61"/>
        <v>234.02295193800589</v>
      </c>
      <c r="D143" s="31">
        <f t="shared" si="61"/>
        <v>225.54130863157712</v>
      </c>
      <c r="E143" s="31">
        <f t="shared" si="61"/>
        <v>142.62283949619029</v>
      </c>
      <c r="F143" s="31">
        <f t="shared" si="61"/>
        <v>152.87991153043617</v>
      </c>
      <c r="G143" s="31">
        <f t="shared" si="61"/>
        <v>124.24250269938817</v>
      </c>
      <c r="H143" s="31">
        <f t="shared" si="61"/>
        <v>106.07213932915239</v>
      </c>
      <c r="I143" s="31">
        <f t="shared" si="61"/>
        <v>82.066567203917231</v>
      </c>
      <c r="J143" s="31">
        <f t="shared" si="61"/>
        <v>115.33159324548114</v>
      </c>
      <c r="K143" s="31">
        <f t="shared" si="61"/>
        <v>113.64105720954782</v>
      </c>
      <c r="L143" s="31">
        <f t="shared" si="61"/>
        <v>128.49032977145535</v>
      </c>
      <c r="M143" s="31">
        <f t="shared" si="61"/>
        <v>128.52362855960024</v>
      </c>
      <c r="N143" s="31">
        <f t="shared" si="61"/>
        <v>109.28924588362389</v>
      </c>
      <c r="O143" s="31">
        <f t="shared" si="61"/>
        <v>114.04879552183813</v>
      </c>
      <c r="P143" s="31">
        <f t="shared" si="61"/>
        <v>102.14278521394218</v>
      </c>
      <c r="Q143" s="31">
        <f t="shared" si="61"/>
        <v>116.11493866501687</v>
      </c>
    </row>
    <row r="144" spans="1:17" ht="12" customHeight="1" x14ac:dyDescent="0.25">
      <c r="A144" s="23" t="s">
        <v>44</v>
      </c>
      <c r="B144" s="22">
        <f t="shared" ref="B144:Q144" si="62">IF(B114=0,0,B114/B$26)</f>
        <v>143.23596837389414</v>
      </c>
      <c r="C144" s="22">
        <f t="shared" si="62"/>
        <v>198.42153140884159</v>
      </c>
      <c r="D144" s="22">
        <f t="shared" si="62"/>
        <v>190.50557568985315</v>
      </c>
      <c r="E144" s="22">
        <f t="shared" si="62"/>
        <v>108.47930473729119</v>
      </c>
      <c r="F144" s="22">
        <f t="shared" si="62"/>
        <v>118.69060404207514</v>
      </c>
      <c r="G144" s="22">
        <f t="shared" si="62"/>
        <v>89.846061060551463</v>
      </c>
      <c r="H144" s="22">
        <f t="shared" si="62"/>
        <v>71.243683814370002</v>
      </c>
      <c r="I144" s="22">
        <f t="shared" si="62"/>
        <v>46.965242488375182</v>
      </c>
      <c r="J144" s="22">
        <f t="shared" si="62"/>
        <v>79.290327098007722</v>
      </c>
      <c r="K144" s="22">
        <f t="shared" si="62"/>
        <v>77.099564277990481</v>
      </c>
      <c r="L144" s="22">
        <f t="shared" si="62"/>
        <v>91.480018973715261</v>
      </c>
      <c r="M144" s="22">
        <f t="shared" si="62"/>
        <v>90.665811640832814</v>
      </c>
      <c r="N144" s="22">
        <f t="shared" si="62"/>
        <v>70.820692318664584</v>
      </c>
      <c r="O144" s="22">
        <f t="shared" si="62"/>
        <v>74.470121165447395</v>
      </c>
      <c r="P144" s="22">
        <f t="shared" si="62"/>
        <v>60.954868505645258</v>
      </c>
      <c r="Q144" s="22">
        <f t="shared" si="62"/>
        <v>72.948271979924868</v>
      </c>
    </row>
    <row r="145" spans="1:17" ht="12" customHeight="1" x14ac:dyDescent="0.25">
      <c r="A145" s="23" t="s">
        <v>43</v>
      </c>
      <c r="B145" s="30">
        <f t="shared" ref="B145:Q145" si="63">IF(B115=0,0,B115/B$26)</f>
        <v>5.1609793191999467</v>
      </c>
      <c r="C145" s="30">
        <f t="shared" si="63"/>
        <v>5.5157459789576224</v>
      </c>
      <c r="D145" s="30">
        <f t="shared" si="63"/>
        <v>6.1021487597719224</v>
      </c>
      <c r="E145" s="30">
        <f t="shared" si="63"/>
        <v>6.5633796850529498</v>
      </c>
      <c r="F145" s="30">
        <f t="shared" si="63"/>
        <v>7.0619998681424843</v>
      </c>
      <c r="G145" s="30">
        <f t="shared" si="63"/>
        <v>7.5671992976365079</v>
      </c>
      <c r="H145" s="30">
        <f t="shared" si="63"/>
        <v>8.3067162663727316</v>
      </c>
      <c r="I145" s="30">
        <f t="shared" si="63"/>
        <v>9.2971236497385874</v>
      </c>
      <c r="J145" s="30">
        <f t="shared" si="63"/>
        <v>9.7758341944904341</v>
      </c>
      <c r="K145" s="30">
        <f t="shared" si="63"/>
        <v>10.517700079186531</v>
      </c>
      <c r="L145" s="30">
        <f t="shared" si="63"/>
        <v>11.153511448956372</v>
      </c>
      <c r="M145" s="30">
        <f t="shared" si="63"/>
        <v>11.394487876734514</v>
      </c>
      <c r="N145" s="30">
        <f t="shared" si="63"/>
        <v>11.780127601405709</v>
      </c>
      <c r="O145" s="30">
        <f t="shared" si="63"/>
        <v>12.172373922827925</v>
      </c>
      <c r="P145" s="30">
        <f t="shared" si="63"/>
        <v>12.943708226987447</v>
      </c>
      <c r="Q145" s="30">
        <f t="shared" si="63"/>
        <v>13.738718413154469</v>
      </c>
    </row>
    <row r="146" spans="1:17" ht="12" customHeight="1" x14ac:dyDescent="0.25">
      <c r="A146" s="23" t="s">
        <v>47</v>
      </c>
      <c r="B146" s="22">
        <f t="shared" ref="B146:Q146" si="64">IF(B116=0,0,B116/B$26)</f>
        <v>13.315560193571274</v>
      </c>
      <c r="C146" s="22">
        <f t="shared" si="64"/>
        <v>13.124465857439157</v>
      </c>
      <c r="D146" s="22">
        <f t="shared" si="64"/>
        <v>12.290110977953892</v>
      </c>
      <c r="E146" s="22">
        <f t="shared" si="64"/>
        <v>12.077912430729082</v>
      </c>
      <c r="F146" s="22">
        <f t="shared" si="64"/>
        <v>11.971127151669867</v>
      </c>
      <c r="G146" s="22">
        <f t="shared" si="64"/>
        <v>11.867146276667238</v>
      </c>
      <c r="H146" s="22">
        <f t="shared" si="64"/>
        <v>11.651360954133031</v>
      </c>
      <c r="I146" s="22">
        <f t="shared" si="64"/>
        <v>12.09336399707836</v>
      </c>
      <c r="J146" s="22">
        <f t="shared" si="64"/>
        <v>11.965559850184121</v>
      </c>
      <c r="K146" s="22">
        <f t="shared" si="64"/>
        <v>11.922830060680324</v>
      </c>
      <c r="L146" s="22">
        <f t="shared" si="64"/>
        <v>12.089354346432428</v>
      </c>
      <c r="M146" s="22">
        <f t="shared" si="64"/>
        <v>12.067094115431582</v>
      </c>
      <c r="N146" s="22">
        <f t="shared" si="64"/>
        <v>12.22917029758227</v>
      </c>
      <c r="O146" s="22">
        <f t="shared" si="64"/>
        <v>12.494599942698775</v>
      </c>
      <c r="P146" s="22">
        <f t="shared" si="64"/>
        <v>12.845416765072121</v>
      </c>
      <c r="Q146" s="22">
        <f t="shared" si="64"/>
        <v>13.093601902738817</v>
      </c>
    </row>
    <row r="147" spans="1:17" ht="12" customHeight="1" x14ac:dyDescent="0.25">
      <c r="A147" s="29" t="s">
        <v>46</v>
      </c>
      <c r="B147" s="18">
        <f t="shared" ref="B147:Q147" si="65">IF(B117=0,0,B117/B$26)</f>
        <v>10.504755406291553</v>
      </c>
      <c r="C147" s="18">
        <f t="shared" si="65"/>
        <v>16.961208692767553</v>
      </c>
      <c r="D147" s="18">
        <f t="shared" si="65"/>
        <v>16.64347320399817</v>
      </c>
      <c r="E147" s="18">
        <f t="shared" si="65"/>
        <v>15.502242643117073</v>
      </c>
      <c r="F147" s="18">
        <f t="shared" si="65"/>
        <v>15.156180468548689</v>
      </c>
      <c r="G147" s="18">
        <f t="shared" si="65"/>
        <v>14.962096064532941</v>
      </c>
      <c r="H147" s="18">
        <f t="shared" si="65"/>
        <v>14.870378294276632</v>
      </c>
      <c r="I147" s="18">
        <f t="shared" si="65"/>
        <v>13.710837068725105</v>
      </c>
      <c r="J147" s="18">
        <f t="shared" si="65"/>
        <v>14.299872102798876</v>
      </c>
      <c r="K147" s="18">
        <f t="shared" si="65"/>
        <v>14.100962791690472</v>
      </c>
      <c r="L147" s="18">
        <f t="shared" si="65"/>
        <v>13.767445002351288</v>
      </c>
      <c r="M147" s="18">
        <f t="shared" si="65"/>
        <v>14.396234926601329</v>
      </c>
      <c r="N147" s="18">
        <f t="shared" si="65"/>
        <v>14.459255665971336</v>
      </c>
      <c r="O147" s="18">
        <f t="shared" si="65"/>
        <v>14.911700490864042</v>
      </c>
      <c r="P147" s="18">
        <f t="shared" si="65"/>
        <v>15.398791716237357</v>
      </c>
      <c r="Q147" s="18">
        <f t="shared" si="65"/>
        <v>16.334346369198705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45.557908538569684</v>
      </c>
      <c r="C149" s="26">
        <f t="shared" si="66"/>
        <v>68.614973972030469</v>
      </c>
      <c r="D149" s="26">
        <f t="shared" si="66"/>
        <v>56.18302556640058</v>
      </c>
      <c r="E149" s="26">
        <f t="shared" si="66"/>
        <v>39.301307135429546</v>
      </c>
      <c r="F149" s="26">
        <f t="shared" si="66"/>
        <v>38.593441526927563</v>
      </c>
      <c r="G149" s="26">
        <f t="shared" si="66"/>
        <v>32.672948838464698</v>
      </c>
      <c r="H149" s="26">
        <f t="shared" si="66"/>
        <v>25.543896281250454</v>
      </c>
      <c r="I149" s="26">
        <f t="shared" si="66"/>
        <v>17.719261564607361</v>
      </c>
      <c r="J149" s="26">
        <f t="shared" si="66"/>
        <v>25.630519383530565</v>
      </c>
      <c r="K149" s="26">
        <f t="shared" si="66"/>
        <v>24.317057790691301</v>
      </c>
      <c r="L149" s="26">
        <f t="shared" si="66"/>
        <v>25.84792583149736</v>
      </c>
      <c r="M149" s="26">
        <f t="shared" si="66"/>
        <v>21.514025176317833</v>
      </c>
      <c r="N149" s="26">
        <f t="shared" si="66"/>
        <v>15.209363303185764</v>
      </c>
      <c r="O149" s="26">
        <f t="shared" si="66"/>
        <v>14.951258479584194</v>
      </c>
      <c r="P149" s="26">
        <f t="shared" si="66"/>
        <v>12.19354904644074</v>
      </c>
      <c r="Q149" s="26">
        <f t="shared" si="66"/>
        <v>13.711298554776166</v>
      </c>
    </row>
    <row r="150" spans="1:17" ht="12" customHeight="1" x14ac:dyDescent="0.25">
      <c r="A150" s="25" t="s">
        <v>48</v>
      </c>
      <c r="B150" s="24">
        <f t="shared" ref="B150:Q150" si="67">IF(B120=0,0,B120/B$26)</f>
        <v>45.557908538569684</v>
      </c>
      <c r="C150" s="24">
        <f t="shared" si="67"/>
        <v>68.614973972030469</v>
      </c>
      <c r="D150" s="24">
        <f t="shared" si="67"/>
        <v>56.18302556640058</v>
      </c>
      <c r="E150" s="24">
        <f t="shared" si="67"/>
        <v>39.301307135429546</v>
      </c>
      <c r="F150" s="24">
        <f t="shared" si="67"/>
        <v>38.593441526927563</v>
      </c>
      <c r="G150" s="24">
        <f t="shared" si="67"/>
        <v>32.672948838464698</v>
      </c>
      <c r="H150" s="24">
        <f t="shared" si="67"/>
        <v>25.543896281250454</v>
      </c>
      <c r="I150" s="24">
        <f t="shared" si="67"/>
        <v>17.719261564607361</v>
      </c>
      <c r="J150" s="24">
        <f t="shared" si="67"/>
        <v>25.630519383530565</v>
      </c>
      <c r="K150" s="24">
        <f t="shared" si="67"/>
        <v>24.317057790691301</v>
      </c>
      <c r="L150" s="24">
        <f t="shared" si="67"/>
        <v>25.84792583149736</v>
      </c>
      <c r="M150" s="24">
        <f t="shared" si="67"/>
        <v>21.514025176317833</v>
      </c>
      <c r="N150" s="24">
        <f t="shared" si="67"/>
        <v>15.209363303185764</v>
      </c>
      <c r="O150" s="24">
        <f t="shared" si="67"/>
        <v>14.951258479584194</v>
      </c>
      <c r="P150" s="24">
        <f t="shared" si="67"/>
        <v>12.19354904644074</v>
      </c>
      <c r="Q150" s="24">
        <f t="shared" si="67"/>
        <v>13.711298554776166</v>
      </c>
    </row>
    <row r="151" spans="1:17" ht="12" customHeight="1" x14ac:dyDescent="0.25">
      <c r="A151" s="23" t="s">
        <v>44</v>
      </c>
      <c r="B151" s="22">
        <f t="shared" ref="B151:Q151" si="68">IF(B121=0,0,B121/B$26)</f>
        <v>37.617073244529372</v>
      </c>
      <c r="C151" s="22">
        <f t="shared" si="68"/>
        <v>60.314828775704392</v>
      </c>
      <c r="D151" s="22">
        <f t="shared" si="68"/>
        <v>49.711026710857439</v>
      </c>
      <c r="E151" s="22">
        <f t="shared" si="68"/>
        <v>33.470298732729177</v>
      </c>
      <c r="F151" s="22">
        <f t="shared" si="68"/>
        <v>32.799587471217002</v>
      </c>
      <c r="G151" s="22">
        <f t="shared" si="68"/>
        <v>27.375252528934372</v>
      </c>
      <c r="H151" s="22">
        <f t="shared" si="68"/>
        <v>20.860125394829023</v>
      </c>
      <c r="I151" s="22">
        <f t="shared" si="68"/>
        <v>11.96638534411264</v>
      </c>
      <c r="J151" s="22">
        <f t="shared" si="68"/>
        <v>20.966954005762641</v>
      </c>
      <c r="K151" s="22">
        <f t="shared" si="68"/>
        <v>19.443165156385643</v>
      </c>
      <c r="L151" s="22">
        <f t="shared" si="68"/>
        <v>20.647380243814542</v>
      </c>
      <c r="M151" s="22">
        <f t="shared" si="68"/>
        <v>17.845955663164212</v>
      </c>
      <c r="N151" s="22">
        <f t="shared" si="68"/>
        <v>11.138225474059563</v>
      </c>
      <c r="O151" s="22">
        <f t="shared" si="68"/>
        <v>11.427761679178161</v>
      </c>
      <c r="P151" s="22">
        <f t="shared" si="68"/>
        <v>8.6832347774413137</v>
      </c>
      <c r="Q151" s="22">
        <f t="shared" si="68"/>
        <v>10.13836776036</v>
      </c>
    </row>
    <row r="152" spans="1:17" ht="12" customHeight="1" x14ac:dyDescent="0.25">
      <c r="A152" s="23" t="s">
        <v>43</v>
      </c>
      <c r="B152" s="22">
        <f t="shared" ref="B152:Q152" si="69">IF(B122=0,0,B122/B$26)</f>
        <v>0</v>
      </c>
      <c r="C152" s="22">
        <f t="shared" si="69"/>
        <v>0</v>
      </c>
      <c r="D152" s="22">
        <f t="shared" si="69"/>
        <v>0</v>
      </c>
      <c r="E152" s="22">
        <f t="shared" si="69"/>
        <v>0</v>
      </c>
      <c r="F152" s="22">
        <f t="shared" si="69"/>
        <v>0</v>
      </c>
      <c r="G152" s="22">
        <f t="shared" si="69"/>
        <v>0</v>
      </c>
      <c r="H152" s="22">
        <f t="shared" si="69"/>
        <v>0</v>
      </c>
      <c r="I152" s="22">
        <f t="shared" si="69"/>
        <v>0</v>
      </c>
      <c r="J152" s="22">
        <f t="shared" si="69"/>
        <v>0</v>
      </c>
      <c r="K152" s="22">
        <f t="shared" si="69"/>
        <v>0</v>
      </c>
      <c r="L152" s="22">
        <f t="shared" si="69"/>
        <v>0</v>
      </c>
      <c r="M152" s="22">
        <f t="shared" si="69"/>
        <v>0</v>
      </c>
      <c r="N152" s="22">
        <f t="shared" si="69"/>
        <v>0</v>
      </c>
      <c r="O152" s="22">
        <f t="shared" si="69"/>
        <v>0</v>
      </c>
      <c r="P152" s="22">
        <f t="shared" si="69"/>
        <v>0</v>
      </c>
      <c r="Q152" s="22">
        <f t="shared" si="69"/>
        <v>0</v>
      </c>
    </row>
    <row r="153" spans="1:17" ht="12" customHeight="1" x14ac:dyDescent="0.25">
      <c r="A153" s="23" t="s">
        <v>47</v>
      </c>
      <c r="B153" s="22">
        <f t="shared" ref="B153:Q153" si="70">IF(B123=0,0,B123/B$26)</f>
        <v>4.6611413602842608</v>
      </c>
      <c r="C153" s="22">
        <f t="shared" si="70"/>
        <v>4.661809155077516</v>
      </c>
      <c r="D153" s="22">
        <f t="shared" si="70"/>
        <v>4.0995395981662046</v>
      </c>
      <c r="E153" s="22">
        <f t="shared" si="70"/>
        <v>4.2357409710303289</v>
      </c>
      <c r="F153" s="22">
        <f t="shared" si="70"/>
        <v>4.1116353853928738</v>
      </c>
      <c r="G153" s="22">
        <f t="shared" si="70"/>
        <v>3.9697932781225824</v>
      </c>
      <c r="H153" s="22">
        <f t="shared" si="70"/>
        <v>3.8398184137238625</v>
      </c>
      <c r="I153" s="22">
        <f t="shared" si="70"/>
        <v>3.793603824376456</v>
      </c>
      <c r="J153" s="22">
        <f t="shared" si="70"/>
        <v>3.4877936617963661</v>
      </c>
      <c r="K153" s="22">
        <f t="shared" si="70"/>
        <v>3.4262520699307992</v>
      </c>
      <c r="L153" s="22">
        <f t="shared" si="70"/>
        <v>3.3271759218438648</v>
      </c>
      <c r="M153" s="22">
        <f t="shared" si="70"/>
        <v>2.7884849194222503</v>
      </c>
      <c r="N153" s="22">
        <f t="shared" si="70"/>
        <v>2.5907999919674483</v>
      </c>
      <c r="O153" s="22">
        <f t="shared" si="70"/>
        <v>2.2535463102651576</v>
      </c>
      <c r="P153" s="22">
        <f t="shared" si="70"/>
        <v>1.9785213922190248</v>
      </c>
      <c r="Q153" s="22">
        <f t="shared" si="70"/>
        <v>1.8279208919646137</v>
      </c>
    </row>
    <row r="154" spans="1:17" ht="12" customHeight="1" x14ac:dyDescent="0.25">
      <c r="A154" s="21" t="s">
        <v>46</v>
      </c>
      <c r="B154" s="20">
        <f t="shared" ref="B154:Q154" si="71">IF(B124=0,0,B124/B$26)</f>
        <v>3.2796939337560453</v>
      </c>
      <c r="C154" s="20">
        <f t="shared" si="71"/>
        <v>3.6383360412485661</v>
      </c>
      <c r="D154" s="20">
        <f t="shared" si="71"/>
        <v>2.3724592573769363</v>
      </c>
      <c r="E154" s="20">
        <f t="shared" si="71"/>
        <v>1.595267431670043</v>
      </c>
      <c r="F154" s="20">
        <f t="shared" si="71"/>
        <v>1.6822186703176942</v>
      </c>
      <c r="G154" s="20">
        <f t="shared" si="71"/>
        <v>1.3279030314077429</v>
      </c>
      <c r="H154" s="20">
        <f t="shared" si="71"/>
        <v>0.84395247269757034</v>
      </c>
      <c r="I154" s="20">
        <f t="shared" si="71"/>
        <v>1.9592723961182672</v>
      </c>
      <c r="J154" s="20">
        <f t="shared" si="71"/>
        <v>1.1757717159715571</v>
      </c>
      <c r="K154" s="20">
        <f t="shared" si="71"/>
        <v>1.4476405643748589</v>
      </c>
      <c r="L154" s="20">
        <f t="shared" si="71"/>
        <v>1.8733696658389551</v>
      </c>
      <c r="M154" s="20">
        <f t="shared" si="71"/>
        <v>0.87958459373137243</v>
      </c>
      <c r="N154" s="20">
        <f t="shared" si="71"/>
        <v>1.4803378371587532</v>
      </c>
      <c r="O154" s="20">
        <f t="shared" si="71"/>
        <v>1.2699504901408745</v>
      </c>
      <c r="P154" s="20">
        <f t="shared" si="71"/>
        <v>1.5317928767804023</v>
      </c>
      <c r="Q154" s="20">
        <f t="shared" si="71"/>
        <v>1.7450099024515513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13574.342797016683</v>
      </c>
      <c r="C159" s="26">
        <f t="shared" si="73"/>
        <v>17732.307669259386</v>
      </c>
      <c r="D159" s="26">
        <f t="shared" si="73"/>
        <v>16661.056048598963</v>
      </c>
      <c r="E159" s="26">
        <f t="shared" si="73"/>
        <v>11677.571158339828</v>
      </c>
      <c r="F159" s="26">
        <f t="shared" si="73"/>
        <v>12349.441287651045</v>
      </c>
      <c r="G159" s="26">
        <f t="shared" si="73"/>
        <v>10822.606544198257</v>
      </c>
      <c r="H159" s="26">
        <f t="shared" si="73"/>
        <v>9682.5538430148954</v>
      </c>
      <c r="I159" s="26">
        <f t="shared" si="73"/>
        <v>8145.7990041644216</v>
      </c>
      <c r="J159" s="26">
        <f t="shared" si="73"/>
        <v>10240.082461890641</v>
      </c>
      <c r="K159" s="26">
        <f t="shared" si="73"/>
        <v>10048.104433093207</v>
      </c>
      <c r="L159" s="26">
        <f t="shared" si="73"/>
        <v>10906.464572460292</v>
      </c>
      <c r="M159" s="26">
        <f t="shared" si="73"/>
        <v>10675.406820630731</v>
      </c>
      <c r="N159" s="26">
        <f t="shared" si="73"/>
        <v>9270.0942810579436</v>
      </c>
      <c r="O159" s="26">
        <f t="shared" si="73"/>
        <v>9488.45211883927</v>
      </c>
      <c r="P159" s="26">
        <f t="shared" si="73"/>
        <v>8625.4097618058204</v>
      </c>
      <c r="Q159" s="26">
        <f t="shared" si="73"/>
        <v>9076.5484924130451</v>
      </c>
    </row>
    <row r="160" spans="1:17" ht="12" customHeight="1" x14ac:dyDescent="0.25">
      <c r="A160" s="25" t="s">
        <v>48</v>
      </c>
      <c r="B160" s="24">
        <f t="shared" ref="B160:Q160" si="74">IF(B106=0,0,B106/B$23)</f>
        <v>11046.917526805993</v>
      </c>
      <c r="C160" s="24">
        <f t="shared" si="74"/>
        <v>15174.880602214756</v>
      </c>
      <c r="D160" s="24">
        <f t="shared" si="74"/>
        <v>14119.415809382521</v>
      </c>
      <c r="E160" s="24">
        <f t="shared" si="74"/>
        <v>9090.0259846530425</v>
      </c>
      <c r="F160" s="24">
        <f t="shared" si="74"/>
        <v>9713.3663002099274</v>
      </c>
      <c r="G160" s="24">
        <f t="shared" si="74"/>
        <v>8085.9101308661575</v>
      </c>
      <c r="H160" s="24">
        <f t="shared" si="74"/>
        <v>6870.5388444716582</v>
      </c>
      <c r="I160" s="24">
        <f t="shared" si="74"/>
        <v>5284.3346111798046</v>
      </c>
      <c r="J160" s="24">
        <f t="shared" si="74"/>
        <v>7364.7533669277545</v>
      </c>
      <c r="K160" s="24">
        <f t="shared" si="74"/>
        <v>7149.8882942485379</v>
      </c>
      <c r="L160" s="24">
        <f t="shared" si="74"/>
        <v>7976.2000456433188</v>
      </c>
      <c r="M160" s="24">
        <f t="shared" si="74"/>
        <v>7722.3318136177922</v>
      </c>
      <c r="N160" s="24">
        <f t="shared" si="74"/>
        <v>6307.7232341768213</v>
      </c>
      <c r="O160" s="24">
        <f t="shared" si="74"/>
        <v>6508.4005113446792</v>
      </c>
      <c r="P160" s="24">
        <f t="shared" si="74"/>
        <v>5647.3451157218742</v>
      </c>
      <c r="Q160" s="24">
        <f t="shared" si="74"/>
        <v>6141.318327010692</v>
      </c>
    </row>
    <row r="161" spans="1:17" ht="12" customHeight="1" x14ac:dyDescent="0.25">
      <c r="A161" s="23" t="s">
        <v>44</v>
      </c>
      <c r="B161" s="22">
        <f t="shared" ref="B161:Q161" si="75">IF(B107=0,0,B107/B$23)</f>
        <v>9078.1245346842334</v>
      </c>
      <c r="C161" s="22">
        <f t="shared" si="75"/>
        <v>12776.073472178423</v>
      </c>
      <c r="D161" s="22">
        <f t="shared" si="75"/>
        <v>11899.481399925802</v>
      </c>
      <c r="E161" s="22">
        <f t="shared" si="75"/>
        <v>6968.5253121414216</v>
      </c>
      <c r="F161" s="22">
        <f t="shared" si="75"/>
        <v>7581.5267792258992</v>
      </c>
      <c r="G161" s="22">
        <f t="shared" si="75"/>
        <v>5938.7904684071309</v>
      </c>
      <c r="H161" s="22">
        <f t="shared" si="75"/>
        <v>4733.9629024831856</v>
      </c>
      <c r="I161" s="22">
        <f t="shared" si="75"/>
        <v>3093.2689128183833</v>
      </c>
      <c r="J161" s="22">
        <f t="shared" si="75"/>
        <v>5205.4519486989993</v>
      </c>
      <c r="K161" s="22">
        <f t="shared" si="75"/>
        <v>4990.4618641637308</v>
      </c>
      <c r="L161" s="22">
        <f t="shared" si="75"/>
        <v>5792.8216255722455</v>
      </c>
      <c r="M161" s="22">
        <f t="shared" si="75"/>
        <v>5580.1562700557633</v>
      </c>
      <c r="N161" s="22">
        <f t="shared" si="75"/>
        <v>4129.8425816688778</v>
      </c>
      <c r="O161" s="22">
        <f t="shared" si="75"/>
        <v>4311.1905546765101</v>
      </c>
      <c r="P161" s="22">
        <f t="shared" si="75"/>
        <v>3399.0137416814914</v>
      </c>
      <c r="Q161" s="22">
        <f t="shared" si="75"/>
        <v>3837.9168368798792</v>
      </c>
    </row>
    <row r="162" spans="1:17" ht="12" customHeight="1" x14ac:dyDescent="0.25">
      <c r="A162" s="23" t="s">
        <v>43</v>
      </c>
      <c r="B162" s="22">
        <f t="shared" ref="B162:Q162" si="76">IF(B108=0,0,B108/B$23)</f>
        <v>126.70092295830584</v>
      </c>
      <c r="C162" s="22">
        <f t="shared" si="76"/>
        <v>132.79756991054387</v>
      </c>
      <c r="D162" s="22">
        <f t="shared" si="76"/>
        <v>142.13336844827438</v>
      </c>
      <c r="E162" s="22">
        <f t="shared" si="76"/>
        <v>151.68587814516496</v>
      </c>
      <c r="F162" s="22">
        <f t="shared" si="76"/>
        <v>162.97169091111684</v>
      </c>
      <c r="G162" s="22">
        <f t="shared" si="76"/>
        <v>176.45858379148393</v>
      </c>
      <c r="H162" s="22">
        <f t="shared" si="76"/>
        <v>193.43260237792884</v>
      </c>
      <c r="I162" s="22">
        <f t="shared" si="76"/>
        <v>215.92357732275232</v>
      </c>
      <c r="J162" s="22">
        <f t="shared" si="76"/>
        <v>223.56808313587089</v>
      </c>
      <c r="K162" s="22">
        <f t="shared" si="76"/>
        <v>236.20702252725928</v>
      </c>
      <c r="L162" s="22">
        <f t="shared" si="76"/>
        <v>247.93640404153186</v>
      </c>
      <c r="M162" s="22">
        <f t="shared" si="76"/>
        <v>249.69290560602761</v>
      </c>
      <c r="N162" s="22">
        <f t="shared" si="76"/>
        <v>249.47282914735013</v>
      </c>
      <c r="O162" s="22">
        <f t="shared" si="76"/>
        <v>249.99920664775684</v>
      </c>
      <c r="P162" s="22">
        <f t="shared" si="76"/>
        <v>252.62321584782288</v>
      </c>
      <c r="Q162" s="22">
        <f t="shared" si="76"/>
        <v>248.04412886218586</v>
      </c>
    </row>
    <row r="163" spans="1:17" ht="12" customHeight="1" x14ac:dyDescent="0.25">
      <c r="A163" s="23" t="s">
        <v>47</v>
      </c>
      <c r="B163" s="22">
        <f t="shared" ref="B163:Q163" si="77">IF(B109=0,0,B109/B$23)</f>
        <v>962.96794921611456</v>
      </c>
      <c r="C163" s="22">
        <f t="shared" si="77"/>
        <v>954.70297753804232</v>
      </c>
      <c r="D163" s="22">
        <f t="shared" si="77"/>
        <v>876.97636964341075</v>
      </c>
      <c r="E163" s="22">
        <f t="shared" si="77"/>
        <v>877.42123980993233</v>
      </c>
      <c r="F163" s="22">
        <f t="shared" si="77"/>
        <v>879.02365980215757</v>
      </c>
      <c r="G163" s="22">
        <f t="shared" si="77"/>
        <v>888.80846134808814</v>
      </c>
      <c r="H163" s="22">
        <f t="shared" si="77"/>
        <v>881.91536782308003</v>
      </c>
      <c r="I163" s="22">
        <f t="shared" si="77"/>
        <v>918.68569171736976</v>
      </c>
      <c r="J163" s="22">
        <f t="shared" si="77"/>
        <v>893.3042310992297</v>
      </c>
      <c r="K163" s="22">
        <f t="shared" si="77"/>
        <v>882.00642180328418</v>
      </c>
      <c r="L163" s="22">
        <f t="shared" si="77"/>
        <v>888.81631413601087</v>
      </c>
      <c r="M163" s="22">
        <f t="shared" si="77"/>
        <v>861.93622257340019</v>
      </c>
      <c r="N163" s="22">
        <f t="shared" si="77"/>
        <v>859.65530807531832</v>
      </c>
      <c r="O163" s="22">
        <f t="shared" si="77"/>
        <v>860.94963490166856</v>
      </c>
      <c r="P163" s="22">
        <f t="shared" si="77"/>
        <v>870.30312031938104</v>
      </c>
      <c r="Q163" s="22">
        <f t="shared" si="77"/>
        <v>868.98524937312902</v>
      </c>
    </row>
    <row r="164" spans="1:17" ht="12" customHeight="1" x14ac:dyDescent="0.25">
      <c r="A164" s="21" t="s">
        <v>46</v>
      </c>
      <c r="B164" s="20">
        <f t="shared" ref="B164:Q164" si="78">IF(B110=0,0,B110/B$23)</f>
        <v>879.12411994733918</v>
      </c>
      <c r="C164" s="20">
        <f t="shared" si="78"/>
        <v>1311.3065825877454</v>
      </c>
      <c r="D164" s="20">
        <f t="shared" si="78"/>
        <v>1200.8246713650333</v>
      </c>
      <c r="E164" s="20">
        <f t="shared" si="78"/>
        <v>1092.3935545565228</v>
      </c>
      <c r="F164" s="20">
        <f t="shared" si="78"/>
        <v>1089.8441702707551</v>
      </c>
      <c r="G164" s="20">
        <f t="shared" si="78"/>
        <v>1081.8526173194543</v>
      </c>
      <c r="H164" s="20">
        <f t="shared" si="78"/>
        <v>1061.2279717874637</v>
      </c>
      <c r="I164" s="20">
        <f t="shared" si="78"/>
        <v>1056.4564293213</v>
      </c>
      <c r="J164" s="20">
        <f t="shared" si="78"/>
        <v>1042.4291039936545</v>
      </c>
      <c r="K164" s="20">
        <f t="shared" si="78"/>
        <v>1041.2129857542645</v>
      </c>
      <c r="L164" s="20">
        <f t="shared" si="78"/>
        <v>1046.625701893531</v>
      </c>
      <c r="M164" s="20">
        <f t="shared" si="78"/>
        <v>1030.5464153826015</v>
      </c>
      <c r="N164" s="20">
        <f t="shared" si="78"/>
        <v>1068.7525152852756</v>
      </c>
      <c r="O164" s="20">
        <f t="shared" si="78"/>
        <v>1086.2611151187448</v>
      </c>
      <c r="P164" s="20">
        <f t="shared" si="78"/>
        <v>1125.4050378731788</v>
      </c>
      <c r="Q164" s="20">
        <f t="shared" si="78"/>
        <v>1186.3721118954968</v>
      </c>
    </row>
    <row r="165" spans="1:17" ht="12" customHeight="1" x14ac:dyDescent="0.25">
      <c r="A165" s="19" t="s">
        <v>45</v>
      </c>
      <c r="B165" s="18">
        <f t="shared" ref="B165:Q165" si="79">IF(B111=0,0,B111/B$23)</f>
        <v>2527.4252702106883</v>
      </c>
      <c r="C165" s="18">
        <f t="shared" si="79"/>
        <v>2557.4270670446299</v>
      </c>
      <c r="D165" s="18">
        <f t="shared" si="79"/>
        <v>2541.6402392164418</v>
      </c>
      <c r="E165" s="18">
        <f t="shared" si="79"/>
        <v>2587.5451736867853</v>
      </c>
      <c r="F165" s="18">
        <f t="shared" si="79"/>
        <v>2636.0749874411176</v>
      </c>
      <c r="G165" s="18">
        <f t="shared" si="79"/>
        <v>2736.6964133321017</v>
      </c>
      <c r="H165" s="18">
        <f t="shared" si="79"/>
        <v>2812.0149985432367</v>
      </c>
      <c r="I165" s="18">
        <f t="shared" si="79"/>
        <v>2861.464392984617</v>
      </c>
      <c r="J165" s="18">
        <f t="shared" si="79"/>
        <v>2875.3290949628849</v>
      </c>
      <c r="K165" s="18">
        <f t="shared" si="79"/>
        <v>2898.2161388446702</v>
      </c>
      <c r="L165" s="18">
        <f t="shared" si="79"/>
        <v>2930.264526816974</v>
      </c>
      <c r="M165" s="18">
        <f t="shared" si="79"/>
        <v>2953.0750070129397</v>
      </c>
      <c r="N165" s="18">
        <f t="shared" si="79"/>
        <v>2962.3710468811232</v>
      </c>
      <c r="O165" s="18">
        <f t="shared" si="79"/>
        <v>2980.0516074945904</v>
      </c>
      <c r="P165" s="18">
        <f t="shared" si="79"/>
        <v>2978.0646460839462</v>
      </c>
      <c r="Q165" s="18">
        <f t="shared" si="79"/>
        <v>2935.230165402354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7200.5871818676524</v>
      </c>
      <c r="C167" s="31">
        <f t="shared" si="80"/>
        <v>9861.2710656353865</v>
      </c>
      <c r="D167" s="31">
        <f t="shared" si="80"/>
        <v>9468.8693464834269</v>
      </c>
      <c r="E167" s="31">
        <f t="shared" si="80"/>
        <v>6073.9293278919495</v>
      </c>
      <c r="F167" s="31">
        <f t="shared" si="80"/>
        <v>6641.4225171378521</v>
      </c>
      <c r="G167" s="31">
        <f t="shared" si="80"/>
        <v>5560.2166604343483</v>
      </c>
      <c r="H167" s="31">
        <f t="shared" si="80"/>
        <v>4842.1727505721328</v>
      </c>
      <c r="I167" s="31">
        <f t="shared" si="80"/>
        <v>3820.0148227818868</v>
      </c>
      <c r="J167" s="31">
        <f t="shared" si="80"/>
        <v>5371.3514039485826</v>
      </c>
      <c r="K167" s="31">
        <f t="shared" si="80"/>
        <v>5288.2498314340328</v>
      </c>
      <c r="L167" s="31">
        <f t="shared" si="80"/>
        <v>6018.7536990779163</v>
      </c>
      <c r="M167" s="31">
        <f t="shared" si="80"/>
        <v>6070.7878896028351</v>
      </c>
      <c r="N167" s="31">
        <f t="shared" si="80"/>
        <v>5168.3402353850261</v>
      </c>
      <c r="O167" s="31">
        <f t="shared" si="80"/>
        <v>5425.9914827203511</v>
      </c>
      <c r="P167" s="31">
        <f t="shared" si="80"/>
        <v>4882.158600511103</v>
      </c>
      <c r="Q167" s="31">
        <f t="shared" si="80"/>
        <v>5507.4958256250866</v>
      </c>
    </row>
    <row r="168" spans="1:17" ht="12" customHeight="1" x14ac:dyDescent="0.25">
      <c r="A168" s="23" t="s">
        <v>44</v>
      </c>
      <c r="B168" s="22">
        <f t="shared" ref="B168:Q168" si="81">IF(B114=0,0,B114/B$23)</f>
        <v>5988.848377534533</v>
      </c>
      <c r="C168" s="22">
        <f t="shared" si="81"/>
        <v>8361.0965944887794</v>
      </c>
      <c r="D168" s="22">
        <f t="shared" si="81"/>
        <v>7997.9690502304557</v>
      </c>
      <c r="E168" s="22">
        <f t="shared" si="81"/>
        <v>4619.846532579807</v>
      </c>
      <c r="F168" s="22">
        <f t="shared" si="81"/>
        <v>5156.1676244219752</v>
      </c>
      <c r="G168" s="22">
        <f t="shared" si="81"/>
        <v>4020.8749399712483</v>
      </c>
      <c r="H168" s="22">
        <f t="shared" si="81"/>
        <v>3252.260457817581</v>
      </c>
      <c r="I168" s="22">
        <f t="shared" si="81"/>
        <v>2186.1268062468107</v>
      </c>
      <c r="J168" s="22">
        <f t="shared" si="81"/>
        <v>3692.7974182313942</v>
      </c>
      <c r="K168" s="22">
        <f t="shared" si="81"/>
        <v>3587.8032799792081</v>
      </c>
      <c r="L168" s="22">
        <f t="shared" si="81"/>
        <v>4285.1139347926546</v>
      </c>
      <c r="M168" s="22">
        <f t="shared" si="81"/>
        <v>4282.5814792097681</v>
      </c>
      <c r="N168" s="22">
        <f t="shared" si="81"/>
        <v>3349.1441051586889</v>
      </c>
      <c r="O168" s="22">
        <f t="shared" si="81"/>
        <v>3542.9943938644901</v>
      </c>
      <c r="P168" s="22">
        <f t="shared" si="81"/>
        <v>2913.4836581413192</v>
      </c>
      <c r="Q168" s="22">
        <f t="shared" si="81"/>
        <v>3460.0397505703777</v>
      </c>
    </row>
    <row r="169" spans="1:17" ht="12" customHeight="1" x14ac:dyDescent="0.25">
      <c r="A169" s="23" t="s">
        <v>43</v>
      </c>
      <c r="B169" s="30">
        <f t="shared" ref="B169:Q169" si="82">IF(B115=0,0,B115/B$23)</f>
        <v>215.78604154508693</v>
      </c>
      <c r="C169" s="30">
        <f t="shared" si="82"/>
        <v>232.42278493307091</v>
      </c>
      <c r="D169" s="30">
        <f t="shared" si="82"/>
        <v>256.18566146333256</v>
      </c>
      <c r="E169" s="30">
        <f t="shared" si="82"/>
        <v>279.51697287725239</v>
      </c>
      <c r="F169" s="30">
        <f t="shared" si="82"/>
        <v>306.78801727961871</v>
      </c>
      <c r="G169" s="30">
        <f t="shared" si="82"/>
        <v>338.65437908433898</v>
      </c>
      <c r="H169" s="30">
        <f t="shared" si="82"/>
        <v>379.19999922835297</v>
      </c>
      <c r="I169" s="30">
        <f t="shared" si="82"/>
        <v>432.76027450971793</v>
      </c>
      <c r="J169" s="30">
        <f t="shared" si="82"/>
        <v>455.29103732729493</v>
      </c>
      <c r="K169" s="30">
        <f t="shared" si="82"/>
        <v>489.4377704377676</v>
      </c>
      <c r="L169" s="30">
        <f t="shared" si="82"/>
        <v>522.45362285642852</v>
      </c>
      <c r="M169" s="30">
        <f t="shared" si="82"/>
        <v>538.21635589932305</v>
      </c>
      <c r="N169" s="30">
        <f t="shared" si="82"/>
        <v>557.08781745229112</v>
      </c>
      <c r="O169" s="30">
        <f t="shared" si="82"/>
        <v>579.1135007392943</v>
      </c>
      <c r="P169" s="30">
        <f t="shared" si="82"/>
        <v>618.67547776901029</v>
      </c>
      <c r="Q169" s="30">
        <f t="shared" si="82"/>
        <v>651.6468525051497</v>
      </c>
    </row>
    <row r="170" spans="1:17" ht="12" customHeight="1" x14ac:dyDescent="0.25">
      <c r="A170" s="23" t="s">
        <v>47</v>
      </c>
      <c r="B170" s="22">
        <f t="shared" ref="B170:Q170" si="83">IF(B116=0,0,B116/B$23)</f>
        <v>556.73775216202512</v>
      </c>
      <c r="C170" s="22">
        <f t="shared" si="83"/>
        <v>553.03941062229421</v>
      </c>
      <c r="D170" s="22">
        <f t="shared" si="83"/>
        <v>515.97401739884242</v>
      </c>
      <c r="E170" s="22">
        <f t="shared" si="83"/>
        <v>514.3663300482508</v>
      </c>
      <c r="F170" s="22">
        <f t="shared" si="83"/>
        <v>520.05075503194689</v>
      </c>
      <c r="G170" s="22">
        <f t="shared" si="83"/>
        <v>531.08962718650685</v>
      </c>
      <c r="H170" s="22">
        <f t="shared" si="83"/>
        <v>531.88238566691609</v>
      </c>
      <c r="I170" s="22">
        <f t="shared" si="83"/>
        <v>562.91899734696165</v>
      </c>
      <c r="J170" s="22">
        <f t="shared" si="83"/>
        <v>557.27337923371226</v>
      </c>
      <c r="K170" s="22">
        <f t="shared" si="83"/>
        <v>554.82503953080061</v>
      </c>
      <c r="L170" s="22">
        <f t="shared" si="83"/>
        <v>566.29044630422015</v>
      </c>
      <c r="M170" s="22">
        <f t="shared" si="83"/>
        <v>569.98677705935074</v>
      </c>
      <c r="N170" s="22">
        <f t="shared" si="83"/>
        <v>578.32325937789824</v>
      </c>
      <c r="O170" s="22">
        <f t="shared" si="83"/>
        <v>594.44374277587349</v>
      </c>
      <c r="P170" s="22">
        <f t="shared" si="83"/>
        <v>613.9774023724799</v>
      </c>
      <c r="Q170" s="22">
        <f t="shared" si="83"/>
        <v>621.04806367569415</v>
      </c>
    </row>
    <row r="171" spans="1:17" ht="12" customHeight="1" x14ac:dyDescent="0.25">
      <c r="A171" s="29" t="s">
        <v>46</v>
      </c>
      <c r="B171" s="18">
        <f t="shared" ref="B171:Q171" si="84">IF(B117=0,0,B117/B$23)</f>
        <v>439.21501062600674</v>
      </c>
      <c r="C171" s="18">
        <f t="shared" si="84"/>
        <v>714.71227559124202</v>
      </c>
      <c r="D171" s="18">
        <f t="shared" si="84"/>
        <v>698.74061739079741</v>
      </c>
      <c r="E171" s="18">
        <f t="shared" si="84"/>
        <v>660.19949238663958</v>
      </c>
      <c r="F171" s="18">
        <f t="shared" si="84"/>
        <v>658.41612040431164</v>
      </c>
      <c r="G171" s="18">
        <f t="shared" si="84"/>
        <v>669.59771419225399</v>
      </c>
      <c r="H171" s="18">
        <f t="shared" si="84"/>
        <v>678.82990785928371</v>
      </c>
      <c r="I171" s="18">
        <f t="shared" si="84"/>
        <v>638.2087446783961</v>
      </c>
      <c r="J171" s="18">
        <f t="shared" si="84"/>
        <v>665.98956915618101</v>
      </c>
      <c r="K171" s="18">
        <f t="shared" si="84"/>
        <v>656.18374148625549</v>
      </c>
      <c r="L171" s="18">
        <f t="shared" si="84"/>
        <v>644.89569512461412</v>
      </c>
      <c r="M171" s="18">
        <f t="shared" si="84"/>
        <v>680.00327743439288</v>
      </c>
      <c r="N171" s="18">
        <f t="shared" si="84"/>
        <v>683.78505339614844</v>
      </c>
      <c r="O171" s="18">
        <f t="shared" si="84"/>
        <v>709.43984534069307</v>
      </c>
      <c r="P171" s="18">
        <f t="shared" si="84"/>
        <v>736.02206222829307</v>
      </c>
      <c r="Q171" s="18">
        <f t="shared" si="84"/>
        <v>774.76115887386447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1904.8246731077832</v>
      </c>
      <c r="C173" s="26">
        <f t="shared" si="85"/>
        <v>2891.3012672319119</v>
      </c>
      <c r="D173" s="26">
        <f t="shared" si="85"/>
        <v>2358.7241370821034</v>
      </c>
      <c r="E173" s="26">
        <f t="shared" si="85"/>
        <v>1673.7386724147441</v>
      </c>
      <c r="F173" s="26">
        <f t="shared" si="85"/>
        <v>1676.5796696562786</v>
      </c>
      <c r="G173" s="26">
        <f t="shared" si="85"/>
        <v>1462.2103590162558</v>
      </c>
      <c r="H173" s="26">
        <f t="shared" si="85"/>
        <v>1166.0739502264187</v>
      </c>
      <c r="I173" s="26">
        <f t="shared" si="85"/>
        <v>824.79192357784621</v>
      </c>
      <c r="J173" s="26">
        <f t="shared" si="85"/>
        <v>1193.6930931113482</v>
      </c>
      <c r="K173" s="26">
        <f t="shared" si="85"/>
        <v>1131.586417094602</v>
      </c>
      <c r="L173" s="26">
        <f t="shared" si="85"/>
        <v>1210.7704874641656</v>
      </c>
      <c r="M173" s="26">
        <f t="shared" si="85"/>
        <v>1016.2106762838117</v>
      </c>
      <c r="N173" s="26">
        <f t="shared" si="85"/>
        <v>719.25799907291832</v>
      </c>
      <c r="O173" s="26">
        <f t="shared" si="85"/>
        <v>711.32185828863328</v>
      </c>
      <c r="P173" s="26">
        <f t="shared" si="85"/>
        <v>582.81982641402294</v>
      </c>
      <c r="Q173" s="26">
        <f t="shared" si="85"/>
        <v>650.34628982739287</v>
      </c>
    </row>
    <row r="174" spans="1:17" ht="12" customHeight="1" x14ac:dyDescent="0.25">
      <c r="A174" s="25" t="s">
        <v>48</v>
      </c>
      <c r="B174" s="24">
        <f t="shared" ref="B174:Q174" si="86">IF(B120=0,0,B120/B$23)</f>
        <v>1904.8246731077832</v>
      </c>
      <c r="C174" s="24">
        <f t="shared" si="86"/>
        <v>2891.3012672319119</v>
      </c>
      <c r="D174" s="24">
        <f t="shared" si="86"/>
        <v>2358.7241370821034</v>
      </c>
      <c r="E174" s="24">
        <f t="shared" si="86"/>
        <v>1673.7386724147441</v>
      </c>
      <c r="F174" s="24">
        <f t="shared" si="86"/>
        <v>1676.5796696562786</v>
      </c>
      <c r="G174" s="24">
        <f t="shared" si="86"/>
        <v>1462.2103590162558</v>
      </c>
      <c r="H174" s="24">
        <f t="shared" si="86"/>
        <v>1166.0739502264187</v>
      </c>
      <c r="I174" s="24">
        <f t="shared" si="86"/>
        <v>824.79192357784621</v>
      </c>
      <c r="J174" s="24">
        <f t="shared" si="86"/>
        <v>1193.6930931113482</v>
      </c>
      <c r="K174" s="24">
        <f t="shared" si="86"/>
        <v>1131.586417094602</v>
      </c>
      <c r="L174" s="24">
        <f t="shared" si="86"/>
        <v>1210.7704874641656</v>
      </c>
      <c r="M174" s="24">
        <f t="shared" si="86"/>
        <v>1016.2106762838117</v>
      </c>
      <c r="N174" s="24">
        <f t="shared" si="86"/>
        <v>719.25799907291832</v>
      </c>
      <c r="O174" s="24">
        <f t="shared" si="86"/>
        <v>711.32185828863328</v>
      </c>
      <c r="P174" s="24">
        <f t="shared" si="86"/>
        <v>582.81982641402294</v>
      </c>
      <c r="Q174" s="24">
        <f t="shared" si="86"/>
        <v>650.34628982739287</v>
      </c>
    </row>
    <row r="175" spans="1:17" ht="12" customHeight="1" x14ac:dyDescent="0.25">
      <c r="A175" s="23" t="s">
        <v>44</v>
      </c>
      <c r="B175" s="22">
        <f t="shared" ref="B175:Q175" si="87">IF(B121=0,0,B121/B$23)</f>
        <v>1572.8098928338518</v>
      </c>
      <c r="C175" s="22">
        <f t="shared" si="87"/>
        <v>2541.549326290728</v>
      </c>
      <c r="D175" s="22">
        <f t="shared" si="87"/>
        <v>2087.0111105613896</v>
      </c>
      <c r="E175" s="22">
        <f t="shared" si="87"/>
        <v>1425.4114544638478</v>
      </c>
      <c r="F175" s="22">
        <f t="shared" si="87"/>
        <v>1424.882553917525</v>
      </c>
      <c r="G175" s="22">
        <f t="shared" si="87"/>
        <v>1225.1228998764204</v>
      </c>
      <c r="H175" s="22">
        <f t="shared" si="87"/>
        <v>952.26071048609617</v>
      </c>
      <c r="I175" s="22">
        <f t="shared" si="87"/>
        <v>557.00842556319662</v>
      </c>
      <c r="J175" s="22">
        <f t="shared" si="87"/>
        <v>976.49633258483721</v>
      </c>
      <c r="K175" s="22">
        <f t="shared" si="87"/>
        <v>904.78140018712998</v>
      </c>
      <c r="L175" s="22">
        <f t="shared" si="87"/>
        <v>967.16613958239293</v>
      </c>
      <c r="M175" s="22">
        <f t="shared" si="87"/>
        <v>842.95014646342929</v>
      </c>
      <c r="N175" s="22">
        <f t="shared" si="87"/>
        <v>526.73196162110514</v>
      </c>
      <c r="O175" s="22">
        <f t="shared" si="87"/>
        <v>543.68778954711183</v>
      </c>
      <c r="P175" s="22">
        <f t="shared" si="87"/>
        <v>415.03596421566652</v>
      </c>
      <c r="Q175" s="22">
        <f t="shared" si="87"/>
        <v>480.87712710179676</v>
      </c>
    </row>
    <row r="176" spans="1:17" ht="12" customHeight="1" x14ac:dyDescent="0.25">
      <c r="A176" s="23" t="s">
        <v>43</v>
      </c>
      <c r="B176" s="22">
        <f t="shared" ref="B176:Q176" si="88">IF(B122=0,0,B122/B$23)</f>
        <v>0</v>
      </c>
      <c r="C176" s="22">
        <f t="shared" si="88"/>
        <v>0</v>
      </c>
      <c r="D176" s="22">
        <f t="shared" si="88"/>
        <v>0</v>
      </c>
      <c r="E176" s="22">
        <f t="shared" si="88"/>
        <v>0</v>
      </c>
      <c r="F176" s="22">
        <f t="shared" si="88"/>
        <v>0</v>
      </c>
      <c r="G176" s="22">
        <f t="shared" si="88"/>
        <v>0</v>
      </c>
      <c r="H176" s="22">
        <f t="shared" si="88"/>
        <v>0</v>
      </c>
      <c r="I176" s="22">
        <f t="shared" si="88"/>
        <v>0</v>
      </c>
      <c r="J176" s="22">
        <f t="shared" si="88"/>
        <v>0</v>
      </c>
      <c r="K176" s="22">
        <f t="shared" si="88"/>
        <v>0</v>
      </c>
      <c r="L176" s="22">
        <f t="shared" si="88"/>
        <v>0</v>
      </c>
      <c r="M176" s="22">
        <f t="shared" si="88"/>
        <v>0</v>
      </c>
      <c r="N176" s="22">
        <f t="shared" si="88"/>
        <v>0</v>
      </c>
      <c r="O176" s="22">
        <f t="shared" si="88"/>
        <v>0</v>
      </c>
      <c r="P176" s="22">
        <f t="shared" si="88"/>
        <v>0</v>
      </c>
      <c r="Q176" s="22">
        <f t="shared" si="88"/>
        <v>0</v>
      </c>
    </row>
    <row r="177" spans="1:17" ht="12" customHeight="1" x14ac:dyDescent="0.25">
      <c r="A177" s="23" t="s">
        <v>47</v>
      </c>
      <c r="B177" s="22">
        <f t="shared" ref="B177:Q177" si="89">IF(B123=0,0,B123/B$23)</f>
        <v>194.88728417802355</v>
      </c>
      <c r="C177" s="22">
        <f t="shared" si="89"/>
        <v>196.43955156440447</v>
      </c>
      <c r="D177" s="22">
        <f t="shared" si="89"/>
        <v>172.11039995861853</v>
      </c>
      <c r="E177" s="22">
        <f t="shared" si="89"/>
        <v>180.38899940694188</v>
      </c>
      <c r="F177" s="22">
        <f t="shared" si="89"/>
        <v>178.6180248107519</v>
      </c>
      <c r="G177" s="22">
        <f t="shared" si="89"/>
        <v>177.65990095115953</v>
      </c>
      <c r="H177" s="22">
        <f t="shared" si="89"/>
        <v>175.28697175026019</v>
      </c>
      <c r="I177" s="22">
        <f t="shared" si="89"/>
        <v>176.58375797383658</v>
      </c>
      <c r="J177" s="22">
        <f t="shared" si="89"/>
        <v>162.4374107283644</v>
      </c>
      <c r="K177" s="22">
        <f t="shared" si="89"/>
        <v>159.43953159333819</v>
      </c>
      <c r="L177" s="22">
        <f t="shared" si="89"/>
        <v>155.85182497935713</v>
      </c>
      <c r="M177" s="22">
        <f t="shared" si="89"/>
        <v>131.71352745708214</v>
      </c>
      <c r="N177" s="22">
        <f t="shared" si="89"/>
        <v>122.52015952767196</v>
      </c>
      <c r="O177" s="22">
        <f t="shared" si="89"/>
        <v>107.21483755673025</v>
      </c>
      <c r="P177" s="22">
        <f t="shared" si="89"/>
        <v>94.568159768555304</v>
      </c>
      <c r="Q177" s="22">
        <f t="shared" si="89"/>
        <v>86.700874132236549</v>
      </c>
    </row>
    <row r="178" spans="1:17" ht="12" customHeight="1" x14ac:dyDescent="0.25">
      <c r="A178" s="21" t="s">
        <v>46</v>
      </c>
      <c r="B178" s="20">
        <f t="shared" ref="B178:Q178" si="90">IF(B124=0,0,B124/B$23)</f>
        <v>137.12749609590782</v>
      </c>
      <c r="C178" s="20">
        <f t="shared" si="90"/>
        <v>153.31238937677935</v>
      </c>
      <c r="D178" s="20">
        <f t="shared" si="90"/>
        <v>99.602626562095537</v>
      </c>
      <c r="E178" s="20">
        <f t="shared" si="90"/>
        <v>67.938218543954633</v>
      </c>
      <c r="F178" s="20">
        <f t="shared" si="90"/>
        <v>73.079090928001904</v>
      </c>
      <c r="G178" s="20">
        <f t="shared" si="90"/>
        <v>59.42755818867586</v>
      </c>
      <c r="H178" s="20">
        <f t="shared" si="90"/>
        <v>38.526267990062259</v>
      </c>
      <c r="I178" s="20">
        <f t="shared" si="90"/>
        <v>91.19974004081304</v>
      </c>
      <c r="J178" s="20">
        <f t="shared" si="90"/>
        <v>54.759349798146538</v>
      </c>
      <c r="K178" s="20">
        <f t="shared" si="90"/>
        <v>67.365485314133636</v>
      </c>
      <c r="L178" s="20">
        <f t="shared" si="90"/>
        <v>87.752522902415635</v>
      </c>
      <c r="M178" s="20">
        <f t="shared" si="90"/>
        <v>41.547002363300329</v>
      </c>
      <c r="N178" s="20">
        <f t="shared" si="90"/>
        <v>70.005877924141245</v>
      </c>
      <c r="O178" s="20">
        <f t="shared" si="90"/>
        <v>60.419231184791222</v>
      </c>
      <c r="P178" s="20">
        <f t="shared" si="90"/>
        <v>73.215702429801169</v>
      </c>
      <c r="Q178" s="20">
        <f t="shared" si="90"/>
        <v>82.768288593359543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19.592426298611151</v>
      </c>
      <c r="C3" s="154">
        <v>20.238318536671521</v>
      </c>
      <c r="D3" s="154">
        <v>20.865732639703733</v>
      </c>
      <c r="E3" s="154">
        <v>21.45275865234365</v>
      </c>
      <c r="F3" s="154">
        <v>22.080356563076279</v>
      </c>
      <c r="G3" s="154">
        <v>22.799993761854594</v>
      </c>
      <c r="H3" s="154">
        <v>23.533920382428189</v>
      </c>
      <c r="I3" s="154">
        <v>24.06850397525028</v>
      </c>
      <c r="J3" s="154">
        <v>24.323331905109736</v>
      </c>
      <c r="K3" s="154">
        <v>24.747127365346447</v>
      </c>
      <c r="L3" s="154">
        <v>25.073619668722618</v>
      </c>
      <c r="M3" s="154">
        <v>25.113848805071193</v>
      </c>
      <c r="N3" s="154">
        <v>25.179727736343349</v>
      </c>
      <c r="O3" s="154">
        <v>25.221326588249404</v>
      </c>
      <c r="P3" s="154">
        <v>25.249925835448678</v>
      </c>
      <c r="Q3" s="154">
        <v>25.272703359371917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26.006724937096685</v>
      </c>
      <c r="C5" s="143">
        <v>26.86407366554042</v>
      </c>
      <c r="D5" s="143">
        <v>27.696894764393829</v>
      </c>
      <c r="E5" s="143">
        <v>28.476105251597712</v>
      </c>
      <c r="F5" s="143">
        <v>29.309170334337217</v>
      </c>
      <c r="G5" s="143">
        <v>30.264407138492352</v>
      </c>
      <c r="H5" s="143">
        <v>31.238611530248754</v>
      </c>
      <c r="I5" s="143">
        <v>31.94821064995525</v>
      </c>
      <c r="J5" s="143">
        <v>32.286465839850457</v>
      </c>
      <c r="K5" s="143">
        <v>32.84900627236177</v>
      </c>
      <c r="L5" s="143">
        <v>33.282387794311632</v>
      </c>
      <c r="M5" s="143">
        <v>33.335787412486987</v>
      </c>
      <c r="N5" s="143">
        <v>33.423234225792925</v>
      </c>
      <c r="O5" s="143">
        <v>33.478451986101476</v>
      </c>
      <c r="P5" s="143">
        <v>33.516414244781636</v>
      </c>
      <c r="Q5" s="143">
        <v>33.546648825756492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1.7952850729850225E-2</v>
      </c>
      <c r="C6" s="152">
        <f>1000*C8/SER_summary!C$3</f>
        <v>1.8776210460426965E-2</v>
      </c>
      <c r="D6" s="152">
        <f>1000*D8/SER_summary!D$3</f>
        <v>1.9640873154029816E-2</v>
      </c>
      <c r="E6" s="152">
        <f>1000*E8/SER_summary!E$3</f>
        <v>2.0555274958018819E-2</v>
      </c>
      <c r="F6" s="152">
        <f>1000*F8/SER_summary!F$3</f>
        <v>2.1581914047207763E-2</v>
      </c>
      <c r="G6" s="152">
        <f>1000*G8/SER_summary!G$3</f>
        <v>2.277497032818503E-2</v>
      </c>
      <c r="H6" s="152">
        <f>1000*H8/SER_summary!H$3</f>
        <v>2.4001263802955131E-2</v>
      </c>
      <c r="I6" s="152">
        <f>1000*I8/SER_summary!I$3</f>
        <v>2.5054662918587663E-2</v>
      </c>
      <c r="J6" s="152">
        <f>1000*J8/SER_summary!J$3</f>
        <v>2.5964352405679677E-2</v>
      </c>
      <c r="K6" s="152">
        <f>1000*K8/SER_summary!K$3</f>
        <v>2.6892421464408876E-2</v>
      </c>
      <c r="L6" s="152">
        <f>1000*L8/SER_summary!L$3</f>
        <v>2.7903313635994395E-2</v>
      </c>
      <c r="M6" s="152">
        <f>1000*M8/SER_summary!M$3</f>
        <v>2.8515412888244468E-2</v>
      </c>
      <c r="N6" s="152">
        <f>1000*N8/SER_summary!N$3</f>
        <v>2.9199681991044769E-2</v>
      </c>
      <c r="O6" s="152">
        <f>1000*O8/SER_summary!O$3</f>
        <v>2.9971382967538124E-2</v>
      </c>
      <c r="P6" s="152">
        <f>1000*P8/SER_summary!P$3</f>
        <v>3.0940763033768168E-2</v>
      </c>
      <c r="Q6" s="152">
        <f>1000*Q8/SER_summary!Q$3</f>
        <v>3.2193925019736447E-2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35.685868802513433</v>
      </c>
      <c r="C8" s="62">
        <v>37.366423780032946</v>
      </c>
      <c r="D8" s="62">
        <v>39.164411731837454</v>
      </c>
      <c r="E8" s="62">
        <v>41.008451865321156</v>
      </c>
      <c r="F8" s="62">
        <v>43.086845407009129</v>
      </c>
      <c r="G8" s="62">
        <v>45.495052977879133</v>
      </c>
      <c r="H8" s="62">
        <v>48.08312384976059</v>
      </c>
      <c r="I8" s="62">
        <v>50.369318074281509</v>
      </c>
      <c r="J8" s="62">
        <v>52.195332746213282</v>
      </c>
      <c r="K8" s="62">
        <v>54.655135472248951</v>
      </c>
      <c r="L8" s="62">
        <v>57.117413333353269</v>
      </c>
      <c r="M8" s="62">
        <v>58.461985833937042</v>
      </c>
      <c r="N8" s="62">
        <v>60.019829533864552</v>
      </c>
      <c r="O8" s="62">
        <v>61.705712652609805</v>
      </c>
      <c r="P8" s="62">
        <v>63.771542577454063</v>
      </c>
      <c r="Q8" s="62">
        <v>66.412010881163809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4.5846289335090589</v>
      </c>
      <c r="D9" s="150">
        <v>4.8327452358135981</v>
      </c>
      <c r="E9" s="150">
        <v>5.015361495273182</v>
      </c>
      <c r="F9" s="150">
        <v>5.3924243647579777</v>
      </c>
      <c r="G9" s="150">
        <v>5.8713697809781635</v>
      </c>
      <c r="H9" s="150">
        <v>6.2070753814444792</v>
      </c>
      <c r="I9" s="150">
        <v>6.0680539370142954</v>
      </c>
      <c r="J9" s="150">
        <v>5.7780580714873349</v>
      </c>
      <c r="K9" s="150">
        <v>6.5896880785712311</v>
      </c>
      <c r="L9" s="150">
        <v>6.7780080545039851</v>
      </c>
      <c r="M9" s="150">
        <v>5.9292014340928318</v>
      </c>
      <c r="N9" s="150">
        <v>6.3905889357411123</v>
      </c>
      <c r="O9" s="150">
        <v>6.7012446140184263</v>
      </c>
      <c r="P9" s="150">
        <v>7.4582542896022339</v>
      </c>
      <c r="Q9" s="150">
        <v>8.5118380846879145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2.9040739559895457</v>
      </c>
      <c r="D10" s="149">
        <f t="shared" ref="D10:Q10" si="0">C8+D9-D8</f>
        <v>3.0347572840090891</v>
      </c>
      <c r="E10" s="149">
        <f t="shared" si="0"/>
        <v>3.1713213617894809</v>
      </c>
      <c r="F10" s="149">
        <f t="shared" si="0"/>
        <v>3.3140308230700057</v>
      </c>
      <c r="G10" s="149">
        <f t="shared" si="0"/>
        <v>3.4631622101081589</v>
      </c>
      <c r="H10" s="149">
        <f t="shared" si="0"/>
        <v>3.6190045095630197</v>
      </c>
      <c r="I10" s="149">
        <f t="shared" si="0"/>
        <v>3.7818597124933788</v>
      </c>
      <c r="J10" s="149">
        <f t="shared" si="0"/>
        <v>3.9520433995555635</v>
      </c>
      <c r="K10" s="149">
        <f t="shared" si="0"/>
        <v>4.1298853525355597</v>
      </c>
      <c r="L10" s="149">
        <f t="shared" si="0"/>
        <v>4.3157301933996663</v>
      </c>
      <c r="M10" s="149">
        <f t="shared" si="0"/>
        <v>4.5846289335090589</v>
      </c>
      <c r="N10" s="149">
        <f t="shared" si="0"/>
        <v>4.8327452358136043</v>
      </c>
      <c r="O10" s="149">
        <f t="shared" si="0"/>
        <v>5.0153614952731687</v>
      </c>
      <c r="P10" s="149">
        <f t="shared" si="0"/>
        <v>5.3924243647579786</v>
      </c>
      <c r="Q10" s="149">
        <f t="shared" si="0"/>
        <v>5.8713697809781706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8759.9999999999964</v>
      </c>
      <c r="D12" s="146">
        <v>8760</v>
      </c>
      <c r="E12" s="146">
        <v>8760</v>
      </c>
      <c r="F12" s="146">
        <v>8759.9999999999982</v>
      </c>
      <c r="G12" s="146">
        <v>8760</v>
      </c>
      <c r="H12" s="146">
        <v>8759.9999999999964</v>
      </c>
      <c r="I12" s="146">
        <v>8760</v>
      </c>
      <c r="J12" s="146">
        <v>8760</v>
      </c>
      <c r="K12" s="146">
        <v>8759.9999999999964</v>
      </c>
      <c r="L12" s="146">
        <v>8760.0000000000036</v>
      </c>
      <c r="M12" s="146">
        <v>8760</v>
      </c>
      <c r="N12" s="146">
        <v>8759.9999999999982</v>
      </c>
      <c r="O12" s="146">
        <v>8760</v>
      </c>
      <c r="P12" s="146">
        <v>8759.9999999999964</v>
      </c>
      <c r="Q12" s="146">
        <v>8760.0000000000036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728.76815977267097</v>
      </c>
      <c r="C14" s="143">
        <f>IF(C5=0,0,C5/C8*1000)</f>
        <v>718.93617178038471</v>
      </c>
      <c r="D14" s="143">
        <f t="shared" ref="D14:Q14" si="1">IF(D5=0,0,D5/D8*1000)</f>
        <v>707.19547516855789</v>
      </c>
      <c r="E14" s="143">
        <f t="shared" si="1"/>
        <v>694.39600756249376</v>
      </c>
      <c r="F14" s="143">
        <f t="shared" si="1"/>
        <v>680.23476904552786</v>
      </c>
      <c r="G14" s="143">
        <f t="shared" si="1"/>
        <v>665.22413224153593</v>
      </c>
      <c r="H14" s="143">
        <f t="shared" si="1"/>
        <v>649.67932673958944</v>
      </c>
      <c r="I14" s="143">
        <f t="shared" si="1"/>
        <v>634.27919756308859</v>
      </c>
      <c r="J14" s="143">
        <f t="shared" si="1"/>
        <v>618.56997821692789</v>
      </c>
      <c r="K14" s="143">
        <f t="shared" si="1"/>
        <v>601.0232339290568</v>
      </c>
      <c r="L14" s="143">
        <f t="shared" si="1"/>
        <v>582.70124384075768</v>
      </c>
      <c r="M14" s="143">
        <f t="shared" si="1"/>
        <v>570.21305275496888</v>
      </c>
      <c r="N14" s="143">
        <f t="shared" si="1"/>
        <v>556.8698625999059</v>
      </c>
      <c r="O14" s="143">
        <f t="shared" si="1"/>
        <v>542.55028500486048</v>
      </c>
      <c r="P14" s="143">
        <f t="shared" si="1"/>
        <v>525.57007232613353</v>
      </c>
      <c r="Q14" s="143">
        <f t="shared" si="1"/>
        <v>505.12924365118425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648.63381624167096</v>
      </c>
      <c r="D15" s="141">
        <v>629.96401248635129</v>
      </c>
      <c r="E15" s="141">
        <v>616.18061290208868</v>
      </c>
      <c r="F15" s="141">
        <v>602.36824985934265</v>
      </c>
      <c r="G15" s="141">
        <v>592.54982819874567</v>
      </c>
      <c r="H15" s="141">
        <v>581.85529036690298</v>
      </c>
      <c r="I15" s="141">
        <v>571.1383087349335</v>
      </c>
      <c r="J15" s="141">
        <v>557.00004148670712</v>
      </c>
      <c r="K15" s="141">
        <v>542.09992011113343</v>
      </c>
      <c r="L15" s="141">
        <v>527.96459436060502</v>
      </c>
      <c r="M15" s="141">
        <v>510.54851366041709</v>
      </c>
      <c r="N15" s="141">
        <v>490.0804018026185</v>
      </c>
      <c r="O15" s="141">
        <v>469.40329171259123</v>
      </c>
      <c r="P15" s="141">
        <v>440.61081295654503</v>
      </c>
      <c r="Q15" s="141">
        <v>412.28624194552901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8.8471271781540857</v>
      </c>
      <c r="C3" s="154">
        <v>9.5682400052650198</v>
      </c>
      <c r="D3" s="154">
        <v>10.469919978888358</v>
      </c>
      <c r="E3" s="154">
        <v>11.333480044855786</v>
      </c>
      <c r="F3" s="154">
        <v>12.538107512718151</v>
      </c>
      <c r="G3" s="154">
        <v>14.193572504465152</v>
      </c>
      <c r="H3" s="154">
        <v>16.853758562336299</v>
      </c>
      <c r="I3" s="154">
        <v>19.479148788287517</v>
      </c>
      <c r="J3" s="154">
        <v>21.627914566747346</v>
      </c>
      <c r="K3" s="154">
        <v>22.959395762892559</v>
      </c>
      <c r="L3" s="154">
        <v>23.664536290420113</v>
      </c>
      <c r="M3" s="154">
        <v>23.971324445967067</v>
      </c>
      <c r="N3" s="154">
        <v>24.197677727902299</v>
      </c>
      <c r="O3" s="154">
        <v>24.343485291600928</v>
      </c>
      <c r="P3" s="154">
        <v>24.718868015386064</v>
      </c>
      <c r="Q3" s="154">
        <v>24.878110421747259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110.8067185800351</v>
      </c>
      <c r="C5" s="143">
        <v>119.26863523342043</v>
      </c>
      <c r="D5" s="143">
        <v>129.941574162601</v>
      </c>
      <c r="E5" s="143">
        <v>140.09735636977723</v>
      </c>
      <c r="F5" s="143">
        <v>154.41497353289475</v>
      </c>
      <c r="G5" s="143">
        <v>174.20113536528234</v>
      </c>
      <c r="H5" s="143">
        <v>206.18382522455519</v>
      </c>
      <c r="I5" s="143">
        <v>237.58080657128701</v>
      </c>
      <c r="J5" s="143">
        <v>263.03578930815115</v>
      </c>
      <c r="K5" s="143">
        <v>278.47524698320001</v>
      </c>
      <c r="L5" s="143">
        <v>286.29273181897815</v>
      </c>
      <c r="M5" s="143">
        <v>289.53298235112402</v>
      </c>
      <c r="N5" s="143">
        <v>291.8140889068813</v>
      </c>
      <c r="O5" s="143">
        <v>293.13779676649216</v>
      </c>
      <c r="P5" s="143">
        <v>297.23608166974685</v>
      </c>
      <c r="Q5" s="143">
        <v>298.74413035268179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45.275833841147765</v>
      </c>
      <c r="C6" s="152">
        <f>1000000*C8/SER_summary!C$8</f>
        <v>47.896721133010146</v>
      </c>
      <c r="D6" s="152">
        <f>1000000*D8/SER_summary!D$8</f>
        <v>50.800412451739021</v>
      </c>
      <c r="E6" s="152">
        <f>1000000*E8/SER_summary!E$8</f>
        <v>53.891416443132989</v>
      </c>
      <c r="F6" s="152">
        <f>1000000*F8/SER_summary!F$8</f>
        <v>57.782023585602118</v>
      </c>
      <c r="G6" s="152">
        <f>1000000*G8/SER_summary!G$8</f>
        <v>63.84846817464885</v>
      </c>
      <c r="H6" s="152">
        <f>1000000*H8/SER_summary!H$8</f>
        <v>72.887055439906746</v>
      </c>
      <c r="I6" s="152">
        <f>1000000*I8/SER_summary!I$8</f>
        <v>80.097998403635899</v>
      </c>
      <c r="J6" s="152">
        <f>1000000*J8/SER_summary!J$8</f>
        <v>86.809100569014277</v>
      </c>
      <c r="K6" s="152">
        <f>1000000*K8/SER_summary!K$8</f>
        <v>91.819444355813758</v>
      </c>
      <c r="L6" s="152">
        <f>1000000*L8/SER_summary!L$8</f>
        <v>94.108988484224994</v>
      </c>
      <c r="M6" s="152">
        <f>1000000*M8/SER_summary!M$8</f>
        <v>95.234215582673897</v>
      </c>
      <c r="N6" s="152">
        <f>1000000*N8/SER_summary!N$8</f>
        <v>96.435943609247516</v>
      </c>
      <c r="O6" s="152">
        <f>1000000*O8/SER_summary!O$8</f>
        <v>97.225738971146697</v>
      </c>
      <c r="P6" s="152">
        <f>1000000*P8/SER_summary!P$8</f>
        <v>98.27615385470709</v>
      </c>
      <c r="Q6" s="152">
        <f>1000000*Q8/SER_summary!Q$8</f>
        <v>98.800847636010133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2.0519612845956416</v>
      </c>
      <c r="C8" s="62">
        <v>2.2279059161325803</v>
      </c>
      <c r="D8" s="62">
        <v>2.4500993404791482</v>
      </c>
      <c r="E8" s="62">
        <v>2.6648577740065904</v>
      </c>
      <c r="F8" s="62">
        <v>2.9667440808992596</v>
      </c>
      <c r="G8" s="62">
        <v>3.3848835654019003</v>
      </c>
      <c r="H8" s="62">
        <v>4.0621653114197978</v>
      </c>
      <c r="I8" s="62">
        <v>4.739271092068881</v>
      </c>
      <c r="J8" s="62">
        <v>5.3011424080811382</v>
      </c>
      <c r="K8" s="62">
        <v>5.6603998223880261</v>
      </c>
      <c r="L8" s="62">
        <v>5.8615168088119445</v>
      </c>
      <c r="M8" s="62">
        <v>5.9665368445668472</v>
      </c>
      <c r="N8" s="62">
        <v>6.0558392417489433</v>
      </c>
      <c r="O8" s="62">
        <v>6.1280172176395684</v>
      </c>
      <c r="P8" s="62">
        <v>6.2740854168966704</v>
      </c>
      <c r="Q8" s="62">
        <v>6.3620719946551665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0.31274205050998194</v>
      </c>
      <c r="D9" s="150">
        <v>0.35899084331961079</v>
      </c>
      <c r="E9" s="150">
        <v>0.35155585250048421</v>
      </c>
      <c r="F9" s="150">
        <v>0.43868372586571219</v>
      </c>
      <c r="G9" s="150">
        <v>0.55493690347568347</v>
      </c>
      <c r="H9" s="150">
        <v>0.81407916499093991</v>
      </c>
      <c r="I9" s="150">
        <v>0.81390319962212576</v>
      </c>
      <c r="J9" s="150">
        <v>0.69866873498530158</v>
      </c>
      <c r="K9" s="150">
        <v>0.49605483327992961</v>
      </c>
      <c r="L9" s="150">
        <v>0.33791440539696194</v>
      </c>
      <c r="M9" s="150">
        <v>0.24181745472794383</v>
      </c>
      <c r="N9" s="150">
        <v>0.22609981615513944</v>
      </c>
      <c r="O9" s="150">
        <v>0.20897539486366778</v>
      </c>
      <c r="P9" s="150">
        <v>0.28286561823014533</v>
      </c>
      <c r="Q9" s="150">
        <v>0.22478399673153829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0.13679741897304343</v>
      </c>
      <c r="D10" s="149">
        <f t="shared" ref="D10:Q10" si="0">C8+D9-D8</f>
        <v>0.13679741897304298</v>
      </c>
      <c r="E10" s="149">
        <f t="shared" si="0"/>
        <v>0.1367974189730421</v>
      </c>
      <c r="F10" s="149">
        <f t="shared" si="0"/>
        <v>0.13679741897304298</v>
      </c>
      <c r="G10" s="149">
        <f t="shared" si="0"/>
        <v>0.13679741897304298</v>
      </c>
      <c r="H10" s="149">
        <f t="shared" si="0"/>
        <v>0.13679741897304254</v>
      </c>
      <c r="I10" s="149">
        <f t="shared" si="0"/>
        <v>0.13679741897304254</v>
      </c>
      <c r="J10" s="149">
        <f t="shared" si="0"/>
        <v>0.13679741897304432</v>
      </c>
      <c r="K10" s="149">
        <f t="shared" si="0"/>
        <v>0.13679741897304165</v>
      </c>
      <c r="L10" s="149">
        <f t="shared" si="0"/>
        <v>0.13679741897304343</v>
      </c>
      <c r="M10" s="149">
        <f t="shared" si="0"/>
        <v>0.13679741897304076</v>
      </c>
      <c r="N10" s="149">
        <f t="shared" si="0"/>
        <v>0.13679741897304343</v>
      </c>
      <c r="O10" s="149">
        <f t="shared" si="0"/>
        <v>0.13679741897304254</v>
      </c>
      <c r="P10" s="149">
        <f t="shared" si="0"/>
        <v>0.13679741897304343</v>
      </c>
      <c r="Q10" s="149">
        <f t="shared" si="0"/>
        <v>0.13679741897304254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928.40554397155961</v>
      </c>
      <c r="C12" s="146">
        <v>932.84042778421974</v>
      </c>
      <c r="D12" s="146">
        <v>936.90765525225345</v>
      </c>
      <c r="E12" s="146">
        <v>940.66479981630187</v>
      </c>
      <c r="F12" s="146">
        <v>944.15680349319439</v>
      </c>
      <c r="G12" s="146">
        <v>947.41943216110064</v>
      </c>
      <c r="H12" s="146">
        <v>950.48162268750605</v>
      </c>
      <c r="I12" s="146">
        <v>953.36712323351685</v>
      </c>
      <c r="J12" s="146">
        <v>956.09566798716776</v>
      </c>
      <c r="K12" s="146">
        <v>958.6838365898825</v>
      </c>
      <c r="L12" s="146">
        <v>961.1456947736292</v>
      </c>
      <c r="M12" s="146">
        <v>962.71011510884898</v>
      </c>
      <c r="N12" s="146">
        <v>964.20411614556406</v>
      </c>
      <c r="O12" s="146">
        <v>965.63386087655897</v>
      </c>
      <c r="P12" s="146">
        <v>967.00473320289143</v>
      </c>
      <c r="Q12" s="146">
        <v>968.32146425684709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54.000394360203828</v>
      </c>
      <c r="C14" s="143">
        <f>IF(C5=0,0,C5/C8)</f>
        <v>53.533964055564219</v>
      </c>
      <c r="D14" s="143">
        <f t="shared" ref="D14:Q14" si="1">IF(D5=0,0,D5/D8)</f>
        <v>53.035226782759459</v>
      </c>
      <c r="E14" s="143">
        <f t="shared" si="1"/>
        <v>52.572170168444707</v>
      </c>
      <c r="F14" s="143">
        <f t="shared" si="1"/>
        <v>52.048632885816531</v>
      </c>
      <c r="G14" s="143">
        <f t="shared" si="1"/>
        <v>51.464439470194527</v>
      </c>
      <c r="H14" s="143">
        <f t="shared" si="1"/>
        <v>50.757123213306734</v>
      </c>
      <c r="I14" s="143">
        <f t="shared" si="1"/>
        <v>50.130241962498395</v>
      </c>
      <c r="J14" s="143">
        <f t="shared" si="1"/>
        <v>49.618698963298094</v>
      </c>
      <c r="K14" s="143">
        <f t="shared" si="1"/>
        <v>49.197098389017341</v>
      </c>
      <c r="L14" s="143">
        <f t="shared" si="1"/>
        <v>48.842772469504538</v>
      </c>
      <c r="M14" s="143">
        <f t="shared" si="1"/>
        <v>48.526136667499827</v>
      </c>
      <c r="N14" s="143">
        <f t="shared" si="1"/>
        <v>48.18722513225179</v>
      </c>
      <c r="O14" s="143">
        <f t="shared" si="1"/>
        <v>47.835667942102319</v>
      </c>
      <c r="P14" s="143">
        <f t="shared" si="1"/>
        <v>47.375204817783263</v>
      </c>
      <c r="Q14" s="143">
        <f t="shared" si="1"/>
        <v>46.957049622145021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50.677646960307953</v>
      </c>
      <c r="D15" s="141">
        <v>50.307838869037759</v>
      </c>
      <c r="E15" s="141">
        <v>49.900738828275927</v>
      </c>
      <c r="F15" s="141">
        <v>49.476947639867412</v>
      </c>
      <c r="G15" s="141">
        <v>48.966425253390341</v>
      </c>
      <c r="H15" s="141">
        <v>48.361149780455676</v>
      </c>
      <c r="I15" s="141">
        <v>47.651976226092593</v>
      </c>
      <c r="J15" s="141">
        <v>47.006679509649942</v>
      </c>
      <c r="K15" s="141">
        <v>46.016227875698888</v>
      </c>
      <c r="L15" s="141">
        <v>44.995416486962128</v>
      </c>
      <c r="M15" s="141">
        <v>43.94788257160576</v>
      </c>
      <c r="N15" s="141">
        <v>42.76085355649181</v>
      </c>
      <c r="O15" s="141">
        <v>41.683483537839578</v>
      </c>
      <c r="P15" s="141">
        <v>40.603731012343161</v>
      </c>
      <c r="Q15" s="141">
        <v>39.572048652381923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7.6243123431152453</v>
      </c>
      <c r="C3" s="154">
        <v>8.1446773049240626</v>
      </c>
      <c r="D3" s="154">
        <v>8.6693727614354241</v>
      </c>
      <c r="E3" s="154">
        <v>9.5040301515500563</v>
      </c>
      <c r="F3" s="154">
        <v>10.252690811671926</v>
      </c>
      <c r="G3" s="154">
        <v>11.014426481866378</v>
      </c>
      <c r="H3" s="154">
        <v>12.043800975823027</v>
      </c>
      <c r="I3" s="154">
        <v>13.027690153949504</v>
      </c>
      <c r="J3" s="154">
        <v>13.569718176042155</v>
      </c>
      <c r="K3" s="154">
        <v>14.021603686697246</v>
      </c>
      <c r="L3" s="154">
        <v>14.300159933614434</v>
      </c>
      <c r="M3" s="154">
        <v>14.341351369821568</v>
      </c>
      <c r="N3" s="154">
        <v>14.397012476700597</v>
      </c>
      <c r="O3" s="154">
        <v>14.4386346336905</v>
      </c>
      <c r="P3" s="154">
        <v>14.472628213995755</v>
      </c>
      <c r="Q3" s="154">
        <v>14.503008581847119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53.903706051237876</v>
      </c>
      <c r="C5" s="143">
        <v>56.959160882605268</v>
      </c>
      <c r="D5" s="143">
        <v>59.535074226017279</v>
      </c>
      <c r="E5" s="143">
        <v>64.180138999031954</v>
      </c>
      <c r="F5" s="143">
        <v>68.064188438858423</v>
      </c>
      <c r="G5" s="143">
        <v>71.994669465210151</v>
      </c>
      <c r="H5" s="143">
        <v>77.500724777039508</v>
      </c>
      <c r="I5" s="143">
        <v>82.825737465411507</v>
      </c>
      <c r="J5" s="143">
        <v>85.231580610178227</v>
      </c>
      <c r="K5" s="143">
        <v>87.355764893072831</v>
      </c>
      <c r="L5" s="143">
        <v>88.014219337193083</v>
      </c>
      <c r="M5" s="143">
        <v>87.234719753782841</v>
      </c>
      <c r="N5" s="143">
        <v>86.844461207347052</v>
      </c>
      <c r="O5" s="143">
        <v>86.350848545235991</v>
      </c>
      <c r="P5" s="143">
        <v>85.762174619120543</v>
      </c>
      <c r="Q5" s="143">
        <v>85.071414945178276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6.9160575674805075E-2</v>
      </c>
      <c r="C6" s="152">
        <f>1000*C8/SER_summary!C$3</f>
        <v>7.4455428085983211E-2</v>
      </c>
      <c r="D6" s="152">
        <f>1000*D8/SER_summary!D$3</f>
        <v>7.9585205586161056E-2</v>
      </c>
      <c r="E6" s="152">
        <f>1000*E8/SER_summary!E$3</f>
        <v>8.8521622409801409E-2</v>
      </c>
      <c r="F6" s="152">
        <f>1000*F8/SER_summary!F$3</f>
        <v>9.7373411430249787E-2</v>
      </c>
      <c r="G6" s="152">
        <f>1000*G8/SER_summary!G$3</f>
        <v>0.10753643199732815</v>
      </c>
      <c r="H6" s="152">
        <f>1000*H8/SER_summary!H$3</f>
        <v>0.11988506286424995</v>
      </c>
      <c r="I6" s="152">
        <f>1000*I8/SER_summary!I$3</f>
        <v>0.13304036705996741</v>
      </c>
      <c r="J6" s="152">
        <f>1000*J8/SER_summary!J$3</f>
        <v>0.14368228342718761</v>
      </c>
      <c r="K6" s="152">
        <f>1000*K8/SER_summary!K$3</f>
        <v>0.15321281653006566</v>
      </c>
      <c r="L6" s="152">
        <f>1000*L8/SER_summary!L$3</f>
        <v>0.16260264727821352</v>
      </c>
      <c r="M6" s="152">
        <f>1000*M8/SER_summary!M$3</f>
        <v>0.17283929142672855</v>
      </c>
      <c r="N6" s="152">
        <f>1000*N8/SER_summary!N$3</f>
        <v>0.18690423838321504</v>
      </c>
      <c r="O6" s="152">
        <f>1000*O8/SER_summary!O$3</f>
        <v>0.20468789480588906</v>
      </c>
      <c r="P6" s="152">
        <f>1000*P8/SER_summary!P$3</f>
        <v>0.22794409398262164</v>
      </c>
      <c r="Q6" s="152">
        <f>1000*Q8/SER_summary!Q$3</f>
        <v>0.25828647384871334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137.47428010047216</v>
      </c>
      <c r="C8" s="62">
        <v>148.17330070134668</v>
      </c>
      <c r="D8" s="62">
        <v>158.69496915415041</v>
      </c>
      <c r="E8" s="62">
        <v>176.60355792109334</v>
      </c>
      <c r="F8" s="62">
        <v>194.39949190192786</v>
      </c>
      <c r="G8" s="62">
        <v>214.81370119354276</v>
      </c>
      <c r="H8" s="62">
        <v>240.17269976959804</v>
      </c>
      <c r="I8" s="62">
        <v>267.46129400891613</v>
      </c>
      <c r="J8" s="62">
        <v>288.840040222889</v>
      </c>
      <c r="K8" s="62">
        <v>311.38390622867729</v>
      </c>
      <c r="L8" s="62">
        <v>332.84371651496843</v>
      </c>
      <c r="M8" s="62">
        <v>354.35321405087319</v>
      </c>
      <c r="N8" s="62">
        <v>384.18091437974499</v>
      </c>
      <c r="O8" s="62">
        <v>421.4157362721553</v>
      </c>
      <c r="P8" s="62">
        <v>469.81215294617169</v>
      </c>
      <c r="Q8" s="62">
        <v>532.81245145419064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34.604518635373651</v>
      </c>
      <c r="D9" s="150">
        <v>36.100551349717705</v>
      </c>
      <c r="E9" s="150">
        <v>45.277993466640943</v>
      </c>
      <c r="F9" s="150">
        <v>47.081197009511399</v>
      </c>
      <c r="G9" s="150">
        <v>51.749440732299057</v>
      </c>
      <c r="H9" s="150">
        <v>59.963517211428929</v>
      </c>
      <c r="I9" s="150">
        <v>63.389145589035834</v>
      </c>
      <c r="J9" s="150">
        <v>66.656739680613711</v>
      </c>
      <c r="K9" s="150">
        <v>69.625063015299787</v>
      </c>
      <c r="L9" s="150">
        <v>73.209251018590152</v>
      </c>
      <c r="M9" s="150">
        <v>81.473014747333707</v>
      </c>
      <c r="N9" s="150">
        <v>93.216845917907605</v>
      </c>
      <c r="O9" s="150">
        <v>103.89156157302399</v>
      </c>
      <c r="P9" s="150">
        <v>118.02147968931614</v>
      </c>
      <c r="Q9" s="150">
        <v>136.20954952660927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23.905498034499118</v>
      </c>
      <c r="D10" s="149">
        <f t="shared" ref="D10:Q10" si="0">C8+D9-D8</f>
        <v>25.578882896913967</v>
      </c>
      <c r="E10" s="149">
        <f t="shared" si="0"/>
        <v>27.369404699698009</v>
      </c>
      <c r="F10" s="149">
        <f t="shared" si="0"/>
        <v>29.285263028676894</v>
      </c>
      <c r="G10" s="149">
        <f t="shared" si="0"/>
        <v>31.335231440684169</v>
      </c>
      <c r="H10" s="149">
        <f t="shared" si="0"/>
        <v>34.604518635373637</v>
      </c>
      <c r="I10" s="149">
        <f t="shared" si="0"/>
        <v>36.100551349717762</v>
      </c>
      <c r="J10" s="149">
        <f t="shared" si="0"/>
        <v>45.277993466640851</v>
      </c>
      <c r="K10" s="149">
        <f t="shared" si="0"/>
        <v>47.081197009511527</v>
      </c>
      <c r="L10" s="149">
        <f t="shared" si="0"/>
        <v>51.749440732298979</v>
      </c>
      <c r="M10" s="149">
        <f t="shared" si="0"/>
        <v>59.96351721142895</v>
      </c>
      <c r="N10" s="149">
        <f t="shared" si="0"/>
        <v>63.38914558903582</v>
      </c>
      <c r="O10" s="149">
        <f t="shared" si="0"/>
        <v>66.656739680613668</v>
      </c>
      <c r="P10" s="149">
        <f t="shared" si="0"/>
        <v>69.625063015299759</v>
      </c>
      <c r="Q10" s="149">
        <f t="shared" si="0"/>
        <v>73.209251018590294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1644.6883003390576</v>
      </c>
      <c r="C12" s="146">
        <v>1662.6921567971808</v>
      </c>
      <c r="D12" s="146">
        <v>1693.2314493132474</v>
      </c>
      <c r="E12" s="146">
        <v>1721.9030720401349</v>
      </c>
      <c r="F12" s="146">
        <v>1751.5427386096446</v>
      </c>
      <c r="G12" s="146">
        <v>1778.9473510288049</v>
      </c>
      <c r="H12" s="146">
        <v>1807.0050028071576</v>
      </c>
      <c r="I12" s="146">
        <v>1828.9576871589206</v>
      </c>
      <c r="J12" s="146">
        <v>1851.2788278950475</v>
      </c>
      <c r="K12" s="146">
        <v>1866.4126349675851</v>
      </c>
      <c r="L12" s="146">
        <v>1889.2507450823455</v>
      </c>
      <c r="M12" s="146">
        <v>1911.6230340369339</v>
      </c>
      <c r="N12" s="146">
        <v>1927.666076739242</v>
      </c>
      <c r="O12" s="146">
        <v>1944.2901050798373</v>
      </c>
      <c r="P12" s="146">
        <v>1962.2447230229957</v>
      </c>
      <c r="Q12" s="146">
        <v>1982.3301961218785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392.10029695622126</v>
      </c>
      <c r="C14" s="143">
        <f>IF(C5=0,0,C5/C8*1000)</f>
        <v>384.40907108771449</v>
      </c>
      <c r="D14" s="143">
        <f t="shared" ref="D14:Q14" si="1">IF(D5=0,0,D5/D8*1000)</f>
        <v>375.15413716856466</v>
      </c>
      <c r="E14" s="143">
        <f t="shared" si="1"/>
        <v>363.41362402057445</v>
      </c>
      <c r="F14" s="143">
        <f t="shared" si="1"/>
        <v>350.12534123903964</v>
      </c>
      <c r="G14" s="143">
        <f t="shared" si="1"/>
        <v>335.14933668194851</v>
      </c>
      <c r="H14" s="143">
        <f t="shared" si="1"/>
        <v>322.68748634373242</v>
      </c>
      <c r="I14" s="143">
        <f t="shared" si="1"/>
        <v>309.67373343617493</v>
      </c>
      <c r="J14" s="143">
        <f t="shared" si="1"/>
        <v>295.08229033761256</v>
      </c>
      <c r="K14" s="143">
        <f t="shared" si="1"/>
        <v>280.54039770738706</v>
      </c>
      <c r="L14" s="143">
        <f t="shared" si="1"/>
        <v>264.43106770571995</v>
      </c>
      <c r="M14" s="143">
        <f t="shared" si="1"/>
        <v>246.18012845583749</v>
      </c>
      <c r="N14" s="143">
        <f t="shared" si="1"/>
        <v>226.05095140542389</v>
      </c>
      <c r="O14" s="143">
        <f t="shared" si="1"/>
        <v>204.90655927824579</v>
      </c>
      <c r="P14" s="143">
        <f t="shared" si="1"/>
        <v>182.54567082036863</v>
      </c>
      <c r="Q14" s="143">
        <f t="shared" si="1"/>
        <v>159.66484025100235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359.16718971133992</v>
      </c>
      <c r="D15" s="141">
        <v>349.17474808037775</v>
      </c>
      <c r="E15" s="141">
        <v>339.60463585053009</v>
      </c>
      <c r="F15" s="141">
        <v>326.38953012828648</v>
      </c>
      <c r="G15" s="141">
        <v>313.37603556581365</v>
      </c>
      <c r="H15" s="141">
        <v>299.09624810987304</v>
      </c>
      <c r="I15" s="141">
        <v>282.86252235861997</v>
      </c>
      <c r="J15" s="141">
        <v>266.77661873732103</v>
      </c>
      <c r="K15" s="141">
        <v>251.21692240138822</v>
      </c>
      <c r="L15" s="141">
        <v>230.5103356305473</v>
      </c>
      <c r="M15" s="141">
        <v>210.56497652876365</v>
      </c>
      <c r="N15" s="141">
        <v>188.1650778066832</v>
      </c>
      <c r="O15" s="141">
        <v>166.4124275751193</v>
      </c>
      <c r="P15" s="141">
        <v>143.2139316596018</v>
      </c>
      <c r="Q15" s="141">
        <v>118.82228085962666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792.69892432817358</v>
      </c>
      <c r="C3" s="174">
        <v>736.52498208190082</v>
      </c>
      <c r="D3" s="174">
        <v>827.66841335032814</v>
      </c>
      <c r="E3" s="174">
        <v>641.5543311270518</v>
      </c>
      <c r="F3" s="174">
        <v>721.983373057054</v>
      </c>
      <c r="G3" s="174">
        <v>749.59322224092466</v>
      </c>
      <c r="H3" s="174">
        <v>691.54436841294637</v>
      </c>
      <c r="I3" s="174">
        <v>699.44613033974917</v>
      </c>
      <c r="J3" s="174">
        <v>635.82059329755998</v>
      </c>
      <c r="K3" s="174">
        <v>589.76531557272062</v>
      </c>
      <c r="L3" s="174">
        <v>626</v>
      </c>
      <c r="M3" s="174">
        <v>724.33872878010266</v>
      </c>
      <c r="N3" s="174">
        <v>639.79589818642091</v>
      </c>
      <c r="O3" s="174">
        <v>639.18698867983755</v>
      </c>
      <c r="P3" s="174">
        <v>742.67700501253125</v>
      </c>
      <c r="Q3" s="174">
        <v>762.25449824139844</v>
      </c>
    </row>
    <row r="5" spans="1:17" x14ac:dyDescent="0.25">
      <c r="A5" s="162" t="s">
        <v>154</v>
      </c>
      <c r="B5" s="174">
        <v>520.41348145150243</v>
      </c>
      <c r="C5" s="174">
        <v>533.86787554696116</v>
      </c>
      <c r="D5" s="174">
        <v>520.89309178857707</v>
      </c>
      <c r="E5" s="174">
        <v>543.01282196595696</v>
      </c>
      <c r="F5" s="174">
        <v>502.18472784661219</v>
      </c>
      <c r="G5" s="174">
        <v>509.10250478253141</v>
      </c>
      <c r="H5" s="174">
        <v>511.7871120304506</v>
      </c>
      <c r="I5" s="174">
        <v>511.95975942942772</v>
      </c>
      <c r="J5" s="174">
        <v>533.50116364503765</v>
      </c>
      <c r="K5" s="174">
        <v>457.01851822692674</v>
      </c>
      <c r="L5" s="174">
        <v>472.10669997539537</v>
      </c>
      <c r="M5" s="174">
        <v>466.1924617754708</v>
      </c>
      <c r="N5" s="174">
        <v>498.84137564586933</v>
      </c>
      <c r="O5" s="174">
        <v>497.87564802779031</v>
      </c>
      <c r="P5" s="174">
        <v>541.36276027085489</v>
      </c>
      <c r="Q5" s="174">
        <v>544.95185051164697</v>
      </c>
    </row>
    <row r="6" spans="1:17" x14ac:dyDescent="0.25">
      <c r="A6" s="173" t="s">
        <v>153</v>
      </c>
      <c r="B6" s="172">
        <v>565.66682766467648</v>
      </c>
      <c r="C6" s="172">
        <v>561.97818338196794</v>
      </c>
      <c r="D6" s="172">
        <v>560.41980469587861</v>
      </c>
      <c r="E6" s="172">
        <v>571.93116431038891</v>
      </c>
      <c r="F6" s="172">
        <v>546.90924614429514</v>
      </c>
      <c r="G6" s="172">
        <v>603.81240995641849</v>
      </c>
      <c r="H6" s="172">
        <v>549.1622449520853</v>
      </c>
      <c r="I6" s="172">
        <v>538.90899881820894</v>
      </c>
      <c r="J6" s="172">
        <v>561.86919899977045</v>
      </c>
      <c r="K6" s="172">
        <v>593.37619820329508</v>
      </c>
      <c r="L6" s="172">
        <v>509.28680124599958</v>
      </c>
      <c r="M6" s="172">
        <v>491.48640388705519</v>
      </c>
      <c r="N6" s="172">
        <v>525.47115428497557</v>
      </c>
      <c r="O6" s="172">
        <v>524.68903798606425</v>
      </c>
      <c r="P6" s="172">
        <v>570.57262121723954</v>
      </c>
      <c r="Q6" s="172">
        <v>576.51059142880183</v>
      </c>
    </row>
    <row r="7" spans="1:17" x14ac:dyDescent="0.25">
      <c r="A7" s="171" t="s">
        <v>152</v>
      </c>
      <c r="B7" s="170"/>
      <c r="C7" s="170">
        <v>38.410912550424484</v>
      </c>
      <c r="D7" s="170">
        <v>0</v>
      </c>
      <c r="E7" s="170">
        <v>29.572099460108895</v>
      </c>
      <c r="F7" s="170">
        <v>0</v>
      </c>
      <c r="G7" s="170">
        <v>56.903163812123353</v>
      </c>
      <c r="H7" s="170">
        <v>0</v>
      </c>
      <c r="I7" s="170">
        <v>44.716268945760767</v>
      </c>
      <c r="J7" s="170">
        <v>48.481577930572129</v>
      </c>
      <c r="K7" s="170">
        <v>31.506999203524742</v>
      </c>
      <c r="L7" s="170">
        <v>0</v>
      </c>
      <c r="M7" s="170">
        <v>42.30656346114003</v>
      </c>
      <c r="N7" s="170">
        <v>54.363211200516318</v>
      </c>
      <c r="O7" s="170">
        <v>40.958162866260764</v>
      </c>
      <c r="P7" s="170">
        <v>73.953810431571483</v>
      </c>
      <c r="Q7" s="170">
        <v>31.462505453122866</v>
      </c>
    </row>
    <row r="8" spans="1:17" x14ac:dyDescent="0.25">
      <c r="A8" s="169" t="s">
        <v>151</v>
      </c>
      <c r="B8" s="168"/>
      <c r="C8" s="168">
        <f t="shared" ref="C8:Q8" si="0">IF(B6=0,0,B6+C7-C6)</f>
        <v>42.099556833132965</v>
      </c>
      <c r="D8" s="168">
        <f t="shared" si="0"/>
        <v>1.5583786860893269</v>
      </c>
      <c r="E8" s="168">
        <f t="shared" si="0"/>
        <v>18.060739845598619</v>
      </c>
      <c r="F8" s="168">
        <f t="shared" si="0"/>
        <v>25.021918166093769</v>
      </c>
      <c r="G8" s="168">
        <f t="shared" si="0"/>
        <v>0</v>
      </c>
      <c r="H8" s="168">
        <f t="shared" si="0"/>
        <v>54.650165004333189</v>
      </c>
      <c r="I8" s="168">
        <f t="shared" si="0"/>
        <v>54.969515079637176</v>
      </c>
      <c r="J8" s="168">
        <f t="shared" si="0"/>
        <v>25.521377749010639</v>
      </c>
      <c r="K8" s="168">
        <f t="shared" si="0"/>
        <v>1.1368683772161603E-13</v>
      </c>
      <c r="L8" s="168">
        <f t="shared" si="0"/>
        <v>84.089396957295492</v>
      </c>
      <c r="M8" s="168">
        <f t="shared" si="0"/>
        <v>60.106960820084396</v>
      </c>
      <c r="N8" s="168">
        <f t="shared" si="0"/>
        <v>20.378460802595896</v>
      </c>
      <c r="O8" s="168">
        <f t="shared" si="0"/>
        <v>41.740279165172069</v>
      </c>
      <c r="P8" s="168">
        <f t="shared" si="0"/>
        <v>28.070227200396175</v>
      </c>
      <c r="Q8" s="168">
        <f t="shared" si="0"/>
        <v>25.524535241560557</v>
      </c>
    </row>
    <row r="9" spans="1:17" x14ac:dyDescent="0.25">
      <c r="A9" s="167" t="s">
        <v>150</v>
      </c>
      <c r="B9" s="166">
        <f>B6-B5</f>
        <v>45.253346213174041</v>
      </c>
      <c r="C9" s="166">
        <f t="shared" ref="C9:Q9" si="1">C6-C5</f>
        <v>28.110307835006779</v>
      </c>
      <c r="D9" s="166">
        <f t="shared" si="1"/>
        <v>39.526712907301544</v>
      </c>
      <c r="E9" s="166">
        <f t="shared" si="1"/>
        <v>28.918342344431949</v>
      </c>
      <c r="F9" s="166">
        <f t="shared" si="1"/>
        <v>44.724518297682948</v>
      </c>
      <c r="G9" s="166">
        <f t="shared" si="1"/>
        <v>94.70990517388708</v>
      </c>
      <c r="H9" s="166">
        <f t="shared" si="1"/>
        <v>37.375132921634702</v>
      </c>
      <c r="I9" s="166">
        <f t="shared" si="1"/>
        <v>26.949239388781223</v>
      </c>
      <c r="J9" s="166">
        <f t="shared" si="1"/>
        <v>28.368035354732797</v>
      </c>
      <c r="K9" s="166">
        <f t="shared" si="1"/>
        <v>136.35767997636833</v>
      </c>
      <c r="L9" s="166">
        <f t="shared" si="1"/>
        <v>37.180101270604212</v>
      </c>
      <c r="M9" s="166">
        <f t="shared" si="1"/>
        <v>25.293942111584386</v>
      </c>
      <c r="N9" s="166">
        <f t="shared" si="1"/>
        <v>26.629778639106235</v>
      </c>
      <c r="O9" s="166">
        <f t="shared" si="1"/>
        <v>26.813389958273945</v>
      </c>
      <c r="P9" s="166">
        <f t="shared" si="1"/>
        <v>29.209860946384651</v>
      </c>
      <c r="Q9" s="166">
        <f t="shared" si="1"/>
        <v>31.558740917154864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78.102344474796425</v>
      </c>
      <c r="C12" s="163">
        <f t="shared" ref="C12:Q12" si="2">SUM(C13:C14,C18:C19,C25:C26)</f>
        <v>80.199900000000056</v>
      </c>
      <c r="D12" s="163">
        <f t="shared" si="2"/>
        <v>78.197500000000048</v>
      </c>
      <c r="E12" s="163">
        <f t="shared" si="2"/>
        <v>81.212169999999986</v>
      </c>
      <c r="F12" s="163">
        <f t="shared" si="2"/>
        <v>74.996110000000087</v>
      </c>
      <c r="G12" s="163">
        <f t="shared" si="2"/>
        <v>76.026052643148191</v>
      </c>
      <c r="H12" s="163">
        <f t="shared" si="2"/>
        <v>76.416589999999999</v>
      </c>
      <c r="I12" s="163">
        <f t="shared" si="2"/>
        <v>75.41620999999995</v>
      </c>
      <c r="J12" s="163">
        <f t="shared" si="2"/>
        <v>77.409940000000063</v>
      </c>
      <c r="K12" s="163">
        <f t="shared" si="2"/>
        <v>66.295269999999931</v>
      </c>
      <c r="L12" s="163">
        <f t="shared" si="2"/>
        <v>69.551909930755855</v>
      </c>
      <c r="M12" s="163">
        <f t="shared" si="2"/>
        <v>67.500560729113403</v>
      </c>
      <c r="N12" s="163">
        <f t="shared" si="2"/>
        <v>71.010296816319709</v>
      </c>
      <c r="O12" s="163">
        <f t="shared" si="2"/>
        <v>70.002765207156585</v>
      </c>
      <c r="P12" s="163">
        <f t="shared" si="2"/>
        <v>75.285358708944159</v>
      </c>
      <c r="Q12" s="163">
        <f t="shared" si="2"/>
        <v>75.290216754386989</v>
      </c>
    </row>
    <row r="13" spans="1:17" x14ac:dyDescent="0.25">
      <c r="A13" s="54" t="s">
        <v>38</v>
      </c>
      <c r="B13" s="53">
        <v>0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</row>
    <row r="14" spans="1:17" x14ac:dyDescent="0.25">
      <c r="A14" s="51" t="s">
        <v>37</v>
      </c>
      <c r="B14" s="50">
        <f>SUM(B15:B17)</f>
        <v>78.102344474796425</v>
      </c>
      <c r="C14" s="50">
        <f t="shared" ref="C14:Q14" si="3">SUM(C15:C17)</f>
        <v>80.199900000000056</v>
      </c>
      <c r="D14" s="50">
        <f t="shared" si="3"/>
        <v>78.197500000000048</v>
      </c>
      <c r="E14" s="50">
        <f t="shared" si="3"/>
        <v>81.212169999999986</v>
      </c>
      <c r="F14" s="50">
        <f t="shared" si="3"/>
        <v>74.996110000000087</v>
      </c>
      <c r="G14" s="50">
        <f t="shared" si="3"/>
        <v>76.026052643148191</v>
      </c>
      <c r="H14" s="50">
        <f t="shared" si="3"/>
        <v>76.416589999999999</v>
      </c>
      <c r="I14" s="50">
        <f t="shared" si="3"/>
        <v>75.41620999999995</v>
      </c>
      <c r="J14" s="50">
        <f t="shared" si="3"/>
        <v>77.409940000000063</v>
      </c>
      <c r="K14" s="50">
        <f t="shared" si="3"/>
        <v>66.295269999999931</v>
      </c>
      <c r="L14" s="50">
        <f t="shared" si="3"/>
        <v>67.282814166161529</v>
      </c>
      <c r="M14" s="50">
        <f t="shared" si="3"/>
        <v>65.231508589973885</v>
      </c>
      <c r="N14" s="50">
        <f t="shared" si="3"/>
        <v>68.287453594766262</v>
      </c>
      <c r="O14" s="50">
        <f t="shared" si="3"/>
        <v>67.279954104972916</v>
      </c>
      <c r="P14" s="50">
        <f t="shared" si="3"/>
        <v>71.368286004253235</v>
      </c>
      <c r="Q14" s="50">
        <f t="shared" si="3"/>
        <v>71.373089877720403</v>
      </c>
    </row>
    <row r="15" spans="1:17" x14ac:dyDescent="0.25">
      <c r="A15" s="52" t="s">
        <v>66</v>
      </c>
      <c r="B15" s="50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</row>
    <row r="16" spans="1:17" x14ac:dyDescent="0.25">
      <c r="A16" s="52" t="s">
        <v>147</v>
      </c>
      <c r="B16" s="50">
        <v>72.752168035420524</v>
      </c>
      <c r="C16" s="50">
        <v>71.70156999999999</v>
      </c>
      <c r="D16" s="50">
        <v>70.698499999999981</v>
      </c>
      <c r="E16" s="50">
        <v>73.713129999999978</v>
      </c>
      <c r="F16" s="50">
        <v>69.696000000000012</v>
      </c>
      <c r="G16" s="50">
        <v>70.699898389921117</v>
      </c>
      <c r="H16" s="50">
        <v>71.216589999999997</v>
      </c>
      <c r="I16" s="50">
        <v>70.216099999999997</v>
      </c>
      <c r="J16" s="50">
        <v>72.20966</v>
      </c>
      <c r="K16" s="50">
        <v>62.096359999999969</v>
      </c>
      <c r="L16" s="50">
        <v>63.102824698662744</v>
      </c>
      <c r="M16" s="50">
        <v>61.051534496685399</v>
      </c>
      <c r="N16" s="50">
        <v>64.107567660726332</v>
      </c>
      <c r="O16" s="50">
        <v>63.099750183274672</v>
      </c>
      <c r="P16" s="50">
        <v>66.137466362259573</v>
      </c>
      <c r="Q16" s="50">
        <v>66.142173725037125</v>
      </c>
    </row>
    <row r="17" spans="1:17" x14ac:dyDescent="0.25">
      <c r="A17" s="52" t="s">
        <v>146</v>
      </c>
      <c r="B17" s="50">
        <v>5.3501764393758995</v>
      </c>
      <c r="C17" s="50">
        <v>8.4983300000000668</v>
      </c>
      <c r="D17" s="50">
        <v>7.4990000000000645</v>
      </c>
      <c r="E17" s="50">
        <v>7.4990400000000079</v>
      </c>
      <c r="F17" s="50">
        <v>5.3001100000000747</v>
      </c>
      <c r="G17" s="50">
        <v>5.3261542532270729</v>
      </c>
      <c r="H17" s="50">
        <v>5.2000000000000037</v>
      </c>
      <c r="I17" s="50">
        <v>5.2001099999999534</v>
      </c>
      <c r="J17" s="50">
        <v>5.2002800000000624</v>
      </c>
      <c r="K17" s="50">
        <v>4.1989099999999633</v>
      </c>
      <c r="L17" s="50">
        <v>4.1799894674987783</v>
      </c>
      <c r="M17" s="50">
        <v>4.1799740932884788</v>
      </c>
      <c r="N17" s="50">
        <v>4.1798859340399313</v>
      </c>
      <c r="O17" s="50">
        <v>4.1802039216982427</v>
      </c>
      <c r="P17" s="50">
        <v>5.230819641993663</v>
      </c>
      <c r="Q17" s="50">
        <v>5.2309161526832773</v>
      </c>
    </row>
    <row r="18" spans="1:17" x14ac:dyDescent="0.25">
      <c r="A18" s="51" t="s">
        <v>41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</row>
    <row r="19" spans="1:17" x14ac:dyDescent="0.25">
      <c r="A19" s="51" t="s">
        <v>64</v>
      </c>
      <c r="B19" s="50">
        <f>SUM(B20:B24)</f>
        <v>0</v>
      </c>
      <c r="C19" s="50">
        <f t="shared" ref="C19:Q19" si="4">SUM(C20:C24)</f>
        <v>0</v>
      </c>
      <c r="D19" s="50">
        <f t="shared" si="4"/>
        <v>0</v>
      </c>
      <c r="E19" s="50">
        <f t="shared" si="4"/>
        <v>0</v>
      </c>
      <c r="F19" s="50">
        <f t="shared" si="4"/>
        <v>0</v>
      </c>
      <c r="G19" s="50">
        <f t="shared" si="4"/>
        <v>0</v>
      </c>
      <c r="H19" s="50">
        <f t="shared" si="4"/>
        <v>0</v>
      </c>
      <c r="I19" s="50">
        <f t="shared" si="4"/>
        <v>0</v>
      </c>
      <c r="J19" s="50">
        <f t="shared" si="4"/>
        <v>0</v>
      </c>
      <c r="K19" s="50">
        <f t="shared" si="4"/>
        <v>0</v>
      </c>
      <c r="L19" s="50">
        <f t="shared" si="4"/>
        <v>2.2690957645943302</v>
      </c>
      <c r="M19" s="50">
        <f t="shared" si="4"/>
        <v>2.2690521391395184</v>
      </c>
      <c r="N19" s="50">
        <f t="shared" si="4"/>
        <v>2.7228432215534499</v>
      </c>
      <c r="O19" s="50">
        <f t="shared" si="4"/>
        <v>2.7228111021836754</v>
      </c>
      <c r="P19" s="50">
        <f t="shared" si="4"/>
        <v>3.9170727046909293</v>
      </c>
      <c r="Q19" s="50">
        <f t="shared" si="4"/>
        <v>3.9171268766665857</v>
      </c>
    </row>
    <row r="20" spans="1:17" x14ac:dyDescent="0.25">
      <c r="A20" s="52" t="s">
        <v>34</v>
      </c>
      <c r="B20" s="50">
        <v>0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</row>
    <row r="21" spans="1:17" x14ac:dyDescent="0.25">
      <c r="A21" s="52" t="s">
        <v>63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</row>
    <row r="24" spans="1:17" x14ac:dyDescent="0.25">
      <c r="A24" s="52" t="s">
        <v>32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2.2690957645943302</v>
      </c>
      <c r="M24" s="50">
        <v>2.2690521391395184</v>
      </c>
      <c r="N24" s="50">
        <v>2.7228432215534499</v>
      </c>
      <c r="O24" s="50">
        <v>2.7228111021836754</v>
      </c>
      <c r="P24" s="50">
        <v>3.9170727046909293</v>
      </c>
      <c r="Q24" s="50">
        <v>3.9171268766665857</v>
      </c>
    </row>
    <row r="25" spans="1:17" x14ac:dyDescent="0.25">
      <c r="A25" s="51" t="s">
        <v>31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</row>
    <row r="26" spans="1:17" x14ac:dyDescent="0.25">
      <c r="A26" s="49" t="s">
        <v>30</v>
      </c>
      <c r="B26" s="48">
        <v>0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</row>
    <row r="28" spans="1:17" x14ac:dyDescent="0.25">
      <c r="A28" s="162" t="s">
        <v>112</v>
      </c>
      <c r="B28" s="161">
        <f>AGR_emi!B5</f>
        <v>241.23097612429828</v>
      </c>
      <c r="C28" s="161">
        <f>AGR_emi!C5</f>
        <v>247.44323848348822</v>
      </c>
      <c r="D28" s="161">
        <f>AGR_emi!D5</f>
        <v>241.32293438515214</v>
      </c>
      <c r="E28" s="161">
        <f>AGR_emi!E5</f>
        <v>250.675697407428</v>
      </c>
      <c r="F28" s="161">
        <f>AGR_emi!F5</f>
        <v>231.71305654170027</v>
      </c>
      <c r="G28" s="161">
        <f>AGR_emi!G5</f>
        <v>234.90607645406453</v>
      </c>
      <c r="H28" s="161">
        <f>AGR_emi!H5</f>
        <v>236.14009696789196</v>
      </c>
      <c r="I28" s="161">
        <f>AGR_emi!I5</f>
        <v>233.03648040814787</v>
      </c>
      <c r="J28" s="161">
        <f>AGR_emi!J5</f>
        <v>239.22182514657612</v>
      </c>
      <c r="K28" s="161">
        <f>AGR_emi!K5</f>
        <v>204.83185217245187</v>
      </c>
      <c r="L28" s="161">
        <f>AGR_emi!L5</f>
        <v>207.89943015068468</v>
      </c>
      <c r="M28" s="161">
        <f>AGR_emi!M5</f>
        <v>201.53542425627498</v>
      </c>
      <c r="N28" s="161">
        <f>AGR_emi!N5</f>
        <v>211.01626320795577</v>
      </c>
      <c r="O28" s="161">
        <f>AGR_emi!O5</f>
        <v>207.89051394499569</v>
      </c>
      <c r="P28" s="161">
        <f>AGR_emi!P5</f>
        <v>220.36309323087127</v>
      </c>
      <c r="Q28" s="161">
        <f>AGR_emi!Q5</f>
        <v>220.37797746282286</v>
      </c>
    </row>
    <row r="30" spans="1:17" x14ac:dyDescent="0.25">
      <c r="A30" s="160" t="s">
        <v>145</v>
      </c>
      <c r="B30" s="159">
        <f t="shared" ref="B30:Q30" si="5">IF(B$12=0,"",B$12/B$3*1000)</f>
        <v>98.527123070072989</v>
      </c>
      <c r="C30" s="159">
        <f t="shared" si="5"/>
        <v>108.88958548738258</v>
      </c>
      <c r="D30" s="159">
        <f t="shared" si="5"/>
        <v>94.479260943961265</v>
      </c>
      <c r="E30" s="159">
        <f t="shared" si="5"/>
        <v>126.58658208624412</v>
      </c>
      <c r="F30" s="159">
        <f t="shared" si="5"/>
        <v>103.87512067272164</v>
      </c>
      <c r="G30" s="159">
        <f t="shared" si="5"/>
        <v>101.42307906128968</v>
      </c>
      <c r="H30" s="159">
        <f t="shared" si="5"/>
        <v>110.50135535825645</v>
      </c>
      <c r="I30" s="159">
        <f t="shared" si="5"/>
        <v>107.82275679095866</v>
      </c>
      <c r="J30" s="159">
        <f t="shared" si="5"/>
        <v>121.74808557006379</v>
      </c>
      <c r="K30" s="159">
        <f t="shared" si="5"/>
        <v>112.40957758870687</v>
      </c>
      <c r="L30" s="159">
        <f t="shared" si="5"/>
        <v>111.10528742932244</v>
      </c>
      <c r="M30" s="159">
        <f t="shared" si="5"/>
        <v>93.189219417819444</v>
      </c>
      <c r="N30" s="159">
        <f t="shared" si="5"/>
        <v>110.98898417074416</v>
      </c>
      <c r="O30" s="159">
        <f t="shared" si="5"/>
        <v>109.51844522326515</v>
      </c>
      <c r="P30" s="159">
        <f t="shared" si="5"/>
        <v>101.3702567883785</v>
      </c>
      <c r="Q30" s="159">
        <f t="shared" si="5"/>
        <v>98.773069792424266</v>
      </c>
    </row>
    <row r="31" spans="1:17" x14ac:dyDescent="0.25">
      <c r="A31" s="158" t="s">
        <v>144</v>
      </c>
      <c r="B31" s="157">
        <f t="shared" ref="B31:Q31" si="6">IF(B$12=0,"",B$12/B$5*1000)</f>
        <v>150.07748119237533</v>
      </c>
      <c r="C31" s="157">
        <f t="shared" si="6"/>
        <v>150.22424774637963</v>
      </c>
      <c r="D31" s="157">
        <f t="shared" si="6"/>
        <v>150.12197556987238</v>
      </c>
      <c r="E31" s="157">
        <f t="shared" si="6"/>
        <v>149.55847581273395</v>
      </c>
      <c r="F31" s="157">
        <f t="shared" si="6"/>
        <v>149.33968685504703</v>
      </c>
      <c r="G31" s="157">
        <f t="shared" si="6"/>
        <v>149.33348771407742</v>
      </c>
      <c r="H31" s="157">
        <f t="shared" si="6"/>
        <v>149.31323631192438</v>
      </c>
      <c r="I31" s="157">
        <f t="shared" si="6"/>
        <v>147.30886287635244</v>
      </c>
      <c r="J31" s="157">
        <f t="shared" si="6"/>
        <v>145.09797780217099</v>
      </c>
      <c r="K31" s="157">
        <f t="shared" si="6"/>
        <v>145.06035829183153</v>
      </c>
      <c r="L31" s="157">
        <f t="shared" si="6"/>
        <v>147.3224377759957</v>
      </c>
      <c r="M31" s="157">
        <f t="shared" si="6"/>
        <v>144.79118875504952</v>
      </c>
      <c r="N31" s="157">
        <f t="shared" si="6"/>
        <v>142.35045504070291</v>
      </c>
      <c r="O31" s="157">
        <f t="shared" si="6"/>
        <v>140.60291055498496</v>
      </c>
      <c r="P31" s="157">
        <f t="shared" si="6"/>
        <v>139.06637883861342</v>
      </c>
      <c r="Q31" s="157">
        <f t="shared" si="6"/>
        <v>138.1593927678164</v>
      </c>
    </row>
    <row r="32" spans="1:17" x14ac:dyDescent="0.25">
      <c r="A32" s="158" t="s">
        <v>143</v>
      </c>
      <c r="B32" s="157">
        <f>IF(AGR_ued!B$5=0,"",AGR_ued!B$5/B$5*1000)</f>
        <v>54.831705276501552</v>
      </c>
      <c r="C32" s="157">
        <f>IF(AGR_ued!C$5=0,"",AGR_ued!C$5/C$5*1000)</f>
        <v>54.83170527650153</v>
      </c>
      <c r="D32" s="157">
        <f>IF(AGR_ued!D$5=0,"",AGR_ued!D$5/D$5*1000)</f>
        <v>54.831705276501523</v>
      </c>
      <c r="E32" s="157">
        <f>IF(AGR_ued!E$5=0,"",AGR_ued!E$5/E$5*1000)</f>
        <v>54.831705276501559</v>
      </c>
      <c r="F32" s="157">
        <f>IF(AGR_ued!F$5=0,"",AGR_ued!F$5/F$5*1000)</f>
        <v>54.83170527650153</v>
      </c>
      <c r="G32" s="157">
        <f>IF(AGR_ued!G$5=0,"",AGR_ued!G$5/G$5*1000)</f>
        <v>54.831705276501552</v>
      </c>
      <c r="H32" s="157">
        <f>IF(AGR_ued!H$5=0,"",AGR_ued!H$5/H$5*1000)</f>
        <v>54.831705276501538</v>
      </c>
      <c r="I32" s="157">
        <f>IF(AGR_ued!I$5=0,"",AGR_ued!I$5/I$5*1000)</f>
        <v>54.831705276501545</v>
      </c>
      <c r="J32" s="157">
        <f>IF(AGR_ued!J$5=0,"",AGR_ued!J$5/J$5*1000)</f>
        <v>54.831705276501523</v>
      </c>
      <c r="K32" s="157">
        <f>IF(AGR_ued!K$5=0,"",AGR_ued!K$5/K$5*1000)</f>
        <v>54.831705276501538</v>
      </c>
      <c r="L32" s="157">
        <f>IF(AGR_ued!L$5=0,"",AGR_ued!L$5/L$5*1000)</f>
        <v>54.831705276501545</v>
      </c>
      <c r="M32" s="157">
        <f>IF(AGR_ued!M$5=0,"",AGR_ued!M$5/M$5*1000)</f>
        <v>54.831705276501538</v>
      </c>
      <c r="N32" s="157">
        <f>IF(AGR_ued!N$5=0,"",AGR_ued!N$5/N$5*1000)</f>
        <v>54.831705276501545</v>
      </c>
      <c r="O32" s="157">
        <f>IF(AGR_ued!O$5=0,"",AGR_ued!O$5/O$5*1000)</f>
        <v>54.831705276501538</v>
      </c>
      <c r="P32" s="157">
        <f>IF(AGR_ued!P$5=0,"",AGR_ued!P$5/P$5*1000)</f>
        <v>54.831705276501538</v>
      </c>
      <c r="Q32" s="157">
        <f>IF(AGR_ued!Q$5=0,"",AGR_ued!Q$5/Q$5*1000)</f>
        <v>54.831705276501545</v>
      </c>
    </row>
    <row r="33" spans="1:17" x14ac:dyDescent="0.25">
      <c r="A33" s="156" t="s">
        <v>142</v>
      </c>
      <c r="B33" s="155">
        <f t="shared" ref="B33:Q33" si="7">IF(B$12=0,"",B$28/B$12)</f>
        <v>3.0886521748670854</v>
      </c>
      <c r="C33" s="155">
        <f t="shared" si="7"/>
        <v>3.0853310101819087</v>
      </c>
      <c r="D33" s="155">
        <f t="shared" si="7"/>
        <v>3.0860696874599824</v>
      </c>
      <c r="E33" s="155">
        <f t="shared" si="7"/>
        <v>3.0866765092895321</v>
      </c>
      <c r="F33" s="155">
        <f t="shared" si="7"/>
        <v>3.0896676713192193</v>
      </c>
      <c r="G33" s="155">
        <f t="shared" si="7"/>
        <v>3.0898102464515542</v>
      </c>
      <c r="H33" s="155">
        <f t="shared" si="7"/>
        <v>3.0901679460951081</v>
      </c>
      <c r="I33" s="155">
        <f t="shared" si="7"/>
        <v>3.0900051912996958</v>
      </c>
      <c r="J33" s="155">
        <f t="shared" si="7"/>
        <v>3.0903243840077375</v>
      </c>
      <c r="K33" s="155">
        <f t="shared" si="7"/>
        <v>3.0896902927230268</v>
      </c>
      <c r="L33" s="155">
        <f t="shared" si="7"/>
        <v>2.9891261125347119</v>
      </c>
      <c r="M33" s="155">
        <f t="shared" si="7"/>
        <v>2.9856851866024798</v>
      </c>
      <c r="N33" s="155">
        <f t="shared" si="7"/>
        <v>2.9716290829453293</v>
      </c>
      <c r="O33" s="155">
        <f t="shared" si="7"/>
        <v>2.9697471711266408</v>
      </c>
      <c r="P33" s="155">
        <f t="shared" si="7"/>
        <v>2.9270378332499249</v>
      </c>
      <c r="Q33" s="155">
        <f t="shared" si="7"/>
        <v>2.9270466597505438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78.102344474796411</v>
      </c>
      <c r="C5" s="55">
        <f t="shared" ref="C5:Q5" si="0">SUM(C6:C9,C16:C17,C25:C27)</f>
        <v>80.199900000000056</v>
      </c>
      <c r="D5" s="55">
        <f t="shared" si="0"/>
        <v>78.197500000000034</v>
      </c>
      <c r="E5" s="55">
        <f t="shared" si="0"/>
        <v>81.212169999999986</v>
      </c>
      <c r="F5" s="55">
        <f t="shared" si="0"/>
        <v>74.996110000000073</v>
      </c>
      <c r="G5" s="55">
        <f t="shared" si="0"/>
        <v>76.026052643148205</v>
      </c>
      <c r="H5" s="55">
        <f t="shared" si="0"/>
        <v>76.416589999999985</v>
      </c>
      <c r="I5" s="55">
        <f t="shared" si="0"/>
        <v>75.416209999999964</v>
      </c>
      <c r="J5" s="55">
        <f t="shared" si="0"/>
        <v>77.409940000000049</v>
      </c>
      <c r="K5" s="55">
        <f t="shared" si="0"/>
        <v>66.295269999999945</v>
      </c>
      <c r="L5" s="55">
        <f t="shared" si="0"/>
        <v>69.551909930755841</v>
      </c>
      <c r="M5" s="55">
        <f t="shared" si="0"/>
        <v>67.500560729113388</v>
      </c>
      <c r="N5" s="55">
        <f t="shared" si="0"/>
        <v>71.010296816319709</v>
      </c>
      <c r="O5" s="55">
        <f t="shared" si="0"/>
        <v>70.002765207156614</v>
      </c>
      <c r="P5" s="55">
        <f t="shared" si="0"/>
        <v>75.285358708944145</v>
      </c>
      <c r="Q5" s="55">
        <f t="shared" si="0"/>
        <v>75.290216754386989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17.182515784455209</v>
      </c>
      <c r="C9" s="204">
        <f t="shared" ref="C9:Q9" si="1">SUM(C10:C15)</f>
        <v>17.643978000000015</v>
      </c>
      <c r="D9" s="204">
        <f t="shared" si="1"/>
        <v>17.203450000000011</v>
      </c>
      <c r="E9" s="204">
        <f t="shared" si="1"/>
        <v>17.866677400000004</v>
      </c>
      <c r="F9" s="204">
        <f t="shared" si="1"/>
        <v>16.499144200000018</v>
      </c>
      <c r="G9" s="204">
        <f t="shared" si="1"/>
        <v>16.725731581492603</v>
      </c>
      <c r="H9" s="204">
        <f t="shared" si="1"/>
        <v>16.811649800000001</v>
      </c>
      <c r="I9" s="204">
        <f t="shared" si="1"/>
        <v>16.591566199999988</v>
      </c>
      <c r="J9" s="204">
        <f t="shared" si="1"/>
        <v>17.030186800000013</v>
      </c>
      <c r="K9" s="204">
        <f t="shared" si="1"/>
        <v>14.58495939999999</v>
      </c>
      <c r="L9" s="204">
        <f t="shared" si="1"/>
        <v>15.30142018476629</v>
      </c>
      <c r="M9" s="204">
        <f t="shared" si="1"/>
        <v>14.850123360404943</v>
      </c>
      <c r="N9" s="204">
        <f t="shared" si="1"/>
        <v>15.622265299590337</v>
      </c>
      <c r="O9" s="204">
        <f t="shared" si="1"/>
        <v>15.400608345574451</v>
      </c>
      <c r="P9" s="204">
        <f t="shared" si="1"/>
        <v>16.562778915967716</v>
      </c>
      <c r="Q9" s="204">
        <f t="shared" si="1"/>
        <v>16.563847685965136</v>
      </c>
    </row>
    <row r="10" spans="1:17" x14ac:dyDescent="0.25">
      <c r="A10" s="202" t="s">
        <v>35</v>
      </c>
      <c r="B10" s="203">
        <v>17.182515784455209</v>
      </c>
      <c r="C10" s="203">
        <v>17.643978000000015</v>
      </c>
      <c r="D10" s="203">
        <v>17.203450000000011</v>
      </c>
      <c r="E10" s="203">
        <v>17.866677400000004</v>
      </c>
      <c r="F10" s="203">
        <v>16.499144200000018</v>
      </c>
      <c r="G10" s="203">
        <v>16.725731581492603</v>
      </c>
      <c r="H10" s="203">
        <v>16.811649800000001</v>
      </c>
      <c r="I10" s="203">
        <v>16.591566199999988</v>
      </c>
      <c r="J10" s="203">
        <v>17.030186800000013</v>
      </c>
      <c r="K10" s="203">
        <v>14.58495939999999</v>
      </c>
      <c r="L10" s="203">
        <v>13.599598361320542</v>
      </c>
      <c r="M10" s="203">
        <v>13.148334256050305</v>
      </c>
      <c r="N10" s="203">
        <v>13.58013288342525</v>
      </c>
      <c r="O10" s="203">
        <v>13.358500018936695</v>
      </c>
      <c r="P10" s="203">
        <v>13.624974387449519</v>
      </c>
      <c r="Q10" s="203">
        <v>13.626002528465195</v>
      </c>
    </row>
    <row r="11" spans="1:17" x14ac:dyDescent="0.25">
      <c r="A11" s="202" t="s">
        <v>166</v>
      </c>
      <c r="B11" s="201">
        <v>0</v>
      </c>
      <c r="C11" s="201">
        <v>0</v>
      </c>
      <c r="D11" s="201">
        <v>0</v>
      </c>
      <c r="E11" s="201">
        <v>0</v>
      </c>
      <c r="F11" s="201">
        <v>0</v>
      </c>
      <c r="G11" s="201">
        <v>0</v>
      </c>
      <c r="H11" s="201">
        <v>0</v>
      </c>
      <c r="I11" s="201">
        <v>0</v>
      </c>
      <c r="J11" s="201">
        <v>0</v>
      </c>
      <c r="K11" s="201">
        <v>0</v>
      </c>
      <c r="L11" s="201">
        <v>0</v>
      </c>
      <c r="M11" s="201">
        <v>0</v>
      </c>
      <c r="N11" s="201">
        <v>0</v>
      </c>
      <c r="O11" s="201">
        <v>0</v>
      </c>
      <c r="P11" s="201">
        <v>0</v>
      </c>
      <c r="Q11" s="201">
        <v>0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1.7018218234457476</v>
      </c>
      <c r="M13" s="201">
        <v>1.7017891043546387</v>
      </c>
      <c r="N13" s="201">
        <v>2.0421324161650873</v>
      </c>
      <c r="O13" s="201">
        <v>2.0421083266377567</v>
      </c>
      <c r="P13" s="201">
        <v>2.9378045285181966</v>
      </c>
      <c r="Q13" s="201">
        <v>2.9378451574999396</v>
      </c>
    </row>
    <row r="14" spans="1:17" x14ac:dyDescent="0.25">
      <c r="A14" s="202" t="s">
        <v>42</v>
      </c>
      <c r="B14" s="201">
        <v>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0</v>
      </c>
      <c r="L14" s="201">
        <v>0</v>
      </c>
      <c r="M14" s="201">
        <v>0</v>
      </c>
      <c r="N14" s="201">
        <v>0</v>
      </c>
      <c r="O14" s="201">
        <v>0</v>
      </c>
      <c r="P14" s="201">
        <v>0</v>
      </c>
      <c r="Q14" s="201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14.550433607084098</v>
      </c>
      <c r="C16" s="197">
        <v>14.340313999999999</v>
      </c>
      <c r="D16" s="197">
        <v>14.139699999999994</v>
      </c>
      <c r="E16" s="197">
        <v>14.742626</v>
      </c>
      <c r="F16" s="197">
        <v>13.939200000000003</v>
      </c>
      <c r="G16" s="197">
        <v>14.139979677984227</v>
      </c>
      <c r="H16" s="197">
        <v>14.243317999999995</v>
      </c>
      <c r="I16" s="197">
        <v>14.043220000000002</v>
      </c>
      <c r="J16" s="197">
        <v>14.441931999999998</v>
      </c>
      <c r="K16" s="197">
        <v>12.419271999999998</v>
      </c>
      <c r="L16" s="197">
        <v>12.620564939732551</v>
      </c>
      <c r="M16" s="197">
        <v>12.210306899337077</v>
      </c>
      <c r="N16" s="197">
        <v>12.821513532145266</v>
      </c>
      <c r="O16" s="197">
        <v>12.61995003665494</v>
      </c>
      <c r="P16" s="197">
        <v>13.227493272451911</v>
      </c>
      <c r="Q16" s="197">
        <v>13.228434745007428</v>
      </c>
    </row>
    <row r="17" spans="1:17" x14ac:dyDescent="0.25">
      <c r="A17" s="198" t="s">
        <v>157</v>
      </c>
      <c r="B17" s="197">
        <f>SUM(B18:B24)</f>
        <v>34.729048197589819</v>
      </c>
      <c r="C17" s="197">
        <f t="shared" ref="C17:Q17" si="2">SUM(C18:C24)</f>
        <v>36.743356800000043</v>
      </c>
      <c r="D17" s="197">
        <f t="shared" si="2"/>
        <v>35.54259000000004</v>
      </c>
      <c r="E17" s="197">
        <f t="shared" si="2"/>
        <v>36.808765799999996</v>
      </c>
      <c r="F17" s="197">
        <f t="shared" si="2"/>
        <v>33.406405800000059</v>
      </c>
      <c r="G17" s="197">
        <f t="shared" si="2"/>
        <v>33.848357641283997</v>
      </c>
      <c r="H17" s="197">
        <f t="shared" si="2"/>
        <v>33.966967799999999</v>
      </c>
      <c r="I17" s="197">
        <f t="shared" si="2"/>
        <v>33.546847799999966</v>
      </c>
      <c r="J17" s="197">
        <f t="shared" si="2"/>
        <v>34.384275600000045</v>
      </c>
      <c r="K17" s="197">
        <f t="shared" si="2"/>
        <v>29.355620999999964</v>
      </c>
      <c r="L17" s="197">
        <f t="shared" si="2"/>
        <v>31.533472854470968</v>
      </c>
      <c r="M17" s="197">
        <f t="shared" si="2"/>
        <v>30.671884949901706</v>
      </c>
      <c r="N17" s="197">
        <f t="shared" si="2"/>
        <v>32.309307158867895</v>
      </c>
      <c r="O17" s="197">
        <f t="shared" si="2"/>
        <v>31.88624679560327</v>
      </c>
      <c r="P17" s="197">
        <f t="shared" si="2"/>
        <v>34.913091902562989</v>
      </c>
      <c r="Q17" s="197">
        <f t="shared" si="2"/>
        <v>34.915186527408473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</v>
      </c>
      <c r="J19" s="199">
        <v>0</v>
      </c>
      <c r="K19" s="199">
        <v>0</v>
      </c>
      <c r="L19" s="199">
        <v>0</v>
      </c>
      <c r="M19" s="199">
        <v>0</v>
      </c>
      <c r="N19" s="199">
        <v>0</v>
      </c>
      <c r="O19" s="199">
        <v>0</v>
      </c>
      <c r="P19" s="199">
        <v>0</v>
      </c>
      <c r="Q19" s="199">
        <v>0</v>
      </c>
    </row>
    <row r="20" spans="1:17" x14ac:dyDescent="0.25">
      <c r="A20" s="200" t="s">
        <v>35</v>
      </c>
      <c r="B20" s="199">
        <v>29.378871758213915</v>
      </c>
      <c r="C20" s="199">
        <v>28.24502679999998</v>
      </c>
      <c r="D20" s="199">
        <v>28.043589999999977</v>
      </c>
      <c r="E20" s="199">
        <v>29.309725799999992</v>
      </c>
      <c r="F20" s="199">
        <v>28.10629579999998</v>
      </c>
      <c r="G20" s="199">
        <v>28.522203388056923</v>
      </c>
      <c r="H20" s="199">
        <v>28.766967799999996</v>
      </c>
      <c r="I20" s="199">
        <v>28.34673780000001</v>
      </c>
      <c r="J20" s="199">
        <v>29.183995599999982</v>
      </c>
      <c r="K20" s="199">
        <v>25.156711000000001</v>
      </c>
      <c r="L20" s="199">
        <v>26.786209445823609</v>
      </c>
      <c r="M20" s="199">
        <v>25.924647821828348</v>
      </c>
      <c r="N20" s="199">
        <v>27.448710419439603</v>
      </c>
      <c r="O20" s="199">
        <v>27.025340098359109</v>
      </c>
      <c r="P20" s="199">
        <v>28.703004084396596</v>
      </c>
      <c r="Q20" s="199">
        <v>28.704988655558555</v>
      </c>
    </row>
    <row r="21" spans="1:17" x14ac:dyDescent="0.25">
      <c r="A21" s="200" t="s">
        <v>167</v>
      </c>
      <c r="B21" s="199">
        <v>5.3501764393759004</v>
      </c>
      <c r="C21" s="199">
        <v>8.4983300000000668</v>
      </c>
      <c r="D21" s="199">
        <v>7.4990000000000645</v>
      </c>
      <c r="E21" s="199">
        <v>7.499040000000007</v>
      </c>
      <c r="F21" s="199">
        <v>5.3001100000000747</v>
      </c>
      <c r="G21" s="199">
        <v>5.3261542532270729</v>
      </c>
      <c r="H21" s="199">
        <v>5.2000000000000028</v>
      </c>
      <c r="I21" s="199">
        <v>5.2001099999999525</v>
      </c>
      <c r="J21" s="199">
        <v>5.2002800000000624</v>
      </c>
      <c r="K21" s="199">
        <v>4.1989099999999624</v>
      </c>
      <c r="L21" s="199">
        <v>4.1799894674987783</v>
      </c>
      <c r="M21" s="199">
        <v>4.1799740932884788</v>
      </c>
      <c r="N21" s="199">
        <v>4.1798859340399304</v>
      </c>
      <c r="O21" s="199">
        <v>4.1802039216982427</v>
      </c>
      <c r="P21" s="199">
        <v>5.230819641993663</v>
      </c>
      <c r="Q21" s="199">
        <v>5.2309161526832773</v>
      </c>
    </row>
    <row r="22" spans="1:17" x14ac:dyDescent="0.25">
      <c r="A22" s="200" t="s">
        <v>166</v>
      </c>
      <c r="B22" s="199">
        <v>0</v>
      </c>
      <c r="C22" s="199">
        <v>0</v>
      </c>
      <c r="D22" s="199">
        <v>0</v>
      </c>
      <c r="E22" s="199">
        <v>0</v>
      </c>
      <c r="F22" s="199">
        <v>0</v>
      </c>
      <c r="G22" s="199">
        <v>0</v>
      </c>
      <c r="H22" s="199">
        <v>0</v>
      </c>
      <c r="I22" s="199">
        <v>0</v>
      </c>
      <c r="J22" s="199">
        <v>0</v>
      </c>
      <c r="K22" s="199">
        <v>0</v>
      </c>
      <c r="L22" s="199">
        <v>0</v>
      </c>
      <c r="M22" s="199">
        <v>0</v>
      </c>
      <c r="N22" s="199">
        <v>0</v>
      </c>
      <c r="O22" s="199">
        <v>0</v>
      </c>
      <c r="P22" s="199">
        <v>0</v>
      </c>
      <c r="Q22" s="199">
        <v>0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0.56727394114858254</v>
      </c>
      <c r="M24" s="199">
        <v>0.56726303478487994</v>
      </c>
      <c r="N24" s="199">
        <v>0.68071080538836237</v>
      </c>
      <c r="O24" s="199">
        <v>0.68070277554591918</v>
      </c>
      <c r="P24" s="199">
        <v>0.97926817617273254</v>
      </c>
      <c r="Q24" s="199">
        <v>0.97928171916664641</v>
      </c>
    </row>
    <row r="25" spans="1:17" x14ac:dyDescent="0.25">
      <c r="A25" s="198" t="s">
        <v>156</v>
      </c>
      <c r="B25" s="197">
        <v>11.640346885667283</v>
      </c>
      <c r="C25" s="197">
        <v>11.472251200000002</v>
      </c>
      <c r="D25" s="197">
        <v>11.311759999999998</v>
      </c>
      <c r="E25" s="197">
        <v>11.794100800000001</v>
      </c>
      <c r="F25" s="197">
        <v>11.15136</v>
      </c>
      <c r="G25" s="197">
        <v>11.31198374238738</v>
      </c>
      <c r="H25" s="197">
        <v>11.394654399999999</v>
      </c>
      <c r="I25" s="197">
        <v>11.234576000000001</v>
      </c>
      <c r="J25" s="197">
        <v>11.553545599999996</v>
      </c>
      <c r="K25" s="197">
        <v>9.9354175999999974</v>
      </c>
      <c r="L25" s="197">
        <v>10.09645195178604</v>
      </c>
      <c r="M25" s="197">
        <v>9.7682455194696622</v>
      </c>
      <c r="N25" s="197">
        <v>10.257210825716214</v>
      </c>
      <c r="O25" s="197">
        <v>10.095960029323949</v>
      </c>
      <c r="P25" s="197">
        <v>10.581994617961531</v>
      </c>
      <c r="Q25" s="197">
        <v>10.582747796005942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1</v>
      </c>
      <c r="D31" s="194">
        <f t="shared" si="3"/>
        <v>1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1.0000000000000002</v>
      </c>
      <c r="I31" s="194">
        <f t="shared" si="3"/>
        <v>0.99999999999999989</v>
      </c>
      <c r="J31" s="194">
        <f t="shared" si="3"/>
        <v>1</v>
      </c>
      <c r="K31" s="194">
        <f t="shared" si="3"/>
        <v>1</v>
      </c>
      <c r="L31" s="194">
        <f t="shared" si="3"/>
        <v>1.0000000000000002</v>
      </c>
      <c r="M31" s="194">
        <f t="shared" si="3"/>
        <v>1</v>
      </c>
      <c r="N31" s="194">
        <f t="shared" si="3"/>
        <v>1</v>
      </c>
      <c r="O31" s="194">
        <f t="shared" si="3"/>
        <v>0.99999999999999989</v>
      </c>
      <c r="P31" s="194">
        <f t="shared" si="3"/>
        <v>1</v>
      </c>
      <c r="Q31" s="194">
        <f t="shared" si="3"/>
        <v>0.99999999999999978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0.21999999999999997</v>
      </c>
      <c r="C35" s="191">
        <f t="shared" si="7"/>
        <v>0.22000000000000003</v>
      </c>
      <c r="D35" s="191">
        <f t="shared" si="7"/>
        <v>0.22000000000000006</v>
      </c>
      <c r="E35" s="191">
        <f t="shared" si="7"/>
        <v>0.22000000000000008</v>
      </c>
      <c r="F35" s="191">
        <f t="shared" si="7"/>
        <v>0.22000000000000003</v>
      </c>
      <c r="G35" s="191">
        <f t="shared" si="7"/>
        <v>0.21999999999999997</v>
      </c>
      <c r="H35" s="191">
        <f t="shared" si="7"/>
        <v>0.22000000000000006</v>
      </c>
      <c r="I35" s="191">
        <f t="shared" si="7"/>
        <v>0.21999999999999995</v>
      </c>
      <c r="J35" s="191">
        <f t="shared" si="7"/>
        <v>0.22000000000000003</v>
      </c>
      <c r="K35" s="191">
        <f t="shared" si="7"/>
        <v>0.22000000000000003</v>
      </c>
      <c r="L35" s="191">
        <f t="shared" si="7"/>
        <v>0.22000000000000006</v>
      </c>
      <c r="M35" s="191">
        <f t="shared" si="7"/>
        <v>0.21999999999999997</v>
      </c>
      <c r="N35" s="191">
        <f t="shared" si="7"/>
        <v>0.22000000000000003</v>
      </c>
      <c r="O35" s="191">
        <f t="shared" si="7"/>
        <v>0.21999999999999995</v>
      </c>
      <c r="P35" s="191">
        <f t="shared" si="7"/>
        <v>0.22000000000000006</v>
      </c>
      <c r="Q35" s="191">
        <f t="shared" si="7"/>
        <v>0.21999999999999997</v>
      </c>
    </row>
    <row r="36" spans="1:17" x14ac:dyDescent="0.25">
      <c r="A36" s="179" t="s">
        <v>158</v>
      </c>
      <c r="B36" s="190">
        <f t="shared" ref="B36:Q36" si="8">IF(B$16=0,0,B$16/B$5)</f>
        <v>0.18629957531914443</v>
      </c>
      <c r="C36" s="190">
        <f t="shared" si="8"/>
        <v>0.17880713068220769</v>
      </c>
      <c r="D36" s="190">
        <f t="shared" si="8"/>
        <v>0.18082035870711963</v>
      </c>
      <c r="E36" s="190">
        <f t="shared" si="8"/>
        <v>0.18153222601981947</v>
      </c>
      <c r="F36" s="190">
        <f t="shared" si="8"/>
        <v>0.18586564023120652</v>
      </c>
      <c r="G36" s="190">
        <f t="shared" si="8"/>
        <v>0.18598860767314326</v>
      </c>
      <c r="H36" s="190">
        <f t="shared" si="8"/>
        <v>0.1863903898355056</v>
      </c>
      <c r="I36" s="190">
        <f t="shared" si="8"/>
        <v>0.1862095695341891</v>
      </c>
      <c r="J36" s="190">
        <f t="shared" si="8"/>
        <v>0.18656430944139718</v>
      </c>
      <c r="K36" s="190">
        <f t="shared" si="8"/>
        <v>0.18733270111125586</v>
      </c>
      <c r="L36" s="190">
        <f t="shared" si="8"/>
        <v>0.18145533246027712</v>
      </c>
      <c r="M36" s="190">
        <f t="shared" si="8"/>
        <v>0.18089193285872512</v>
      </c>
      <c r="N36" s="190">
        <f t="shared" si="8"/>
        <v>0.18055851203256207</v>
      </c>
      <c r="O36" s="190">
        <f t="shared" si="8"/>
        <v>0.18027787901391015</v>
      </c>
      <c r="P36" s="190">
        <f t="shared" si="8"/>
        <v>0.17569808392080413</v>
      </c>
      <c r="Q36" s="190">
        <f t="shared" si="8"/>
        <v>0.17569925171236325</v>
      </c>
    </row>
    <row r="37" spans="1:17" x14ac:dyDescent="0.25">
      <c r="A37" s="179" t="s">
        <v>157</v>
      </c>
      <c r="B37" s="190">
        <f t="shared" ref="B37:Q37" si="9">IF(B$17=0,0,B$17/B$5)</f>
        <v>0.44466076442553998</v>
      </c>
      <c r="C37" s="190">
        <f t="shared" si="9"/>
        <v>0.45814716477202611</v>
      </c>
      <c r="D37" s="190">
        <f t="shared" si="9"/>
        <v>0.45452335432718466</v>
      </c>
      <c r="E37" s="190">
        <f t="shared" si="9"/>
        <v>0.45324199316432501</v>
      </c>
      <c r="F37" s="190">
        <f t="shared" si="9"/>
        <v>0.44544184758382838</v>
      </c>
      <c r="G37" s="190">
        <f t="shared" si="9"/>
        <v>0.44522050618834219</v>
      </c>
      <c r="H37" s="190">
        <f t="shared" si="9"/>
        <v>0.44449729829608997</v>
      </c>
      <c r="I37" s="190">
        <f t="shared" si="9"/>
        <v>0.44482277483845956</v>
      </c>
      <c r="J37" s="190">
        <f t="shared" si="9"/>
        <v>0.44418424300548515</v>
      </c>
      <c r="K37" s="190">
        <f t="shared" si="9"/>
        <v>0.44280113799973947</v>
      </c>
      <c r="L37" s="190">
        <f t="shared" si="9"/>
        <v>0.45338040157150122</v>
      </c>
      <c r="M37" s="190">
        <f t="shared" si="9"/>
        <v>0.45439452085429483</v>
      </c>
      <c r="N37" s="190">
        <f t="shared" si="9"/>
        <v>0.45499467834138829</v>
      </c>
      <c r="O37" s="190">
        <f t="shared" si="9"/>
        <v>0.45549981777496173</v>
      </c>
      <c r="P37" s="190">
        <f t="shared" si="9"/>
        <v>0.46374344894255248</v>
      </c>
      <c r="Q37" s="190">
        <f t="shared" si="9"/>
        <v>0.46374134691774604</v>
      </c>
    </row>
    <row r="38" spans="1:17" x14ac:dyDescent="0.25">
      <c r="A38" s="179" t="s">
        <v>156</v>
      </c>
      <c r="B38" s="190">
        <f t="shared" ref="B38:Q38" si="10">IF(B$25=0,0,B$25/B$5)</f>
        <v>0.14903966025531559</v>
      </c>
      <c r="C38" s="190">
        <f t="shared" si="10"/>
        <v>0.14304570454576621</v>
      </c>
      <c r="D38" s="190">
        <f t="shared" si="10"/>
        <v>0.14465628696569574</v>
      </c>
      <c r="E38" s="190">
        <f t="shared" si="10"/>
        <v>0.14522578081585558</v>
      </c>
      <c r="F38" s="190">
        <f t="shared" si="10"/>
        <v>0.14869251218496518</v>
      </c>
      <c r="G38" s="190">
        <f t="shared" si="10"/>
        <v>0.14879088613851457</v>
      </c>
      <c r="H38" s="190">
        <f t="shared" si="10"/>
        <v>0.14911231186840451</v>
      </c>
      <c r="I38" s="190">
        <f t="shared" si="10"/>
        <v>0.14896765562735129</v>
      </c>
      <c r="J38" s="190">
        <f t="shared" si="10"/>
        <v>0.1492514475531177</v>
      </c>
      <c r="K38" s="190">
        <f t="shared" si="10"/>
        <v>0.14986616088900467</v>
      </c>
      <c r="L38" s="190">
        <f t="shared" si="10"/>
        <v>0.14516426596822168</v>
      </c>
      <c r="M38" s="190">
        <f t="shared" si="10"/>
        <v>0.1447135462869801</v>
      </c>
      <c r="N38" s="190">
        <f t="shared" si="10"/>
        <v>0.14444680962604967</v>
      </c>
      <c r="O38" s="190">
        <f t="shared" si="10"/>
        <v>0.14422230321112808</v>
      </c>
      <c r="P38" s="190">
        <f t="shared" si="10"/>
        <v>0.14055846713664333</v>
      </c>
      <c r="Q38" s="190">
        <f t="shared" si="10"/>
        <v>0.14055940136989059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150.0774811923753</v>
      </c>
      <c r="C44" s="186">
        <f t="shared" si="13"/>
        <v>150.2242477463796</v>
      </c>
      <c r="D44" s="186">
        <f t="shared" si="13"/>
        <v>150.12197556987235</v>
      </c>
      <c r="E44" s="186">
        <f t="shared" si="13"/>
        <v>149.558475812734</v>
      </c>
      <c r="F44" s="186">
        <f t="shared" si="13"/>
        <v>149.33968685504703</v>
      </c>
      <c r="G44" s="186">
        <f t="shared" si="13"/>
        <v>149.33348771407742</v>
      </c>
      <c r="H44" s="186">
        <f t="shared" si="13"/>
        <v>149.31323631192438</v>
      </c>
      <c r="I44" s="186">
        <f t="shared" si="13"/>
        <v>147.30886287635244</v>
      </c>
      <c r="J44" s="186">
        <f t="shared" si="13"/>
        <v>145.09797780217096</v>
      </c>
      <c r="K44" s="186">
        <f t="shared" si="13"/>
        <v>145.06035829183156</v>
      </c>
      <c r="L44" s="186">
        <f t="shared" si="13"/>
        <v>147.3224377759957</v>
      </c>
      <c r="M44" s="186">
        <f t="shared" si="13"/>
        <v>144.79118875504949</v>
      </c>
      <c r="N44" s="186">
        <f t="shared" si="13"/>
        <v>142.35045504070291</v>
      </c>
      <c r="O44" s="186">
        <f t="shared" si="13"/>
        <v>140.60291055498504</v>
      </c>
      <c r="P44" s="186">
        <f t="shared" si="13"/>
        <v>139.06637883861339</v>
      </c>
      <c r="Q44" s="186">
        <f t="shared" si="13"/>
        <v>138.15939276781634</v>
      </c>
    </row>
    <row r="45" spans="1:17" x14ac:dyDescent="0.25">
      <c r="A45" s="185" t="s">
        <v>162</v>
      </c>
      <c r="B45" s="184">
        <f>IF(B$6=0,0,B$6/AGR!B$5*1000)</f>
        <v>0</v>
      </c>
      <c r="C45" s="184">
        <f>IF(C$6=0,0,C$6/AGR!C$5*1000)</f>
        <v>0</v>
      </c>
      <c r="D45" s="184">
        <f>IF(D$6=0,0,D$6/AGR!D$5*1000)</f>
        <v>0</v>
      </c>
      <c r="E45" s="184">
        <f>IF(E$6=0,0,E$6/AGR!E$5*1000)</f>
        <v>0</v>
      </c>
      <c r="F45" s="184">
        <f>IF(F$6=0,0,F$6/AGR!F$5*1000)</f>
        <v>0</v>
      </c>
      <c r="G45" s="184">
        <f>IF(G$6=0,0,G$6/AGR!G$5*1000)</f>
        <v>0</v>
      </c>
      <c r="H45" s="184">
        <f>IF(H$6=0,0,H$6/AGR!H$5*1000)</f>
        <v>0</v>
      </c>
      <c r="I45" s="184">
        <f>IF(I$6=0,0,I$6/AGR!I$5*1000)</f>
        <v>0</v>
      </c>
      <c r="J45" s="184">
        <f>IF(J$6=0,0,J$6/AGR!J$5*1000)</f>
        <v>0</v>
      </c>
      <c r="K45" s="184">
        <f>IF(K$6=0,0,K$6/AGR!K$5*1000)</f>
        <v>0</v>
      </c>
      <c r="L45" s="184">
        <f>IF(L$6=0,0,L$6/AGR!L$5*1000)</f>
        <v>0</v>
      </c>
      <c r="M45" s="184">
        <f>IF(M$6=0,0,M$6/AGR!M$5*1000)</f>
        <v>0</v>
      </c>
      <c r="N45" s="184">
        <f>IF(N$6=0,0,N$6/AGR!N$5*1000)</f>
        <v>0</v>
      </c>
      <c r="O45" s="184">
        <f>IF(O$6=0,0,O$6/AGR!O$5*1000)</f>
        <v>0</v>
      </c>
      <c r="P45" s="184">
        <f>IF(P$6=0,0,P$6/AGR!P$5*1000)</f>
        <v>0</v>
      </c>
      <c r="Q45" s="184">
        <f>IF(Q$6=0,0,Q$6/AGR!Q$5*1000)</f>
        <v>0</v>
      </c>
    </row>
    <row r="46" spans="1:17" x14ac:dyDescent="0.25">
      <c r="A46" s="183" t="s">
        <v>161</v>
      </c>
      <c r="B46" s="182">
        <f>IF(B$7=0,0,B$7/AGR!B$5*1000)</f>
        <v>0</v>
      </c>
      <c r="C46" s="182">
        <f>IF(C$7=0,0,C$7/AGR!C$5*1000)</f>
        <v>0</v>
      </c>
      <c r="D46" s="182">
        <f>IF(D$7=0,0,D$7/AGR!D$5*1000)</f>
        <v>0</v>
      </c>
      <c r="E46" s="182">
        <f>IF(E$7=0,0,E$7/AGR!E$5*1000)</f>
        <v>0</v>
      </c>
      <c r="F46" s="182">
        <f>IF(F$7=0,0,F$7/AGR!F$5*1000)</f>
        <v>0</v>
      </c>
      <c r="G46" s="182">
        <f>IF(G$7=0,0,G$7/AGR!G$5*1000)</f>
        <v>0</v>
      </c>
      <c r="H46" s="182">
        <f>IF(H$7=0,0,H$7/AGR!H$5*1000)</f>
        <v>0</v>
      </c>
      <c r="I46" s="182">
        <f>IF(I$7=0,0,I$7/AGR!I$5*1000)</f>
        <v>0</v>
      </c>
      <c r="J46" s="182">
        <f>IF(J$7=0,0,J$7/AGR!J$5*1000)</f>
        <v>0</v>
      </c>
      <c r="K46" s="182">
        <f>IF(K$7=0,0,K$7/AGR!K$5*1000)</f>
        <v>0</v>
      </c>
      <c r="L46" s="182">
        <f>IF(L$7=0,0,L$7/AGR!L$5*1000)</f>
        <v>0</v>
      </c>
      <c r="M46" s="182">
        <f>IF(M$7=0,0,M$7/AGR!M$5*1000)</f>
        <v>0</v>
      </c>
      <c r="N46" s="182">
        <f>IF(N$7=0,0,N$7/AGR!N$5*1000)</f>
        <v>0</v>
      </c>
      <c r="O46" s="182">
        <f>IF(O$7=0,0,O$7/AGR!O$5*1000)</f>
        <v>0</v>
      </c>
      <c r="P46" s="182">
        <f>IF(P$7=0,0,P$7/AGR!P$5*1000)</f>
        <v>0</v>
      </c>
      <c r="Q46" s="182">
        <f>IF(Q$7=0,0,Q$7/AGR!Q$5*1000)</f>
        <v>0</v>
      </c>
    </row>
    <row r="47" spans="1:17" x14ac:dyDescent="0.25">
      <c r="A47" s="183" t="s">
        <v>160</v>
      </c>
      <c r="B47" s="182">
        <f>IF(B$8=0,0,B$8/AGR!B$5*1000)</f>
        <v>0</v>
      </c>
      <c r="C47" s="182">
        <f>IF(C$8=0,0,C$8/AGR!C$5*1000)</f>
        <v>0</v>
      </c>
      <c r="D47" s="182">
        <f>IF(D$8=0,0,D$8/AGR!D$5*1000)</f>
        <v>0</v>
      </c>
      <c r="E47" s="182">
        <f>IF(E$8=0,0,E$8/AGR!E$5*1000)</f>
        <v>0</v>
      </c>
      <c r="F47" s="182">
        <f>IF(F$8=0,0,F$8/AGR!F$5*1000)</f>
        <v>0</v>
      </c>
      <c r="G47" s="182">
        <f>IF(G$8=0,0,G$8/AGR!G$5*1000)</f>
        <v>0</v>
      </c>
      <c r="H47" s="182">
        <f>IF(H$8=0,0,H$8/AGR!H$5*1000)</f>
        <v>0</v>
      </c>
      <c r="I47" s="182">
        <f>IF(I$8=0,0,I$8/AGR!I$5*1000)</f>
        <v>0</v>
      </c>
      <c r="J47" s="182">
        <f>IF(J$8=0,0,J$8/AGR!J$5*1000)</f>
        <v>0</v>
      </c>
      <c r="K47" s="182">
        <f>IF(K$8=0,0,K$8/AGR!K$5*1000)</f>
        <v>0</v>
      </c>
      <c r="L47" s="182">
        <f>IF(L$8=0,0,L$8/AGR!L$5*1000)</f>
        <v>0</v>
      </c>
      <c r="M47" s="182">
        <f>IF(M$8=0,0,M$8/AGR!M$5*1000)</f>
        <v>0</v>
      </c>
      <c r="N47" s="182">
        <f>IF(N$8=0,0,N$8/AGR!N$5*1000)</f>
        <v>0</v>
      </c>
      <c r="O47" s="182">
        <f>IF(O$8=0,0,O$8/AGR!O$5*1000)</f>
        <v>0</v>
      </c>
      <c r="P47" s="182">
        <f>IF(P$8=0,0,P$8/AGR!P$5*1000)</f>
        <v>0</v>
      </c>
      <c r="Q47" s="182">
        <f>IF(Q$8=0,0,Q$8/AGR!Q$5*1000)</f>
        <v>0</v>
      </c>
    </row>
    <row r="48" spans="1:17" x14ac:dyDescent="0.25">
      <c r="A48" s="181" t="s">
        <v>159</v>
      </c>
      <c r="B48" s="180">
        <f>IF(B$9=0,0,B$9/AGR!B$5*1000)</f>
        <v>33.017045862322561</v>
      </c>
      <c r="C48" s="180">
        <f>IF(C$9=0,0,C$9/AGR!C$5*1000)</f>
        <v>33.049334504203522</v>
      </c>
      <c r="D48" s="180">
        <f>IF(D$9=0,0,D$9/AGR!D$5*1000)</f>
        <v>33.026834625371919</v>
      </c>
      <c r="E48" s="180">
        <f>IF(E$9=0,0,E$9/AGR!E$5*1000)</f>
        <v>32.902864678801485</v>
      </c>
      <c r="F48" s="180">
        <f>IF(F$9=0,0,F$9/AGR!F$5*1000)</f>
        <v>32.854731108110343</v>
      </c>
      <c r="G48" s="180">
        <f>IF(G$9=0,0,G$9/AGR!G$5*1000)</f>
        <v>32.853367297097037</v>
      </c>
      <c r="H48" s="180">
        <f>IF(H$9=0,0,H$9/AGR!H$5*1000)</f>
        <v>32.848911988623371</v>
      </c>
      <c r="I48" s="180">
        <f>IF(I$9=0,0,I$9/AGR!I$5*1000)</f>
        <v>32.407949832797534</v>
      </c>
      <c r="J48" s="180">
        <f>IF(J$9=0,0,J$9/AGR!J$5*1000)</f>
        <v>31.921555116477617</v>
      </c>
      <c r="K48" s="180">
        <f>IF(K$9=0,0,K$9/AGR!K$5*1000)</f>
        <v>31.913278824202944</v>
      </c>
      <c r="L48" s="180">
        <f>IF(L$9=0,0,L$9/AGR!L$5*1000)</f>
        <v>32.410936310719059</v>
      </c>
      <c r="M48" s="180">
        <f>IF(M$9=0,0,M$9/AGR!M$5*1000)</f>
        <v>31.854061526110879</v>
      </c>
      <c r="N48" s="180">
        <f>IF(N$9=0,0,N$9/AGR!N$5*1000)</f>
        <v>31.317100108954637</v>
      </c>
      <c r="O48" s="180">
        <f>IF(O$9=0,0,O$9/AGR!O$5*1000)</f>
        <v>30.932640322096702</v>
      </c>
      <c r="P48" s="180">
        <f>IF(P$9=0,0,P$9/AGR!P$5*1000)</f>
        <v>30.594603344494953</v>
      </c>
      <c r="Q48" s="180">
        <f>IF(Q$9=0,0,Q$9/AGR!Q$5*1000)</f>
        <v>30.3950664089196</v>
      </c>
    </row>
    <row r="49" spans="1:17" x14ac:dyDescent="0.25">
      <c r="A49" s="179" t="s">
        <v>158</v>
      </c>
      <c r="B49" s="178">
        <f>IF(B$16=0,0,B$16/AGR!B$5*1000)</f>
        <v>27.959371011106409</v>
      </c>
      <c r="C49" s="178">
        <f>IF(C$16=0,0,C$16/AGR!C$5*1000)</f>
        <v>26.861166698423244</v>
      </c>
      <c r="D49" s="178">
        <f>IF(D$16=0,0,D$16/AGR!D$5*1000)</f>
        <v>27.145109472365764</v>
      </c>
      <c r="E49" s="178">
        <f>IF(E$16=0,0,E$16/AGR!E$5*1000)</f>
        <v>27.149683034416924</v>
      </c>
      <c r="F49" s="178">
        <f>IF(F$16=0,0,F$16/AGR!F$5*1000)</f>
        <v>27.757116509241211</v>
      </c>
      <c r="G49" s="178">
        <f>IF(G$16=0,0,G$16/AGR!G$5*1000)</f>
        <v>27.774327458915707</v>
      </c>
      <c r="H49" s="178">
        <f>IF(H$16=0,0,H$16/AGR!H$5*1000)</f>
        <v>27.830552323780552</v>
      </c>
      <c r="I49" s="178">
        <f>IF(I$16=0,0,I$16/AGR!I$5*1000)</f>
        <v>27.430319944776485</v>
      </c>
      <c r="J49" s="178">
        <f>IF(J$16=0,0,J$16/AGR!J$5*1000)</f>
        <v>27.070104030005201</v>
      </c>
      <c r="K49" s="178">
        <f>IF(K$16=0,0,K$16/AGR!K$5*1000)</f>
        <v>27.174548742975368</v>
      </c>
      <c r="L49" s="178">
        <f>IF(L$16=0,0,L$16/AGR!L$5*1000)</f>
        <v>26.732441925501785</v>
      </c>
      <c r="M49" s="178">
        <f>IF(M$16=0,0,M$16/AGR!M$5*1000)</f>
        <v>26.191557994813408</v>
      </c>
      <c r="N49" s="178">
        <f>IF(N$16=0,0,N$16/AGR!N$5*1000)</f>
        <v>25.702586349307442</v>
      </c>
      <c r="O49" s="178">
        <f>IF(O$16=0,0,O$16/AGR!O$5*1000)</f>
        <v>25.347594498035225</v>
      </c>
      <c r="P49" s="178">
        <f>IF(P$16=0,0,P$16/AGR!P$5*1000)</f>
        <v>24.433696299749037</v>
      </c>
      <c r="Q49" s="178">
        <f>IF(Q$16=0,0,Q$16/AGR!Q$5*1000)</f>
        <v>24.274501926339827</v>
      </c>
    </row>
    <row r="50" spans="1:17" x14ac:dyDescent="0.25">
      <c r="A50" s="179" t="s">
        <v>157</v>
      </c>
      <c r="B50" s="178">
        <f>IF(B$17=0,0,B$17/AGR!B$5*1000)</f>
        <v>66.733567510061192</v>
      </c>
      <c r="C50" s="178">
        <f>IF(C$17=0,0,C$17/AGR!C$5*1000)</f>
        <v>68.82481318501425</v>
      </c>
      <c r="D50" s="178">
        <f>IF(D$17=0,0,D$17/AGR!D$5*1000)</f>
        <v>68.233943894242046</v>
      </c>
      <c r="E50" s="178">
        <f>IF(E$17=0,0,E$17/AGR!E$5*1000)</f>
        <v>67.786181671982035</v>
      </c>
      <c r="F50" s="178">
        <f>IF(F$17=0,0,F$17/AGR!F$5*1000)</f>
        <v>66.522146030302508</v>
      </c>
      <c r="G50" s="178">
        <f>IF(G$17=0,0,G$17/AGR!G$5*1000)</f>
        <v>66.486330990932132</v>
      </c>
      <c r="H50" s="178">
        <f>IF(H$17=0,0,H$17/AGR!H$5*1000)</f>
        <v>66.369330140496018</v>
      </c>
      <c r="I50" s="178">
        <f>IF(I$17=0,0,I$17/AGR!I$5*1000)</f>
        <v>65.526337142957246</v>
      </c>
      <c r="J50" s="178">
        <f>IF(J$17=0,0,J$17/AGR!J$5*1000)</f>
        <v>64.450235431683993</v>
      </c>
      <c r="K50" s="178">
        <f>IF(K$17=0,0,K$17/AGR!K$5*1000)</f>
        <v>64.232891730272954</v>
      </c>
      <c r="L50" s="178">
        <f>IF(L$17=0,0,L$17/AGR!L$5*1000)</f>
        <v>66.793105999373424</v>
      </c>
      <c r="M50" s="178">
        <f>IF(M$17=0,0,M$17/AGR!M$5*1000)</f>
        <v>65.792322838274472</v>
      </c>
      <c r="N50" s="178">
        <f>IF(N$17=0,0,N$17/AGR!N$5*1000)</f>
        <v>64.768699502994863</v>
      </c>
      <c r="O50" s="178">
        <f>IF(O$17=0,0,O$17/AGR!O$5*1000)</f>
        <v>64.044600136424933</v>
      </c>
      <c r="P50" s="178">
        <f>IF(P$17=0,0,P$17/AGR!P$5*1000)</f>
        <v>64.491122154570178</v>
      </c>
      <c r="Q50" s="178">
        <f>IF(Q$17=0,0,Q$17/AGR!Q$5*1000)</f>
        <v>64.070222891485059</v>
      </c>
    </row>
    <row r="51" spans="1:17" x14ac:dyDescent="0.25">
      <c r="A51" s="179" t="s">
        <v>156</v>
      </c>
      <c r="B51" s="178">
        <f>IF(B$25=0,0,B$25/AGR!B$5*1000)</f>
        <v>22.367496808885132</v>
      </c>
      <c r="C51" s="178">
        <f>IF(C$25=0,0,C$25/AGR!C$5*1000)</f>
        <v>21.488933358738603</v>
      </c>
      <c r="D51" s="178">
        <f>IF(D$25=0,0,D$25/AGR!D$5*1000)</f>
        <v>21.716087577892619</v>
      </c>
      <c r="E51" s="178">
        <f>IF(E$25=0,0,E$25/AGR!E$5*1000)</f>
        <v>21.71974642753354</v>
      </c>
      <c r="F51" s="178">
        <f>IF(F$25=0,0,F$25/AGR!F$5*1000)</f>
        <v>22.205693207392962</v>
      </c>
      <c r="G51" s="178">
        <f>IF(G$25=0,0,G$25/AGR!G$5*1000)</f>
        <v>22.21946196713256</v>
      </c>
      <c r="H51" s="178">
        <f>IF(H$25=0,0,H$25/AGR!H$5*1000)</f>
        <v>22.264441859024448</v>
      </c>
      <c r="I51" s="178">
        <f>IF(I$25=0,0,I$25/AGR!I$5*1000)</f>
        <v>21.944255955821184</v>
      </c>
      <c r="J51" s="178">
        <f>IF(J$25=0,0,J$25/AGR!J$5*1000)</f>
        <v>21.656083224004156</v>
      </c>
      <c r="K51" s="178">
        <f>IF(K$25=0,0,K$25/AGR!K$5*1000)</f>
        <v>21.739638994380293</v>
      </c>
      <c r="L51" s="178">
        <f>IF(L$25=0,0,L$25/AGR!L$5*1000)</f>
        <v>21.385953540401424</v>
      </c>
      <c r="M51" s="178">
        <f>IF(M$25=0,0,M$25/AGR!M$5*1000)</f>
        <v>20.95324639585073</v>
      </c>
      <c r="N51" s="178">
        <f>IF(N$25=0,0,N$25/AGR!N$5*1000)</f>
        <v>20.562069079445955</v>
      </c>
      <c r="O51" s="178">
        <f>IF(O$25=0,0,O$25/AGR!O$5*1000)</f>
        <v>20.278075598428174</v>
      </c>
      <c r="P51" s="178">
        <f>IF(P$25=0,0,P$25/AGR!P$5*1000)</f>
        <v>19.546957039799231</v>
      </c>
      <c r="Q51" s="178">
        <f>IF(Q$25=0,0,Q$25/AGR!Q$5*1000)</f>
        <v>19.419601541071859</v>
      </c>
    </row>
    <row r="52" spans="1:17" x14ac:dyDescent="0.25">
      <c r="A52" s="179" t="s">
        <v>155</v>
      </c>
      <c r="B52" s="178">
        <f>IF(B$26=0,0,B$26/AGR!B$5*1000)</f>
        <v>0</v>
      </c>
      <c r="C52" s="178">
        <f>IF(C$26=0,0,C$26/AGR!C$5*1000)</f>
        <v>0</v>
      </c>
      <c r="D52" s="178">
        <f>IF(D$26=0,0,D$26/AGR!D$5*1000)</f>
        <v>0</v>
      </c>
      <c r="E52" s="178">
        <f>IF(E$26=0,0,E$26/AGR!E$5*1000)</f>
        <v>0</v>
      </c>
      <c r="F52" s="178">
        <f>IF(F$26=0,0,F$26/AGR!F$5*1000)</f>
        <v>0</v>
      </c>
      <c r="G52" s="178">
        <f>IF(G$26=0,0,G$26/AGR!G$5*1000)</f>
        <v>0</v>
      </c>
      <c r="H52" s="178">
        <f>IF(H$26=0,0,H$26/AGR!H$5*1000)</f>
        <v>0</v>
      </c>
      <c r="I52" s="178">
        <f>IF(I$26=0,0,I$26/AGR!I$5*1000)</f>
        <v>0</v>
      </c>
      <c r="J52" s="178">
        <f>IF(J$26=0,0,J$26/AGR!J$5*1000)</f>
        <v>0</v>
      </c>
      <c r="K52" s="178">
        <f>IF(K$26=0,0,K$26/AGR!K$5*1000)</f>
        <v>0</v>
      </c>
      <c r="L52" s="178">
        <f>IF(L$26=0,0,L$26/AGR!L$5*1000)</f>
        <v>0</v>
      </c>
      <c r="M52" s="178">
        <f>IF(M$26=0,0,M$26/AGR!M$5*1000)</f>
        <v>0</v>
      </c>
      <c r="N52" s="178">
        <f>IF(N$26=0,0,N$26/AGR!N$5*1000)</f>
        <v>0</v>
      </c>
      <c r="O52" s="178">
        <f>IF(O$26=0,0,O$26/AGR!O$5*1000)</f>
        <v>0</v>
      </c>
      <c r="P52" s="178">
        <f>IF(P$26=0,0,P$26/AGR!P$5*1000)</f>
        <v>0</v>
      </c>
      <c r="Q52" s="178">
        <f>IF(Q$26=0,0,Q$26/AGR!Q$5*1000)</f>
        <v>0</v>
      </c>
    </row>
    <row r="53" spans="1:17" x14ac:dyDescent="0.25">
      <c r="A53" s="177" t="s">
        <v>45</v>
      </c>
      <c r="B53" s="176">
        <f>IF(B$27=0,0,B$27/AGR!B$5*1000)</f>
        <v>0</v>
      </c>
      <c r="C53" s="176">
        <f>IF(C$27=0,0,C$27/AGR!C$5*1000)</f>
        <v>0</v>
      </c>
      <c r="D53" s="176">
        <f>IF(D$27=0,0,D$27/AGR!D$5*1000)</f>
        <v>0</v>
      </c>
      <c r="E53" s="176">
        <f>IF(E$27=0,0,E$27/AGR!E$5*1000)</f>
        <v>0</v>
      </c>
      <c r="F53" s="176">
        <f>IF(F$27=0,0,F$27/AGR!F$5*1000)</f>
        <v>0</v>
      </c>
      <c r="G53" s="176">
        <f>IF(G$27=0,0,G$27/AGR!G$5*1000)</f>
        <v>0</v>
      </c>
      <c r="H53" s="176">
        <f>IF(H$27=0,0,H$27/AGR!H$5*1000)</f>
        <v>0</v>
      </c>
      <c r="I53" s="176">
        <f>IF(I$27=0,0,I$27/AGR!I$5*1000)</f>
        <v>0</v>
      </c>
      <c r="J53" s="176">
        <f>IF(J$27=0,0,J$27/AGR!J$5*1000)</f>
        <v>0</v>
      </c>
      <c r="K53" s="176">
        <f>IF(K$27=0,0,K$27/AGR!K$5*1000)</f>
        <v>0</v>
      </c>
      <c r="L53" s="176">
        <f>IF(L$27=0,0,L$27/AGR!L$5*1000)</f>
        <v>0</v>
      </c>
      <c r="M53" s="176">
        <f>IF(M$27=0,0,M$27/AGR!M$5*1000)</f>
        <v>0</v>
      </c>
      <c r="N53" s="176">
        <f>IF(N$27=0,0,N$27/AGR!N$5*1000)</f>
        <v>0</v>
      </c>
      <c r="O53" s="176">
        <f>IF(O$27=0,0,O$27/AGR!O$5*1000)</f>
        <v>0</v>
      </c>
      <c r="P53" s="176">
        <f>IF(P$27=0,0,P$27/AGR!P$5*1000)</f>
        <v>0</v>
      </c>
      <c r="Q53" s="176">
        <f>IF(Q$27=0,0,Q$27/AGR!Q$5*1000)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28.535158636866889</v>
      </c>
      <c r="C5" s="55">
        <f t="shared" ref="C5:Q5" si="0">SUM(C6:C9,C16:C17,C25:C27)</f>
        <v>29.272886008582972</v>
      </c>
      <c r="D5" s="55">
        <f t="shared" si="0"/>
        <v>28.561456489516914</v>
      </c>
      <c r="E5" s="55">
        <f t="shared" si="0"/>
        <v>29.774319015398763</v>
      </c>
      <c r="F5" s="55">
        <f t="shared" si="0"/>
        <v>27.535644991645572</v>
      </c>
      <c r="G5" s="55">
        <f t="shared" si="0"/>
        <v>27.914958497764484</v>
      </c>
      <c r="H5" s="55">
        <f t="shared" si="0"/>
        <v>28.062160091165541</v>
      </c>
      <c r="I5" s="55">
        <f t="shared" si="0"/>
        <v>28.071626642463013</v>
      </c>
      <c r="J5" s="55">
        <f t="shared" si="0"/>
        <v>29.252778569655316</v>
      </c>
      <c r="K5" s="55">
        <f t="shared" si="0"/>
        <v>25.059104697322294</v>
      </c>
      <c r="L5" s="55">
        <f t="shared" si="0"/>
        <v>25.886415432112617</v>
      </c>
      <c r="M5" s="55">
        <f t="shared" si="0"/>
        <v>25.562127666199324</v>
      </c>
      <c r="N5" s="55">
        <f t="shared" si="0"/>
        <v>27.352323289138901</v>
      </c>
      <c r="O5" s="55">
        <f t="shared" si="0"/>
        <v>27.299370797007011</v>
      </c>
      <c r="P5" s="55">
        <f t="shared" si="0"/>
        <v>29.683843318844872</v>
      </c>
      <c r="Q5" s="55">
        <f t="shared" si="0"/>
        <v>29.880639257138753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10.598711056981829</v>
      </c>
      <c r="C9" s="204">
        <f t="shared" ref="C9:Q9" si="1">SUM(C10:C15)</f>
        <v>10.900289004197168</v>
      </c>
      <c r="D9" s="204">
        <f t="shared" si="1"/>
        <v>10.628134815700619</v>
      </c>
      <c r="E9" s="204">
        <f t="shared" si="1"/>
        <v>11.076792188148664</v>
      </c>
      <c r="F9" s="204">
        <f t="shared" si="1"/>
        <v>10.228963533292346</v>
      </c>
      <c r="G9" s="204">
        <f t="shared" si="1"/>
        <v>10.369440762553237</v>
      </c>
      <c r="H9" s="204">
        <f t="shared" si="1"/>
        <v>10.422707423739066</v>
      </c>
      <c r="I9" s="204">
        <f t="shared" si="1"/>
        <v>10.42685981042314</v>
      </c>
      <c r="J9" s="204">
        <f t="shared" si="1"/>
        <v>10.864283236445909</v>
      </c>
      <c r="K9" s="204">
        <f t="shared" si="1"/>
        <v>9.3043682828930567</v>
      </c>
      <c r="L9" s="204">
        <f t="shared" si="1"/>
        <v>9.4126320921405373</v>
      </c>
      <c r="M9" s="204">
        <f t="shared" si="1"/>
        <v>9.2898815124966099</v>
      </c>
      <c r="N9" s="204">
        <f t="shared" si="1"/>
        <v>9.9076735487126903</v>
      </c>
      <c r="O9" s="204">
        <f t="shared" si="1"/>
        <v>9.8854872932970537</v>
      </c>
      <c r="P9" s="204">
        <f t="shared" si="1"/>
        <v>10.662688750100125</v>
      </c>
      <c r="Q9" s="204">
        <f t="shared" si="1"/>
        <v>10.733396161947933</v>
      </c>
    </row>
    <row r="10" spans="1:17" x14ac:dyDescent="0.25">
      <c r="A10" s="202" t="s">
        <v>35</v>
      </c>
      <c r="B10" s="203">
        <v>10.598711056981829</v>
      </c>
      <c r="C10" s="203">
        <v>10.900289004197168</v>
      </c>
      <c r="D10" s="203">
        <v>10.628134815700619</v>
      </c>
      <c r="E10" s="203">
        <v>11.076792188148664</v>
      </c>
      <c r="F10" s="203">
        <v>10.228963533292346</v>
      </c>
      <c r="G10" s="203">
        <v>10.369440762553237</v>
      </c>
      <c r="H10" s="203">
        <v>10.422707423739066</v>
      </c>
      <c r="I10" s="203">
        <v>10.42685981042314</v>
      </c>
      <c r="J10" s="203">
        <v>10.864283236445909</v>
      </c>
      <c r="K10" s="203">
        <v>9.3043682828930567</v>
      </c>
      <c r="L10" s="203">
        <v>8.6757644078978551</v>
      </c>
      <c r="M10" s="203">
        <v>8.5396920382407568</v>
      </c>
      <c r="N10" s="203">
        <v>8.9901052314235272</v>
      </c>
      <c r="O10" s="203">
        <v>8.9562220619766979</v>
      </c>
      <c r="P10" s="203">
        <v>9.3014573600944352</v>
      </c>
      <c r="Q10" s="203">
        <v>9.3632117113334612</v>
      </c>
    </row>
    <row r="11" spans="1:17" x14ac:dyDescent="0.25">
      <c r="A11" s="202" t="s">
        <v>166</v>
      </c>
      <c r="B11" s="201">
        <v>0</v>
      </c>
      <c r="C11" s="201">
        <v>0</v>
      </c>
      <c r="D11" s="201">
        <v>0</v>
      </c>
      <c r="E11" s="201">
        <v>0</v>
      </c>
      <c r="F11" s="201">
        <v>0</v>
      </c>
      <c r="G11" s="201">
        <v>0</v>
      </c>
      <c r="H11" s="201">
        <v>0</v>
      </c>
      <c r="I11" s="201">
        <v>0</v>
      </c>
      <c r="J11" s="201">
        <v>0</v>
      </c>
      <c r="K11" s="201">
        <v>0</v>
      </c>
      <c r="L11" s="201">
        <v>0</v>
      </c>
      <c r="M11" s="201">
        <v>0</v>
      </c>
      <c r="N11" s="201">
        <v>0</v>
      </c>
      <c r="O11" s="201">
        <v>0</v>
      </c>
      <c r="P11" s="201">
        <v>0</v>
      </c>
      <c r="Q11" s="201">
        <v>0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0.73686768424268145</v>
      </c>
      <c r="M13" s="201">
        <v>0.7501894742558527</v>
      </c>
      <c r="N13" s="201">
        <v>0.91756831728916344</v>
      </c>
      <c r="O13" s="201">
        <v>0.92926523132035665</v>
      </c>
      <c r="P13" s="201">
        <v>1.3612313900056905</v>
      </c>
      <c r="Q13" s="201">
        <v>1.3701844506144718</v>
      </c>
    </row>
    <row r="14" spans="1:17" x14ac:dyDescent="0.25">
      <c r="A14" s="202" t="s">
        <v>42</v>
      </c>
      <c r="B14" s="201">
        <v>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0</v>
      </c>
      <c r="L14" s="201">
        <v>0</v>
      </c>
      <c r="M14" s="201">
        <v>0</v>
      </c>
      <c r="N14" s="201">
        <v>0</v>
      </c>
      <c r="O14" s="201">
        <v>0</v>
      </c>
      <c r="P14" s="201">
        <v>0</v>
      </c>
      <c r="Q14" s="201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5.1046756898567507</v>
      </c>
      <c r="C16" s="197">
        <v>5.0387879851490673</v>
      </c>
      <c r="D16" s="197">
        <v>4.9682977983335812</v>
      </c>
      <c r="E16" s="197">
        <v>5.1984153863286879</v>
      </c>
      <c r="F16" s="197">
        <v>4.9151183617567744</v>
      </c>
      <c r="G16" s="197">
        <v>4.9859155295948057</v>
      </c>
      <c r="H16" s="197">
        <v>5.0223537817192367</v>
      </c>
      <c r="I16" s="197">
        <v>5.0194804709373013</v>
      </c>
      <c r="J16" s="197">
        <v>5.2400192513361237</v>
      </c>
      <c r="K16" s="197">
        <v>4.5061300917065434</v>
      </c>
      <c r="L16" s="197">
        <v>4.579165948637363</v>
      </c>
      <c r="M16" s="197">
        <v>4.5104925730277454</v>
      </c>
      <c r="N16" s="197">
        <v>4.8275409883198623</v>
      </c>
      <c r="O16" s="197">
        <v>4.8122780453495135</v>
      </c>
      <c r="P16" s="197">
        <v>5.13592618582594</v>
      </c>
      <c r="Q16" s="197">
        <v>5.1700025409343686</v>
      </c>
    </row>
    <row r="17" spans="1:17" x14ac:dyDescent="0.25">
      <c r="A17" s="198" t="s">
        <v>157</v>
      </c>
      <c r="B17" s="197">
        <f>SUM(B18:B24)</f>
        <v>9.9731438284732139</v>
      </c>
      <c r="C17" s="197">
        <f t="shared" ref="C17:Q17" si="2">SUM(C18:C24)</f>
        <v>10.512078197199351</v>
      </c>
      <c r="D17" s="197">
        <f t="shared" si="2"/>
        <v>10.182767691666792</v>
      </c>
      <c r="E17" s="197">
        <f t="shared" si="2"/>
        <v>10.587988971670878</v>
      </c>
      <c r="F17" s="197">
        <f t="shared" si="2"/>
        <v>9.6390874980581067</v>
      </c>
      <c r="G17" s="197">
        <f t="shared" si="2"/>
        <v>9.7674800589021586</v>
      </c>
      <c r="H17" s="197">
        <f t="shared" si="2"/>
        <v>9.8045712487394052</v>
      </c>
      <c r="I17" s="197">
        <f t="shared" si="2"/>
        <v>9.8143677836185983</v>
      </c>
      <c r="J17" s="197">
        <f t="shared" si="2"/>
        <v>10.214055369363987</v>
      </c>
      <c r="K17" s="197">
        <f t="shared" si="2"/>
        <v>8.7251649305954615</v>
      </c>
      <c r="L17" s="197">
        <f t="shared" si="2"/>
        <v>9.3302757808964536</v>
      </c>
      <c r="M17" s="197">
        <f t="shared" si="2"/>
        <v>9.2358691907393595</v>
      </c>
      <c r="N17" s="197">
        <f t="shared" si="2"/>
        <v>9.9136766486839623</v>
      </c>
      <c r="O17" s="197">
        <f t="shared" si="2"/>
        <v>9.9067206319303356</v>
      </c>
      <c r="P17" s="197">
        <f t="shared" si="2"/>
        <v>11.009099984389803</v>
      </c>
      <c r="Q17" s="197">
        <f t="shared" si="2"/>
        <v>11.082029332279514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</v>
      </c>
      <c r="J19" s="199">
        <v>0</v>
      </c>
      <c r="K19" s="199">
        <v>0</v>
      </c>
      <c r="L19" s="199">
        <v>0</v>
      </c>
      <c r="M19" s="199">
        <v>0</v>
      </c>
      <c r="N19" s="199">
        <v>0</v>
      </c>
      <c r="O19" s="199">
        <v>0</v>
      </c>
      <c r="P19" s="199">
        <v>0</v>
      </c>
      <c r="Q19" s="199">
        <v>0</v>
      </c>
    </row>
    <row r="20" spans="1:17" x14ac:dyDescent="0.25">
      <c r="A20" s="200" t="s">
        <v>35</v>
      </c>
      <c r="B20" s="199">
        <v>8.5257987631598695</v>
      </c>
      <c r="C20" s="199">
        <v>8.2095085490949629</v>
      </c>
      <c r="D20" s="199">
        <v>8.1509602905497687</v>
      </c>
      <c r="E20" s="199">
        <v>8.5490061754193771</v>
      </c>
      <c r="F20" s="199">
        <v>8.1979919567300588</v>
      </c>
      <c r="G20" s="199">
        <v>8.3193031065840284</v>
      </c>
      <c r="H20" s="199">
        <v>8.3906955339135347</v>
      </c>
      <c r="I20" s="199">
        <v>8.3811362329213868</v>
      </c>
      <c r="J20" s="199">
        <v>8.7591120491350765</v>
      </c>
      <c r="K20" s="199">
        <v>7.5503866385146035</v>
      </c>
      <c r="L20" s="199">
        <v>8.0394546765751826</v>
      </c>
      <c r="M20" s="199">
        <v>7.9216928911516771</v>
      </c>
      <c r="N20" s="199">
        <v>8.5490206149833838</v>
      </c>
      <c r="O20" s="199">
        <v>8.5245603313447607</v>
      </c>
      <c r="P20" s="199">
        <v>9.2188409209836966</v>
      </c>
      <c r="Q20" s="199">
        <v>9.279988133054994</v>
      </c>
    </row>
    <row r="21" spans="1:17" x14ac:dyDescent="0.25">
      <c r="A21" s="200" t="s">
        <v>167</v>
      </c>
      <c r="B21" s="199">
        <v>1.4473450653133444</v>
      </c>
      <c r="C21" s="199">
        <v>2.302569648104388</v>
      </c>
      <c r="D21" s="199">
        <v>2.0318074011170224</v>
      </c>
      <c r="E21" s="199">
        <v>2.038982796251501</v>
      </c>
      <c r="F21" s="199">
        <v>1.441095541328048</v>
      </c>
      <c r="G21" s="199">
        <v>1.4481769523181296</v>
      </c>
      <c r="H21" s="199">
        <v>1.4138757148258712</v>
      </c>
      <c r="I21" s="199">
        <v>1.4332315506972115</v>
      </c>
      <c r="J21" s="199">
        <v>1.454943320228911</v>
      </c>
      <c r="K21" s="199">
        <v>1.1747782920808587</v>
      </c>
      <c r="L21" s="199">
        <v>1.1694846728184778</v>
      </c>
      <c r="M21" s="199">
        <v>1.1906462334663634</v>
      </c>
      <c r="N21" s="199">
        <v>1.2135645044332668</v>
      </c>
      <c r="O21" s="199">
        <v>1.2291426971553017</v>
      </c>
      <c r="P21" s="199">
        <v>1.5661116854645314</v>
      </c>
      <c r="Q21" s="199">
        <v>1.5764195641693171</v>
      </c>
    </row>
    <row r="22" spans="1:17" x14ac:dyDescent="0.25">
      <c r="A22" s="200" t="s">
        <v>166</v>
      </c>
      <c r="B22" s="199">
        <v>0</v>
      </c>
      <c r="C22" s="199">
        <v>0</v>
      </c>
      <c r="D22" s="199">
        <v>0</v>
      </c>
      <c r="E22" s="199">
        <v>0</v>
      </c>
      <c r="F22" s="199">
        <v>0</v>
      </c>
      <c r="G22" s="199">
        <v>0</v>
      </c>
      <c r="H22" s="199">
        <v>0</v>
      </c>
      <c r="I22" s="199">
        <v>0</v>
      </c>
      <c r="J22" s="199">
        <v>0</v>
      </c>
      <c r="K22" s="199">
        <v>0</v>
      </c>
      <c r="L22" s="199">
        <v>0</v>
      </c>
      <c r="M22" s="199">
        <v>0</v>
      </c>
      <c r="N22" s="199">
        <v>0</v>
      </c>
      <c r="O22" s="199">
        <v>0</v>
      </c>
      <c r="P22" s="199">
        <v>0</v>
      </c>
      <c r="Q22" s="199">
        <v>0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0.12133643150279314</v>
      </c>
      <c r="M24" s="199">
        <v>0.12353006612131906</v>
      </c>
      <c r="N24" s="199">
        <v>0.15109152926731237</v>
      </c>
      <c r="O24" s="199">
        <v>0.15301760343027238</v>
      </c>
      <c r="P24" s="199">
        <v>0.2241473779415748</v>
      </c>
      <c r="Q24" s="199">
        <v>0.22562163505520355</v>
      </c>
    </row>
    <row r="25" spans="1:17" x14ac:dyDescent="0.25">
      <c r="A25" s="198" t="s">
        <v>156</v>
      </c>
      <c r="B25" s="197">
        <v>2.8586280615550934</v>
      </c>
      <c r="C25" s="197">
        <v>2.8217308220373893</v>
      </c>
      <c r="D25" s="197">
        <v>2.7822561838159241</v>
      </c>
      <c r="E25" s="197">
        <v>2.9111224692505315</v>
      </c>
      <c r="F25" s="197">
        <v>2.752475598538346</v>
      </c>
      <c r="G25" s="197">
        <v>2.7921221467142807</v>
      </c>
      <c r="H25" s="197">
        <v>2.8125276369678334</v>
      </c>
      <c r="I25" s="197">
        <v>2.81091857748397</v>
      </c>
      <c r="J25" s="197">
        <v>2.934420712509298</v>
      </c>
      <c r="K25" s="197">
        <v>2.5234413921272307</v>
      </c>
      <c r="L25" s="197">
        <v>2.5643416104382628</v>
      </c>
      <c r="M25" s="197">
        <v>2.5258843899356078</v>
      </c>
      <c r="N25" s="197">
        <v>2.7034321034223874</v>
      </c>
      <c r="O25" s="197">
        <v>2.6948848264301088</v>
      </c>
      <c r="P25" s="197">
        <v>2.8761283985290054</v>
      </c>
      <c r="Q25" s="197">
        <v>2.8952112219769348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</v>
      </c>
      <c r="D31" s="194">
        <f t="shared" si="3"/>
        <v>1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0.99999999999999989</v>
      </c>
      <c r="I31" s="194">
        <f t="shared" si="3"/>
        <v>1</v>
      </c>
      <c r="J31" s="194">
        <f t="shared" si="3"/>
        <v>1</v>
      </c>
      <c r="K31" s="194">
        <f t="shared" si="3"/>
        <v>0.99999999999999989</v>
      </c>
      <c r="L31" s="194">
        <f t="shared" si="3"/>
        <v>1</v>
      </c>
      <c r="M31" s="194">
        <f t="shared" si="3"/>
        <v>1</v>
      </c>
      <c r="N31" s="194">
        <f t="shared" si="3"/>
        <v>1</v>
      </c>
      <c r="O31" s="194">
        <f t="shared" si="3"/>
        <v>1</v>
      </c>
      <c r="P31" s="194">
        <f t="shared" si="3"/>
        <v>1</v>
      </c>
      <c r="Q31" s="194">
        <f t="shared" si="3"/>
        <v>0.99999999999999989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0.3714263933787455</v>
      </c>
      <c r="C35" s="191">
        <f t="shared" si="7"/>
        <v>0.37236810203821868</v>
      </c>
      <c r="D35" s="191">
        <f t="shared" si="7"/>
        <v>0.37211459505230515</v>
      </c>
      <c r="E35" s="191">
        <f t="shared" si="7"/>
        <v>0.37202503884034893</v>
      </c>
      <c r="F35" s="191">
        <f t="shared" si="7"/>
        <v>0.37148080375076942</v>
      </c>
      <c r="G35" s="191">
        <f t="shared" si="7"/>
        <v>0.37146538345681773</v>
      </c>
      <c r="H35" s="191">
        <f t="shared" si="7"/>
        <v>0.37141500832005858</v>
      </c>
      <c r="I35" s="191">
        <f t="shared" si="7"/>
        <v>0.37143767773865932</v>
      </c>
      <c r="J35" s="191">
        <f t="shared" si="7"/>
        <v>0.37139320665134073</v>
      </c>
      <c r="K35" s="191">
        <f t="shared" si="7"/>
        <v>0.37129691564309081</v>
      </c>
      <c r="L35" s="191">
        <f t="shared" si="7"/>
        <v>0.36361280366628046</v>
      </c>
      <c r="M35" s="191">
        <f t="shared" si="7"/>
        <v>0.3634236411697675</v>
      </c>
      <c r="N35" s="191">
        <f t="shared" si="7"/>
        <v>0.36222420464907429</v>
      </c>
      <c r="O35" s="191">
        <f t="shared" si="7"/>
        <v>0.36211410756693546</v>
      </c>
      <c r="P35" s="191">
        <f t="shared" si="7"/>
        <v>0.35920849721406822</v>
      </c>
      <c r="Q35" s="191">
        <f t="shared" si="7"/>
        <v>0.3592090540493918</v>
      </c>
    </row>
    <row r="36" spans="1:17" x14ac:dyDescent="0.25">
      <c r="A36" s="179" t="s">
        <v>158</v>
      </c>
      <c r="B36" s="190">
        <f t="shared" ref="B36:Q36" si="8">IF(B$16=0,0,B$16/B$5)</f>
        <v>0.1788907415871733</v>
      </c>
      <c r="C36" s="190">
        <f t="shared" si="8"/>
        <v>0.17213157539955803</v>
      </c>
      <c r="D36" s="190">
        <f t="shared" si="8"/>
        <v>0.17395113586581715</v>
      </c>
      <c r="E36" s="190">
        <f t="shared" si="8"/>
        <v>0.17459393054934882</v>
      </c>
      <c r="F36" s="190">
        <f t="shared" si="8"/>
        <v>0.17850020812107512</v>
      </c>
      <c r="G36" s="190">
        <f t="shared" si="8"/>
        <v>0.17861088813705717</v>
      </c>
      <c r="H36" s="190">
        <f t="shared" si="8"/>
        <v>0.17897245847800439</v>
      </c>
      <c r="I36" s="190">
        <f t="shared" si="8"/>
        <v>0.17880974746737693</v>
      </c>
      <c r="J36" s="190">
        <f t="shared" si="8"/>
        <v>0.17912894116566877</v>
      </c>
      <c r="K36" s="190">
        <f t="shared" si="8"/>
        <v>0.17982007522351942</v>
      </c>
      <c r="L36" s="190">
        <f t="shared" si="8"/>
        <v>0.17689455539513654</v>
      </c>
      <c r="M36" s="190">
        <f t="shared" si="8"/>
        <v>0.17645215734494385</v>
      </c>
      <c r="N36" s="190">
        <f t="shared" si="8"/>
        <v>0.17649473272483546</v>
      </c>
      <c r="O36" s="190">
        <f t="shared" si="8"/>
        <v>0.17627798388221869</v>
      </c>
      <c r="P36" s="190">
        <f t="shared" si="8"/>
        <v>0.17302093029730362</v>
      </c>
      <c r="Q36" s="190">
        <f t="shared" si="8"/>
        <v>0.17302181845722087</v>
      </c>
    </row>
    <row r="37" spans="1:17" x14ac:dyDescent="0.25">
      <c r="A37" s="179" t="s">
        <v>157</v>
      </c>
      <c r="B37" s="190">
        <f t="shared" ref="B37:Q37" si="9">IF(B$17=0,0,B$17/B$5)</f>
        <v>0.34950371068160452</v>
      </c>
      <c r="C37" s="190">
        <f t="shared" si="9"/>
        <v>0.35910631408591387</v>
      </c>
      <c r="D37" s="190">
        <f t="shared" si="9"/>
        <v>0.35652130329572779</v>
      </c>
      <c r="E37" s="190">
        <f t="shared" si="9"/>
        <v>0.35560809858304243</v>
      </c>
      <c r="F37" s="190">
        <f t="shared" si="9"/>
        <v>0.35005853325689829</v>
      </c>
      <c r="G37" s="190">
        <f t="shared" si="9"/>
        <v>0.34990129251613855</v>
      </c>
      <c r="H37" s="190">
        <f t="shared" si="9"/>
        <v>0.34938761723571149</v>
      </c>
      <c r="I37" s="190">
        <f t="shared" si="9"/>
        <v>0.34961877730208663</v>
      </c>
      <c r="J37" s="190">
        <f t="shared" si="9"/>
        <v>0.34916530561508086</v>
      </c>
      <c r="K37" s="190">
        <f t="shared" si="9"/>
        <v>0.34818342618313075</v>
      </c>
      <c r="L37" s="190">
        <f t="shared" si="9"/>
        <v>0.36043135463715303</v>
      </c>
      <c r="M37" s="190">
        <f t="shared" si="9"/>
        <v>0.36131065893047332</v>
      </c>
      <c r="N37" s="190">
        <f t="shared" si="9"/>
        <v>0.36244367777783976</v>
      </c>
      <c r="O37" s="190">
        <f t="shared" si="9"/>
        <v>0.36289190346527939</v>
      </c>
      <c r="P37" s="190">
        <f t="shared" si="9"/>
        <v>0.37087852358392703</v>
      </c>
      <c r="Q37" s="190">
        <f t="shared" si="9"/>
        <v>0.37087658121744893</v>
      </c>
    </row>
    <row r="38" spans="1:17" x14ac:dyDescent="0.25">
      <c r="A38" s="179" t="s">
        <v>156</v>
      </c>
      <c r="B38" s="190">
        <f t="shared" ref="B38:Q38" si="10">IF(B$25=0,0,B$25/B$5)</f>
        <v>0.10017915435247658</v>
      </c>
      <c r="C38" s="190">
        <f t="shared" si="10"/>
        <v>9.6394008476309523E-2</v>
      </c>
      <c r="D38" s="190">
        <f t="shared" si="10"/>
        <v>9.7412965786150038E-2</v>
      </c>
      <c r="E38" s="190">
        <f t="shared" si="10"/>
        <v>9.7772932027259771E-2</v>
      </c>
      <c r="F38" s="190">
        <f t="shared" si="10"/>
        <v>9.9960454871257182E-2</v>
      </c>
      <c r="G38" s="190">
        <f t="shared" si="10"/>
        <v>0.10002243588998645</v>
      </c>
      <c r="H38" s="190">
        <f t="shared" si="10"/>
        <v>0.1002249159662255</v>
      </c>
      <c r="I38" s="190">
        <f t="shared" si="10"/>
        <v>0.10013379749187698</v>
      </c>
      <c r="J38" s="190">
        <f t="shared" si="10"/>
        <v>0.10031254656790964</v>
      </c>
      <c r="K38" s="190">
        <f t="shared" si="10"/>
        <v>0.10069958295025898</v>
      </c>
      <c r="L38" s="190">
        <f t="shared" si="10"/>
        <v>9.9061286301429963E-2</v>
      </c>
      <c r="M38" s="190">
        <f t="shared" si="10"/>
        <v>9.8813542554815281E-2</v>
      </c>
      <c r="N38" s="190">
        <f t="shared" si="10"/>
        <v>9.8837384848250526E-2</v>
      </c>
      <c r="O38" s="190">
        <f t="shared" si="10"/>
        <v>9.8716005085566466E-2</v>
      </c>
      <c r="P38" s="190">
        <f t="shared" si="10"/>
        <v>9.6892048904701197E-2</v>
      </c>
      <c r="Q38" s="190">
        <f t="shared" si="10"/>
        <v>9.6892546275938282E-2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0.36535598039665979</v>
      </c>
      <c r="C44" s="213">
        <f>IF(C$5=0,0,C$5/AGR_fec!C$5)</f>
        <v>0.36499903377164999</v>
      </c>
      <c r="D44" s="213">
        <f>IF(D$5=0,0,D$5/AGR_fec!D$5)</f>
        <v>0.36524769320652067</v>
      </c>
      <c r="E44" s="213">
        <f>IF(E$5=0,0,E$5/AGR_fec!E$5)</f>
        <v>0.36662385718050344</v>
      </c>
      <c r="F44" s="213">
        <f>IF(F$5=0,0,F$5/AGR_fec!F$5)</f>
        <v>0.3671609766379289</v>
      </c>
      <c r="G44" s="213">
        <f>IF(G$5=0,0,G$5/AGR_fec!G$5)</f>
        <v>0.36717621824707875</v>
      </c>
      <c r="H44" s="213">
        <f>IF(H$5=0,0,H$5/AGR_fec!H$5)</f>
        <v>0.36722601847538011</v>
      </c>
      <c r="I44" s="213">
        <f>IF(I$5=0,0,I$5/AGR_fec!I$5)</f>
        <v>0.37222271766856257</v>
      </c>
      <c r="J44" s="213">
        <f>IF(J$5=0,0,J$5/AGR_fec!J$5)</f>
        <v>0.37789434495951424</v>
      </c>
      <c r="K44" s="213">
        <f>IF(K$5=0,0,K$5/AGR_fec!K$5)</f>
        <v>0.37799234692493616</v>
      </c>
      <c r="L44" s="213">
        <f>IF(L$5=0,0,L$5/AGR_fec!L$5)</f>
        <v>0.37218841952556719</v>
      </c>
      <c r="M44" s="213">
        <f>IF(M$5=0,0,M$5/AGR_fec!M$5)</f>
        <v>0.37869504179058217</v>
      </c>
      <c r="N44" s="213">
        <f>IF(N$5=0,0,N$5/AGR_fec!N$5)</f>
        <v>0.38518812785546253</v>
      </c>
      <c r="O44" s="213">
        <f>IF(O$5=0,0,O$5/AGR_fec!O$5)</f>
        <v>0.38997560619528365</v>
      </c>
      <c r="P44" s="213">
        <f>IF(P$5=0,0,P$5/AGR_fec!P$5)</f>
        <v>0.39428441104469808</v>
      </c>
      <c r="Q44" s="213">
        <f>IF(Q$5=0,0,Q$5/AGR_fec!Q$5)</f>
        <v>0.39687280161001365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0.61683115499130459</v>
      </c>
      <c r="C48" s="210">
        <f>IF(C$9=0,0,C$9/AGR_fec!C$9)</f>
        <v>0.61779089750605898</v>
      </c>
      <c r="D48" s="210">
        <f>IF(D$9=0,0,D$9/AGR_fec!D$9)</f>
        <v>0.61779089750605909</v>
      </c>
      <c r="E48" s="210">
        <f>IF(E$9=0,0,E$9/AGR_fec!E$9)</f>
        <v>0.6199693395789786</v>
      </c>
      <c r="F48" s="210">
        <f>IF(F$9=0,0,F$9/AGR_fec!F$9)</f>
        <v>0.6199693395789786</v>
      </c>
      <c r="G48" s="210">
        <f>IF(G$9=0,0,G$9/AGR_fec!G$9)</f>
        <v>0.61996933957897882</v>
      </c>
      <c r="H48" s="210">
        <f>IF(H$9=0,0,H$9/AGR_fec!H$9)</f>
        <v>0.61996933957897848</v>
      </c>
      <c r="I48" s="210">
        <f>IF(I$9=0,0,I$9/AGR_fec!I$9)</f>
        <v>0.62844337205628897</v>
      </c>
      <c r="J48" s="210">
        <f>IF(J$9=0,0,J$9/AGR_fec!J$9)</f>
        <v>0.63794269340873588</v>
      </c>
      <c r="K48" s="210">
        <f>IF(K$9=0,0,K$9/AGR_fec!K$9)</f>
        <v>0.63794269340873611</v>
      </c>
      <c r="L48" s="210">
        <f>IF(L$9=0,0,L$9/AGR_fec!L$9)</f>
        <v>0.61514761234460558</v>
      </c>
      <c r="M48" s="210">
        <f>IF(M$9=0,0,M$9/AGR_fec!M$9)</f>
        <v>0.62557604991123028</v>
      </c>
      <c r="N48" s="210">
        <f>IF(N$9=0,0,N$9/AGR_fec!N$9)</f>
        <v>0.63420210569414026</v>
      </c>
      <c r="O48" s="210">
        <f>IF(O$9=0,0,O$9/AGR_fec!O$9)</f>
        <v>0.64188940277399931</v>
      </c>
      <c r="P48" s="210">
        <f>IF(P$9=0,0,P$9/AGR_fec!P$9)</f>
        <v>0.64377413984681775</v>
      </c>
      <c r="Q48" s="210">
        <f>IF(Q$9=0,0,Q$9/AGR_fec!Q$9)</f>
        <v>0.64800138020120435</v>
      </c>
    </row>
    <row r="49" spans="1:17" x14ac:dyDescent="0.25">
      <c r="A49" s="179" t="s">
        <v>158</v>
      </c>
      <c r="B49" s="209">
        <f>IF(B$16=0,0,B$16/AGR_fec!B$16)</f>
        <v>0.35082636213476565</v>
      </c>
      <c r="C49" s="209">
        <f>IF(C$16=0,0,C$16/AGR_fec!C$16)</f>
        <v>0.35137222135784946</v>
      </c>
      <c r="D49" s="209">
        <f>IF(D$16=0,0,D$16/AGR_fec!D$16)</f>
        <v>0.3513722213578494</v>
      </c>
      <c r="E49" s="209">
        <f>IF(E$16=0,0,E$16/AGR_fec!E$16)</f>
        <v>0.35261122315174298</v>
      </c>
      <c r="F49" s="209">
        <f>IF(F$16=0,0,F$16/AGR_fec!F$16)</f>
        <v>0.35261122315174281</v>
      </c>
      <c r="G49" s="209">
        <f>IF(G$16=0,0,G$16/AGR_fec!G$16)</f>
        <v>0.35261122315174287</v>
      </c>
      <c r="H49" s="209">
        <f>IF(H$16=0,0,H$16/AGR_fec!H$16)</f>
        <v>0.35261122315174304</v>
      </c>
      <c r="I49" s="209">
        <f>IF(I$16=0,0,I$16/AGR_fec!I$16)</f>
        <v>0.3574308791671213</v>
      </c>
      <c r="J49" s="209">
        <f>IF(J$16=0,0,J$16/AGR_fec!J$16)</f>
        <v>0.36283367428513891</v>
      </c>
      <c r="K49" s="209">
        <f>IF(K$16=0,0,K$16/AGR_fec!K$16)</f>
        <v>0.3628336742851388</v>
      </c>
      <c r="L49" s="209">
        <f>IF(L$16=0,0,L$16/AGR_fec!L$16)</f>
        <v>0.3628336742851388</v>
      </c>
      <c r="M49" s="209">
        <f>IF(M$16=0,0,M$16/AGR_fec!M$16)</f>
        <v>0.36940042623110725</v>
      </c>
      <c r="N49" s="209">
        <f>IF(N$16=0,0,N$16/AGR_fec!N$16)</f>
        <v>0.37651880772239293</v>
      </c>
      <c r="O49" s="209">
        <f>IF(O$16=0,0,O$16/AGR_fec!O$16)</f>
        <v>0.38132306636493324</v>
      </c>
      <c r="P49" s="209">
        <f>IF(P$16=0,0,P$16/AGR_fec!P$16)</f>
        <v>0.3882766054035513</v>
      </c>
      <c r="Q49" s="209">
        <f>IF(Q$16=0,0,Q$16/AGR_fec!Q$16)</f>
        <v>0.39082496460025934</v>
      </c>
    </row>
    <row r="50" spans="1:17" x14ac:dyDescent="0.25">
      <c r="A50" s="179" t="s">
        <v>157</v>
      </c>
      <c r="B50" s="209">
        <f>IF(B$17=0,0,B$17/AGR_fec!B$17)</f>
        <v>0.28717008804074701</v>
      </c>
      <c r="C50" s="209">
        <f>IF(C$17=0,0,C$17/AGR_fec!C$17)</f>
        <v>0.28609466071426926</v>
      </c>
      <c r="D50" s="209">
        <f>IF(D$17=0,0,D$17/AGR_fec!D$17)</f>
        <v>0.28649481345244621</v>
      </c>
      <c r="E50" s="209">
        <f>IF(E$17=0,0,E$17/AGR_fec!E$17)</f>
        <v>0.28764857341864147</v>
      </c>
      <c r="F50" s="209">
        <f>IF(F$17=0,0,F$17/AGR_fec!F$17)</f>
        <v>0.2885400948478597</v>
      </c>
      <c r="G50" s="209">
        <f>IF(G$17=0,0,G$17/AGR_fec!G$17)</f>
        <v>0.28856584896718912</v>
      </c>
      <c r="H50" s="209">
        <f>IF(H$17=0,0,H$17/AGR_fec!H$17)</f>
        <v>0.28865017644405122</v>
      </c>
      <c r="I50" s="209">
        <f>IF(I$17=0,0,I$17/AGR_fec!I$17)</f>
        <v>0.29255707845130557</v>
      </c>
      <c r="J50" s="209">
        <f>IF(J$17=0,0,J$17/AGR_fec!J$17)</f>
        <v>0.29705599990490922</v>
      </c>
      <c r="K50" s="209">
        <f>IF(K$17=0,0,K$17/AGR_fec!K$17)</f>
        <v>0.29722297241116008</v>
      </c>
      <c r="L50" s="209">
        <f>IF(L$17=0,0,L$17/AGR_fec!L$17)</f>
        <v>0.29588481496967634</v>
      </c>
      <c r="M50" s="209">
        <f>IF(M$17=0,0,M$17/AGR_fec!M$17)</f>
        <v>0.30111840879114138</v>
      </c>
      <c r="N50" s="209">
        <f>IF(N$17=0,0,N$17/AGR_fec!N$17)</f>
        <v>0.30683655950706351</v>
      </c>
      <c r="O50" s="209">
        <f>IF(O$17=0,0,O$17/AGR_fec!O$17)</f>
        <v>0.31068945478074744</v>
      </c>
      <c r="P50" s="209">
        <f>IF(P$17=0,0,P$17/AGR_fec!P$17)</f>
        <v>0.31532870291506948</v>
      </c>
      <c r="Q50" s="209">
        <f>IF(Q$17=0,0,Q$17/AGR_fec!Q$17)</f>
        <v>0.31739854299733172</v>
      </c>
    </row>
    <row r="51" spans="1:17" x14ac:dyDescent="0.25">
      <c r="A51" s="179" t="s">
        <v>156</v>
      </c>
      <c r="B51" s="209">
        <f>IF(B$25=0,0,B$25/AGR_fec!B$25)</f>
        <v>0.24557928467534862</v>
      </c>
      <c r="C51" s="209">
        <f>IF(C$25=0,0,C$25/AGR_fec!C$25)</f>
        <v>0.24596138742476181</v>
      </c>
      <c r="D51" s="209">
        <f>IF(D$25=0,0,D$25/AGR_fec!D$25)</f>
        <v>0.2459613874247619</v>
      </c>
      <c r="E51" s="209">
        <f>IF(E$25=0,0,E$25/AGR_fec!E$25)</f>
        <v>0.2468286916159417</v>
      </c>
      <c r="F51" s="209">
        <f>IF(F$25=0,0,F$25/AGR_fec!F$25)</f>
        <v>0.24682869161594154</v>
      </c>
      <c r="G51" s="209">
        <f>IF(G$25=0,0,G$25/AGR_fec!G$25)</f>
        <v>0.2468286916159417</v>
      </c>
      <c r="H51" s="209">
        <f>IF(H$25=0,0,H$25/AGR_fec!H$25)</f>
        <v>0.24682869161594176</v>
      </c>
      <c r="I51" s="209">
        <f>IF(I$25=0,0,I$25/AGR_fec!I$25)</f>
        <v>0.25020246224547948</v>
      </c>
      <c r="J51" s="209">
        <f>IF(J$25=0,0,J$25/AGR_fec!J$25)</f>
        <v>0.25398443162844303</v>
      </c>
      <c r="K51" s="209">
        <f>IF(K$25=0,0,K$25/AGR_fec!K$25)</f>
        <v>0.2539844316284432</v>
      </c>
      <c r="L51" s="209">
        <f>IF(L$25=0,0,L$25/AGR_fec!L$25)</f>
        <v>0.25398443162844314</v>
      </c>
      <c r="M51" s="209">
        <f>IF(M$25=0,0,M$25/AGR_fec!M$25)</f>
        <v>0.25858117354862958</v>
      </c>
      <c r="N51" s="209">
        <f>IF(N$25=0,0,N$25/AGR_fec!N$25)</f>
        <v>0.26356405745746375</v>
      </c>
      <c r="O51" s="209">
        <f>IF(O$25=0,0,O$25/AGR_fec!O$25)</f>
        <v>0.26692704988953536</v>
      </c>
      <c r="P51" s="209">
        <f>IF(P$25=0,0,P$25/AGR_fec!P$25)</f>
        <v>0.2717945436909559</v>
      </c>
      <c r="Q51" s="209">
        <f>IF(Q$25=0,0,Q$25/AGR_fec!Q$25)</f>
        <v>0.27357840116624749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241.23097612429828</v>
      </c>
      <c r="C5" s="55">
        <f t="shared" ref="C5:Q5" si="0">SUM(C6:C9,C16:C17,C25:C27)</f>
        <v>247.44323848348822</v>
      </c>
      <c r="D5" s="55">
        <f t="shared" si="0"/>
        <v>241.32293438515214</v>
      </c>
      <c r="E5" s="55">
        <f t="shared" si="0"/>
        <v>250.675697407428</v>
      </c>
      <c r="F5" s="55">
        <f t="shared" si="0"/>
        <v>231.71305654170027</v>
      </c>
      <c r="G5" s="55">
        <f t="shared" si="0"/>
        <v>234.90607645406453</v>
      </c>
      <c r="H5" s="55">
        <f t="shared" si="0"/>
        <v>236.14009696789196</v>
      </c>
      <c r="I5" s="55">
        <f t="shared" si="0"/>
        <v>233.03648040814787</v>
      </c>
      <c r="J5" s="55">
        <f t="shared" si="0"/>
        <v>239.22182514657612</v>
      </c>
      <c r="K5" s="55">
        <f t="shared" si="0"/>
        <v>204.83185217245187</v>
      </c>
      <c r="L5" s="55">
        <f t="shared" si="0"/>
        <v>207.89943015068468</v>
      </c>
      <c r="M5" s="55">
        <f t="shared" si="0"/>
        <v>201.53542425627498</v>
      </c>
      <c r="N5" s="55">
        <f t="shared" si="0"/>
        <v>211.01626320795577</v>
      </c>
      <c r="O5" s="55">
        <f t="shared" si="0"/>
        <v>207.89051394499569</v>
      </c>
      <c r="P5" s="55">
        <f t="shared" si="0"/>
        <v>220.36309323087127</v>
      </c>
      <c r="Q5" s="55">
        <f t="shared" si="0"/>
        <v>220.37797746282286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53.307360000990592</v>
      </c>
      <c r="C9" s="204">
        <f t="shared" ref="C9:Q9" si="1">SUM(C10:C15)</f>
        <v>54.73900905398645</v>
      </c>
      <c r="D9" s="204">
        <f t="shared" si="1"/>
        <v>53.372306704860044</v>
      </c>
      <c r="E9" s="204">
        <f t="shared" si="1"/>
        <v>55.429915859295143</v>
      </c>
      <c r="F9" s="204">
        <f t="shared" si="1"/>
        <v>51.187255149991024</v>
      </c>
      <c r="G9" s="204">
        <f t="shared" si="1"/>
        <v>51.890224102176383</v>
      </c>
      <c r="H9" s="204">
        <f t="shared" si="1"/>
        <v>52.15677839853624</v>
      </c>
      <c r="I9" s="204">
        <f t="shared" si="1"/>
        <v>51.473986900324547</v>
      </c>
      <c r="J9" s="204">
        <f t="shared" si="1"/>
        <v>52.834771695831861</v>
      </c>
      <c r="K9" s="204">
        <f t="shared" si="1"/>
        <v>45.248652239796684</v>
      </c>
      <c r="L9" s="204">
        <f t="shared" si="1"/>
        <v>42.19164962861003</v>
      </c>
      <c r="M9" s="204">
        <f t="shared" si="1"/>
        <v>40.791639384654481</v>
      </c>
      <c r="N9" s="204">
        <f t="shared" si="1"/>
        <v>42.131259564036704</v>
      </c>
      <c r="O9" s="204">
        <f t="shared" si="1"/>
        <v>41.443661598549568</v>
      </c>
      <c r="P9" s="204">
        <f t="shared" si="1"/>
        <v>42.27037668914187</v>
      </c>
      <c r="Q9" s="204">
        <f t="shared" si="1"/>
        <v>42.273566413157965</v>
      </c>
    </row>
    <row r="10" spans="1:17" x14ac:dyDescent="0.25">
      <c r="A10" s="202" t="s">
        <v>35</v>
      </c>
      <c r="B10" s="203">
        <v>53.307360000990592</v>
      </c>
      <c r="C10" s="203">
        <v>54.73900905398645</v>
      </c>
      <c r="D10" s="203">
        <v>53.372306704860044</v>
      </c>
      <c r="E10" s="203">
        <v>55.429915859295143</v>
      </c>
      <c r="F10" s="203">
        <v>51.187255149991024</v>
      </c>
      <c r="G10" s="203">
        <v>51.890224102176383</v>
      </c>
      <c r="H10" s="203">
        <v>52.15677839853624</v>
      </c>
      <c r="I10" s="203">
        <v>51.473986900324547</v>
      </c>
      <c r="J10" s="203">
        <v>52.834771695831861</v>
      </c>
      <c r="K10" s="203">
        <v>45.248652239796684</v>
      </c>
      <c r="L10" s="203">
        <v>42.19164962861003</v>
      </c>
      <c r="M10" s="203">
        <v>40.791639384654481</v>
      </c>
      <c r="N10" s="203">
        <v>42.131259564036704</v>
      </c>
      <c r="O10" s="203">
        <v>41.443661598549568</v>
      </c>
      <c r="P10" s="203">
        <v>42.27037668914187</v>
      </c>
      <c r="Q10" s="203">
        <v>42.273566413157965</v>
      </c>
    </row>
    <row r="11" spans="1:17" x14ac:dyDescent="0.25">
      <c r="A11" s="202" t="s">
        <v>166</v>
      </c>
      <c r="B11" s="201">
        <v>0</v>
      </c>
      <c r="C11" s="201">
        <v>0</v>
      </c>
      <c r="D11" s="201">
        <v>0</v>
      </c>
      <c r="E11" s="201">
        <v>0</v>
      </c>
      <c r="F11" s="201">
        <v>0</v>
      </c>
      <c r="G11" s="201">
        <v>0</v>
      </c>
      <c r="H11" s="201">
        <v>0</v>
      </c>
      <c r="I11" s="201">
        <v>0</v>
      </c>
      <c r="J11" s="201">
        <v>0</v>
      </c>
      <c r="K11" s="201">
        <v>0</v>
      </c>
      <c r="L11" s="201">
        <v>0</v>
      </c>
      <c r="M11" s="201">
        <v>0</v>
      </c>
      <c r="N11" s="201">
        <v>0</v>
      </c>
      <c r="O11" s="201">
        <v>0</v>
      </c>
      <c r="P11" s="201">
        <v>0</v>
      </c>
      <c r="Q11" s="201">
        <v>0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45.141538770769515</v>
      </c>
      <c r="C16" s="197">
        <v>44.489659751503197</v>
      </c>
      <c r="D16" s="197">
        <v>43.867271106359979</v>
      </c>
      <c r="E16" s="197">
        <v>45.737800063768802</v>
      </c>
      <c r="F16" s="197">
        <v>43.245236136960003</v>
      </c>
      <c r="G16" s="197">
        <v>43.868138784596219</v>
      </c>
      <c r="H16" s="197">
        <v>44.18873753757839</v>
      </c>
      <c r="I16" s="197">
        <v>43.567949740536001</v>
      </c>
      <c r="J16" s="197">
        <v>44.804921345121599</v>
      </c>
      <c r="K16" s="197">
        <v>38.529782935113595</v>
      </c>
      <c r="L16" s="197">
        <v>39.154277935647116</v>
      </c>
      <c r="M16" s="197">
        <v>37.881485678273066</v>
      </c>
      <c r="N16" s="197">
        <v>39.77770462658188</v>
      </c>
      <c r="O16" s="197">
        <v>39.152370248778979</v>
      </c>
      <c r="P16" s="197">
        <v>41.037223805328331</v>
      </c>
      <c r="Q16" s="197">
        <v>41.040144647484261</v>
      </c>
    </row>
    <row r="17" spans="1:17" x14ac:dyDescent="0.25">
      <c r="A17" s="198" t="s">
        <v>157</v>
      </c>
      <c r="B17" s="197">
        <f>SUM(B18:B24)</f>
        <v>106.66884633592257</v>
      </c>
      <c r="C17" s="197">
        <f t="shared" ref="C17:Q17" si="2">SUM(C18:C24)</f>
        <v>112.622841876796</v>
      </c>
      <c r="D17" s="197">
        <f t="shared" si="2"/>
        <v>108.98953968884413</v>
      </c>
      <c r="E17" s="197">
        <f t="shared" si="2"/>
        <v>112.91774143334904</v>
      </c>
      <c r="F17" s="197">
        <f t="shared" si="2"/>
        <v>102.68437634518122</v>
      </c>
      <c r="G17" s="197">
        <f t="shared" si="2"/>
        <v>104.05320253961496</v>
      </c>
      <c r="H17" s="197">
        <f t="shared" si="2"/>
        <v>104.44359100171462</v>
      </c>
      <c r="I17" s="197">
        <f t="shared" si="2"/>
        <v>103.14018397485853</v>
      </c>
      <c r="J17" s="197">
        <f t="shared" si="2"/>
        <v>105.7381950295254</v>
      </c>
      <c r="K17" s="197">
        <f t="shared" si="2"/>
        <v>90.229590649450728</v>
      </c>
      <c r="L17" s="197">
        <f t="shared" si="2"/>
        <v>95.230080237909817</v>
      </c>
      <c r="M17" s="197">
        <f t="shared" si="2"/>
        <v>92.557110650728987</v>
      </c>
      <c r="N17" s="197">
        <f t="shared" si="2"/>
        <v>97.285135316071688</v>
      </c>
      <c r="O17" s="197">
        <f t="shared" si="2"/>
        <v>95.972585898643956</v>
      </c>
      <c r="P17" s="197">
        <f t="shared" si="2"/>
        <v>104.22571369213843</v>
      </c>
      <c r="Q17" s="197">
        <f t="shared" si="2"/>
        <v>104.23215068419326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</v>
      </c>
      <c r="J19" s="199">
        <v>0</v>
      </c>
      <c r="K19" s="199">
        <v>0</v>
      </c>
      <c r="L19" s="199">
        <v>0</v>
      </c>
      <c r="M19" s="199">
        <v>0</v>
      </c>
      <c r="N19" s="199">
        <v>0</v>
      </c>
      <c r="O19" s="199">
        <v>0</v>
      </c>
      <c r="P19" s="199">
        <v>0</v>
      </c>
      <c r="Q19" s="199">
        <v>0</v>
      </c>
    </row>
    <row r="20" spans="1:17" x14ac:dyDescent="0.25">
      <c r="A20" s="200" t="s">
        <v>35</v>
      </c>
      <c r="B20" s="199">
        <v>91.145564065471902</v>
      </c>
      <c r="C20" s="199">
        <v>87.6279021508238</v>
      </c>
      <c r="D20" s="199">
        <v>87.002960835491947</v>
      </c>
      <c r="E20" s="199">
        <v>90.931044344765013</v>
      </c>
      <c r="F20" s="199">
        <v>87.197500488280994</v>
      </c>
      <c r="G20" s="199">
        <v>88.4878200085315</v>
      </c>
      <c r="H20" s="199">
        <v>89.247181721714611</v>
      </c>
      <c r="I20" s="199">
        <v>87.943452269390662</v>
      </c>
      <c r="J20" s="199">
        <v>90.540976608557216</v>
      </c>
      <c r="K20" s="199">
        <v>78.046653152566833</v>
      </c>
      <c r="L20" s="199">
        <v>83.102039765460759</v>
      </c>
      <c r="M20" s="199">
        <v>80.429114785819309</v>
      </c>
      <c r="N20" s="199">
        <v>85.157395241025284</v>
      </c>
      <c r="O20" s="199">
        <v>83.843923197543177</v>
      </c>
      <c r="P20" s="199">
        <v>89.048739487908776</v>
      </c>
      <c r="Q20" s="199">
        <v>89.054896458791589</v>
      </c>
    </row>
    <row r="21" spans="1:17" x14ac:dyDescent="0.25">
      <c r="A21" s="200" t="s">
        <v>167</v>
      </c>
      <c r="B21" s="199">
        <v>15.523282270450663</v>
      </c>
      <c r="C21" s="199">
        <v>24.994939725972205</v>
      </c>
      <c r="D21" s="199">
        <v>21.986578853352192</v>
      </c>
      <c r="E21" s="199">
        <v>21.986697088584027</v>
      </c>
      <c r="F21" s="199">
        <v>15.486875856900221</v>
      </c>
      <c r="G21" s="199">
        <v>15.565382531083459</v>
      </c>
      <c r="H21" s="199">
        <v>15.196409280000013</v>
      </c>
      <c r="I21" s="199">
        <v>15.196731705467865</v>
      </c>
      <c r="J21" s="199">
        <v>15.197218420968186</v>
      </c>
      <c r="K21" s="199">
        <v>12.182937496883893</v>
      </c>
      <c r="L21" s="199">
        <v>12.128040472449054</v>
      </c>
      <c r="M21" s="199">
        <v>12.127995864909678</v>
      </c>
      <c r="N21" s="199">
        <v>12.1277400750464</v>
      </c>
      <c r="O21" s="199">
        <v>12.128662701100787</v>
      </c>
      <c r="P21" s="199">
        <v>15.176974204229655</v>
      </c>
      <c r="Q21" s="199">
        <v>15.177254225401667</v>
      </c>
    </row>
    <row r="22" spans="1:17" x14ac:dyDescent="0.25">
      <c r="A22" s="200" t="s">
        <v>166</v>
      </c>
      <c r="B22" s="199">
        <v>0</v>
      </c>
      <c r="C22" s="199">
        <v>0</v>
      </c>
      <c r="D22" s="199">
        <v>0</v>
      </c>
      <c r="E22" s="199">
        <v>0</v>
      </c>
      <c r="F22" s="199">
        <v>0</v>
      </c>
      <c r="G22" s="199">
        <v>0</v>
      </c>
      <c r="H22" s="199">
        <v>0</v>
      </c>
      <c r="I22" s="199">
        <v>0</v>
      </c>
      <c r="J22" s="199">
        <v>0</v>
      </c>
      <c r="K22" s="199">
        <v>0</v>
      </c>
      <c r="L22" s="199">
        <v>0</v>
      </c>
      <c r="M22" s="199">
        <v>0</v>
      </c>
      <c r="N22" s="199">
        <v>0</v>
      </c>
      <c r="O22" s="199">
        <v>0</v>
      </c>
      <c r="P22" s="199">
        <v>0</v>
      </c>
      <c r="Q22" s="199">
        <v>0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36.113231016615622</v>
      </c>
      <c r="C25" s="197">
        <v>35.591727801202559</v>
      </c>
      <c r="D25" s="197">
        <v>35.093816885087989</v>
      </c>
      <c r="E25" s="197">
        <v>36.590240051015044</v>
      </c>
      <c r="F25" s="197">
        <v>34.596188909568006</v>
      </c>
      <c r="G25" s="197">
        <v>35.094511027676965</v>
      </c>
      <c r="H25" s="197">
        <v>35.350990030062725</v>
      </c>
      <c r="I25" s="197">
        <v>34.854359792428795</v>
      </c>
      <c r="J25" s="197">
        <v>35.843937076097269</v>
      </c>
      <c r="K25" s="197">
        <v>30.823826348090869</v>
      </c>
      <c r="L25" s="197">
        <v>31.32342234851771</v>
      </c>
      <c r="M25" s="197">
        <v>30.305188542618446</v>
      </c>
      <c r="N25" s="197">
        <v>31.822163701265513</v>
      </c>
      <c r="O25" s="197">
        <v>31.321896199023179</v>
      </c>
      <c r="P25" s="197">
        <v>32.829779044262672</v>
      </c>
      <c r="Q25" s="197">
        <v>32.832115717987399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</v>
      </c>
      <c r="D31" s="194">
        <f t="shared" si="3"/>
        <v>1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1</v>
      </c>
      <c r="I31" s="194">
        <f t="shared" si="3"/>
        <v>1</v>
      </c>
      <c r="J31" s="194">
        <f t="shared" si="3"/>
        <v>1</v>
      </c>
      <c r="K31" s="194">
        <f t="shared" si="3"/>
        <v>1</v>
      </c>
      <c r="L31" s="194">
        <f t="shared" si="3"/>
        <v>1</v>
      </c>
      <c r="M31" s="194">
        <f t="shared" si="3"/>
        <v>0.99999999999999989</v>
      </c>
      <c r="N31" s="194">
        <f t="shared" si="3"/>
        <v>1</v>
      </c>
      <c r="O31" s="194">
        <f t="shared" si="3"/>
        <v>1</v>
      </c>
      <c r="P31" s="194">
        <f t="shared" si="3"/>
        <v>1.0000000000000002</v>
      </c>
      <c r="Q31" s="194">
        <f t="shared" si="3"/>
        <v>1.0000000000000002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0.22098057578444275</v>
      </c>
      <c r="C35" s="191">
        <f t="shared" si="7"/>
        <v>0.22121844746886934</v>
      </c>
      <c r="D35" s="191">
        <f t="shared" si="7"/>
        <v>0.22116549693398671</v>
      </c>
      <c r="E35" s="191">
        <f t="shared" si="7"/>
        <v>0.22112201714234722</v>
      </c>
      <c r="F35" s="191">
        <f t="shared" si="7"/>
        <v>0.22090794499868463</v>
      </c>
      <c r="G35" s="191">
        <f t="shared" si="7"/>
        <v>0.22089775149909086</v>
      </c>
      <c r="H35" s="191">
        <f t="shared" si="7"/>
        <v>0.2208721816762361</v>
      </c>
      <c r="I35" s="191">
        <f t="shared" si="7"/>
        <v>0.22088381531583076</v>
      </c>
      <c r="J35" s="191">
        <f t="shared" si="7"/>
        <v>0.22086100071955772</v>
      </c>
      <c r="K35" s="191">
        <f t="shared" si="7"/>
        <v>0.22090632760426818</v>
      </c>
      <c r="L35" s="191">
        <f t="shared" si="7"/>
        <v>0.20294259391682648</v>
      </c>
      <c r="M35" s="191">
        <f t="shared" si="7"/>
        <v>0.20240431445334056</v>
      </c>
      <c r="N35" s="191">
        <f t="shared" si="7"/>
        <v>0.19965882687684833</v>
      </c>
      <c r="O35" s="191">
        <f t="shared" si="7"/>
        <v>0.19935330772001872</v>
      </c>
      <c r="P35" s="191">
        <f t="shared" si="7"/>
        <v>0.19182148911322369</v>
      </c>
      <c r="Q35" s="191">
        <f t="shared" si="7"/>
        <v>0.19182300745222783</v>
      </c>
    </row>
    <row r="36" spans="1:17" x14ac:dyDescent="0.25">
      <c r="A36" s="179" t="s">
        <v>158</v>
      </c>
      <c r="B36" s="190">
        <f t="shared" ref="B36:Q36" si="8">IF(B$16=0,0,B$16/B$5)</f>
        <v>0.18712994282918949</v>
      </c>
      <c r="C36" s="190">
        <f t="shared" si="8"/>
        <v>0.17979743566309642</v>
      </c>
      <c r="D36" s="190">
        <f t="shared" si="8"/>
        <v>0.18177829313291741</v>
      </c>
      <c r="E36" s="190">
        <f t="shared" si="8"/>
        <v>0.18245805451746797</v>
      </c>
      <c r="F36" s="190">
        <f t="shared" si="8"/>
        <v>0.18663271195154843</v>
      </c>
      <c r="G36" s="190">
        <f t="shared" si="8"/>
        <v>0.18674756927019959</v>
      </c>
      <c r="H36" s="190">
        <f t="shared" si="8"/>
        <v>0.1871293274838739</v>
      </c>
      <c r="I36" s="190">
        <f t="shared" si="8"/>
        <v>0.18695763712286437</v>
      </c>
      <c r="J36" s="190">
        <f t="shared" si="8"/>
        <v>0.18729445491718286</v>
      </c>
      <c r="K36" s="190">
        <f t="shared" si="8"/>
        <v>0.18810445019397973</v>
      </c>
      <c r="L36" s="190">
        <f t="shared" si="8"/>
        <v>0.18833278141872853</v>
      </c>
      <c r="M36" s="190">
        <f t="shared" si="8"/>
        <v>0.18796440287392102</v>
      </c>
      <c r="N36" s="190">
        <f t="shared" si="8"/>
        <v>0.18850539774453826</v>
      </c>
      <c r="O36" s="190">
        <f t="shared" si="8"/>
        <v>0.18833168241210868</v>
      </c>
      <c r="P36" s="190">
        <f t="shared" si="8"/>
        <v>0.18622548451130252</v>
      </c>
      <c r="Q36" s="190">
        <f t="shared" si="8"/>
        <v>0.18622616070794831</v>
      </c>
    </row>
    <row r="37" spans="1:17" x14ac:dyDescent="0.25">
      <c r="A37" s="179" t="s">
        <v>157</v>
      </c>
      <c r="B37" s="190">
        <f t="shared" ref="B37:Q37" si="9">IF(B$17=0,0,B$17/B$5)</f>
        <v>0.44218552712301618</v>
      </c>
      <c r="C37" s="190">
        <f t="shared" si="9"/>
        <v>0.45514616833755706</v>
      </c>
      <c r="D37" s="190">
        <f t="shared" si="9"/>
        <v>0.45163357542676197</v>
      </c>
      <c r="E37" s="190">
        <f t="shared" si="9"/>
        <v>0.4504534847262105</v>
      </c>
      <c r="F37" s="190">
        <f t="shared" si="9"/>
        <v>0.44315317348852812</v>
      </c>
      <c r="G37" s="190">
        <f t="shared" si="9"/>
        <v>0.44295662381454987</v>
      </c>
      <c r="H37" s="190">
        <f t="shared" si="9"/>
        <v>0.44229502885279093</v>
      </c>
      <c r="I37" s="190">
        <f t="shared" si="9"/>
        <v>0.44259243786301344</v>
      </c>
      <c r="J37" s="190">
        <f t="shared" si="9"/>
        <v>0.4420089804295132</v>
      </c>
      <c r="K37" s="190">
        <f t="shared" si="9"/>
        <v>0.44050566204656832</v>
      </c>
      <c r="L37" s="190">
        <f t="shared" si="9"/>
        <v>0.45805839952946209</v>
      </c>
      <c r="M37" s="190">
        <f t="shared" si="9"/>
        <v>0.45925976037360161</v>
      </c>
      <c r="N37" s="190">
        <f t="shared" si="9"/>
        <v>0.46103145718298277</v>
      </c>
      <c r="O37" s="190">
        <f t="shared" si="9"/>
        <v>0.46164966393818563</v>
      </c>
      <c r="P37" s="190">
        <f t="shared" si="9"/>
        <v>0.47297263876643186</v>
      </c>
      <c r="Q37" s="190">
        <f t="shared" si="9"/>
        <v>0.47296990327346539</v>
      </c>
    </row>
    <row r="38" spans="1:17" x14ac:dyDescent="0.25">
      <c r="A38" s="179" t="s">
        <v>156</v>
      </c>
      <c r="B38" s="190">
        <f t="shared" ref="B38:Q38" si="10">IF(B$25=0,0,B$25/B$5)</f>
        <v>0.14970395426335165</v>
      </c>
      <c r="C38" s="190">
        <f t="shared" si="10"/>
        <v>0.14383794853047716</v>
      </c>
      <c r="D38" s="190">
        <f t="shared" si="10"/>
        <v>0.14542263450633394</v>
      </c>
      <c r="E38" s="190">
        <f t="shared" si="10"/>
        <v>0.14596644361397437</v>
      </c>
      <c r="F38" s="190">
        <f t="shared" si="10"/>
        <v>0.14930616956123877</v>
      </c>
      <c r="G38" s="190">
        <f t="shared" si="10"/>
        <v>0.14939805541615964</v>
      </c>
      <c r="H38" s="190">
        <f t="shared" si="10"/>
        <v>0.14970346198709916</v>
      </c>
      <c r="I38" s="190">
        <f t="shared" si="10"/>
        <v>0.14956610969829148</v>
      </c>
      <c r="J38" s="190">
        <f t="shared" si="10"/>
        <v>0.14983556393374622</v>
      </c>
      <c r="K38" s="190">
        <f t="shared" si="10"/>
        <v>0.15048356015518377</v>
      </c>
      <c r="L38" s="190">
        <f t="shared" si="10"/>
        <v>0.1506662251349829</v>
      </c>
      <c r="M38" s="190">
        <f t="shared" si="10"/>
        <v>0.15037152229913678</v>
      </c>
      <c r="N38" s="190">
        <f t="shared" si="10"/>
        <v>0.15080431819563067</v>
      </c>
      <c r="O38" s="190">
        <f t="shared" si="10"/>
        <v>0.15066534592968692</v>
      </c>
      <c r="P38" s="190">
        <f t="shared" si="10"/>
        <v>0.14898038760904206</v>
      </c>
      <c r="Q38" s="190">
        <f t="shared" si="10"/>
        <v>0.14898092856635861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3.0886521748670863</v>
      </c>
      <c r="C44" s="213">
        <f>IF(C$5=0,0,C$5/AGR_fec!C$5)</f>
        <v>3.0853310101819087</v>
      </c>
      <c r="D44" s="213">
        <f>IF(D$5=0,0,D$5/AGR_fec!D$5)</f>
        <v>3.0860696874599833</v>
      </c>
      <c r="E44" s="213">
        <f>IF(E$5=0,0,E$5/AGR_fec!E$5)</f>
        <v>3.0866765092895321</v>
      </c>
      <c r="F44" s="213">
        <f>IF(F$5=0,0,F$5/AGR_fec!F$5)</f>
        <v>3.0896676713192197</v>
      </c>
      <c r="G44" s="213">
        <f>IF(G$5=0,0,G$5/AGR_fec!G$5)</f>
        <v>3.0898102464515533</v>
      </c>
      <c r="H44" s="213">
        <f>IF(H$5=0,0,H$5/AGR_fec!H$5)</f>
        <v>3.0901679460951086</v>
      </c>
      <c r="I44" s="213">
        <f>IF(I$5=0,0,I$5/AGR_fec!I$5)</f>
        <v>3.0900051912996953</v>
      </c>
      <c r="J44" s="213">
        <f>IF(J$5=0,0,J$5/AGR_fec!J$5)</f>
        <v>3.0903243840077383</v>
      </c>
      <c r="K44" s="213">
        <f>IF(K$5=0,0,K$5/AGR_fec!K$5)</f>
        <v>3.0896902927230259</v>
      </c>
      <c r="L44" s="213">
        <f>IF(L$5=0,0,L$5/AGR_fec!L$5)</f>
        <v>2.9891261125347128</v>
      </c>
      <c r="M44" s="213">
        <f>IF(M$5=0,0,M$5/AGR_fec!M$5)</f>
        <v>2.9856851866024807</v>
      </c>
      <c r="N44" s="213">
        <f>IF(N$5=0,0,N$5/AGR_fec!N$5)</f>
        <v>2.9716290829453293</v>
      </c>
      <c r="O44" s="213">
        <f>IF(O$5=0,0,O$5/AGR_fec!O$5)</f>
        <v>2.9697471711266394</v>
      </c>
      <c r="P44" s="213">
        <f>IF(P$5=0,0,P$5/AGR_fec!P$5)</f>
        <v>2.9270378332499254</v>
      </c>
      <c r="Q44" s="213">
        <f>IF(Q$5=0,0,Q$5/AGR_fec!Q$5)</f>
        <v>2.9270466597505438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3.1024188000000001</v>
      </c>
      <c r="C48" s="210">
        <f>IF(C$9=0,0,C$9/AGR_fec!C$9)</f>
        <v>3.1024188000000001</v>
      </c>
      <c r="D48" s="210">
        <f>IF(D$9=0,0,D$9/AGR_fec!D$9)</f>
        <v>3.1024188000000006</v>
      </c>
      <c r="E48" s="210">
        <f>IF(E$9=0,0,E$9/AGR_fec!E$9)</f>
        <v>3.1024188000000006</v>
      </c>
      <c r="F48" s="210">
        <f>IF(F$9=0,0,F$9/AGR_fec!F$9)</f>
        <v>3.1024188000000006</v>
      </c>
      <c r="G48" s="210">
        <f>IF(G$9=0,0,G$9/AGR_fec!G$9)</f>
        <v>3.1024188000000001</v>
      </c>
      <c r="H48" s="210">
        <f>IF(H$9=0,0,H$9/AGR_fec!H$9)</f>
        <v>3.1024187999999997</v>
      </c>
      <c r="I48" s="210">
        <f>IF(I$9=0,0,I$9/AGR_fec!I$9)</f>
        <v>3.1024188000000015</v>
      </c>
      <c r="J48" s="210">
        <f>IF(J$9=0,0,J$9/AGR_fec!J$9)</f>
        <v>3.1024187999999988</v>
      </c>
      <c r="K48" s="210">
        <f>IF(K$9=0,0,K$9/AGR_fec!K$9)</f>
        <v>3.1024187999999997</v>
      </c>
      <c r="L48" s="210">
        <f>IF(L$9=0,0,L$9/AGR_fec!L$9)</f>
        <v>2.7573682128287005</v>
      </c>
      <c r="M48" s="210">
        <f>IF(M$9=0,0,M$9/AGR_fec!M$9)</f>
        <v>2.7468889243989518</v>
      </c>
      <c r="N48" s="210">
        <f>IF(N$9=0,0,N$9/AGR_fec!N$9)</f>
        <v>2.6968726209726777</v>
      </c>
      <c r="O48" s="210">
        <f>IF(O$9=0,0,O$9/AGR_fec!O$9)</f>
        <v>2.691040552983019</v>
      </c>
      <c r="P48" s="210">
        <f>IF(P$9=0,0,P$9/AGR_fec!P$9)</f>
        <v>2.5521307084761102</v>
      </c>
      <c r="Q48" s="210">
        <f>IF(Q$9=0,0,Q$9/AGR_fec!Q$9)</f>
        <v>2.5521586055743053</v>
      </c>
    </row>
    <row r="49" spans="1:17" x14ac:dyDescent="0.25">
      <c r="A49" s="179" t="s">
        <v>158</v>
      </c>
      <c r="B49" s="209">
        <f>IF(B$16=0,0,B$16/AGR_fec!B$16)</f>
        <v>3.1024187999999997</v>
      </c>
      <c r="C49" s="209">
        <f>IF(C$16=0,0,C$16/AGR_fec!C$16)</f>
        <v>3.1024188000000001</v>
      </c>
      <c r="D49" s="209">
        <f>IF(D$16=0,0,D$16/AGR_fec!D$16)</f>
        <v>3.1024187999999997</v>
      </c>
      <c r="E49" s="209">
        <f>IF(E$16=0,0,E$16/AGR_fec!E$16)</f>
        <v>3.1024188000000001</v>
      </c>
      <c r="F49" s="209">
        <f>IF(F$16=0,0,F$16/AGR_fec!F$16)</f>
        <v>3.1024187999999997</v>
      </c>
      <c r="G49" s="209">
        <f>IF(G$16=0,0,G$16/AGR_fec!G$16)</f>
        <v>3.1024188000000006</v>
      </c>
      <c r="H49" s="209">
        <f>IF(H$16=0,0,H$16/AGR_fec!H$16)</f>
        <v>3.1024188000000006</v>
      </c>
      <c r="I49" s="209">
        <f>IF(I$16=0,0,I$16/AGR_fec!I$16)</f>
        <v>3.1024187999999997</v>
      </c>
      <c r="J49" s="209">
        <f>IF(J$16=0,0,J$16/AGR_fec!J$16)</f>
        <v>3.1024188000000006</v>
      </c>
      <c r="K49" s="209">
        <f>IF(K$16=0,0,K$16/AGR_fec!K$16)</f>
        <v>3.1024188000000001</v>
      </c>
      <c r="L49" s="209">
        <f>IF(L$16=0,0,L$16/AGR_fec!L$16)</f>
        <v>3.1024187999999984</v>
      </c>
      <c r="M49" s="209">
        <f>IF(M$16=0,0,M$16/AGR_fec!M$16)</f>
        <v>3.102418800000001</v>
      </c>
      <c r="N49" s="209">
        <f>IF(N$16=0,0,N$16/AGR_fec!N$16)</f>
        <v>3.1024188000000001</v>
      </c>
      <c r="O49" s="209">
        <f>IF(O$16=0,0,O$16/AGR_fec!O$16)</f>
        <v>3.1024188000000006</v>
      </c>
      <c r="P49" s="209">
        <f>IF(P$16=0,0,P$16/AGR_fec!P$16)</f>
        <v>3.1024188000000001</v>
      </c>
      <c r="Q49" s="209">
        <f>IF(Q$16=0,0,Q$16/AGR_fec!Q$16)</f>
        <v>3.1024188000000006</v>
      </c>
    </row>
    <row r="50" spans="1:17" x14ac:dyDescent="0.25">
      <c r="A50" s="179" t="s">
        <v>157</v>
      </c>
      <c r="B50" s="209">
        <f>IF(B$17=0,0,B$17/AGR_fec!B$17)</f>
        <v>3.0714589622218709</v>
      </c>
      <c r="C50" s="209">
        <f>IF(C$17=0,0,C$17/AGR_fec!C$17)</f>
        <v>3.0651211997265277</v>
      </c>
      <c r="D50" s="209">
        <f>IF(D$17=0,0,D$17/AGR_fec!D$17)</f>
        <v>3.0664490035431862</v>
      </c>
      <c r="E50" s="209">
        <f>IF(E$17=0,0,E$17/AGR_fec!E$17)</f>
        <v>3.0676861605978933</v>
      </c>
      <c r="F50" s="209">
        <f>IF(F$17=0,0,F$17/AGR_fec!F$17)</f>
        <v>3.0737930012566945</v>
      </c>
      <c r="G50" s="209">
        <f>IF(G$17=0,0,G$17/AGR_fec!G$17)</f>
        <v>3.0740990048126844</v>
      </c>
      <c r="H50" s="209">
        <f>IF(H$17=0,0,H$17/AGR_fec!H$17)</f>
        <v>3.074857656317342</v>
      </c>
      <c r="I50" s="209">
        <f>IF(I$17=0,0,I$17/AGR_fec!I$17)</f>
        <v>3.0745119359577693</v>
      </c>
      <c r="J50" s="209">
        <f>IF(J$17=0,0,J$17/AGR_fec!J$17)</f>
        <v>3.075190423075985</v>
      </c>
      <c r="K50" s="209">
        <f>IF(K$17=0,0,K$17/AGR_fec!K$17)</f>
        <v>3.0736733741538234</v>
      </c>
      <c r="L50" s="209">
        <f>IF(L$17=0,0,L$17/AGR_fec!L$17)</f>
        <v>3.0199680408625729</v>
      </c>
      <c r="M50" s="209">
        <f>IF(M$17=0,0,M$17/AGR_fec!M$17)</f>
        <v>3.0176531635374957</v>
      </c>
      <c r="N50" s="209">
        <f>IF(N$17=0,0,N$17/AGR_fec!N$17)</f>
        <v>3.0110560662199144</v>
      </c>
      <c r="O50" s="209">
        <f>IF(O$17=0,0,O$17/AGR_fec!O$17)</f>
        <v>3.0098426608137969</v>
      </c>
      <c r="P50" s="209">
        <f>IF(P$17=0,0,P$17/AGR_fec!P$17)</f>
        <v>2.9852902740042673</v>
      </c>
      <c r="Q50" s="209">
        <f>IF(Q$17=0,0,Q$17/AGR_fec!Q$17)</f>
        <v>2.9852955418803466</v>
      </c>
    </row>
    <row r="51" spans="1:17" x14ac:dyDescent="0.25">
      <c r="A51" s="179" t="s">
        <v>156</v>
      </c>
      <c r="B51" s="209">
        <f>IF(B$25=0,0,B$25/AGR_fec!B$25)</f>
        <v>3.1024187999999993</v>
      </c>
      <c r="C51" s="209">
        <f>IF(C$25=0,0,C$25/AGR_fec!C$25)</f>
        <v>3.1024187999999993</v>
      </c>
      <c r="D51" s="209">
        <f>IF(D$25=0,0,D$25/AGR_fec!D$25)</f>
        <v>3.1024187999999997</v>
      </c>
      <c r="E51" s="209">
        <f>IF(E$25=0,0,E$25/AGR_fec!E$25)</f>
        <v>3.1024188000000001</v>
      </c>
      <c r="F51" s="209">
        <f>IF(F$25=0,0,F$25/AGR_fec!F$25)</f>
        <v>3.1024188000000006</v>
      </c>
      <c r="G51" s="209">
        <f>IF(G$25=0,0,G$25/AGR_fec!G$25)</f>
        <v>3.1024188000000001</v>
      </c>
      <c r="H51" s="209">
        <f>IF(H$25=0,0,H$25/AGR_fec!H$25)</f>
        <v>3.102418800000001</v>
      </c>
      <c r="I51" s="209">
        <f>IF(I$25=0,0,I$25/AGR_fec!I$25)</f>
        <v>3.1024187999999993</v>
      </c>
      <c r="J51" s="209">
        <f>IF(J$25=0,0,J$25/AGR_fec!J$25)</f>
        <v>3.1024188000000001</v>
      </c>
      <c r="K51" s="209">
        <f>IF(K$25=0,0,K$25/AGR_fec!K$25)</f>
        <v>3.1024187999999997</v>
      </c>
      <c r="L51" s="209">
        <f>IF(L$25=0,0,L$25/AGR_fec!L$25)</f>
        <v>3.1024188000000006</v>
      </c>
      <c r="M51" s="209">
        <f>IF(M$25=0,0,M$25/AGR_fec!M$25)</f>
        <v>3.1024188000000001</v>
      </c>
      <c r="N51" s="209">
        <f>IF(N$25=0,0,N$25/AGR_fec!N$25)</f>
        <v>3.1024188000000006</v>
      </c>
      <c r="O51" s="209">
        <f>IF(O$25=0,0,O$25/AGR_fec!O$25)</f>
        <v>3.1024188000000006</v>
      </c>
      <c r="P51" s="209">
        <f>IF(P$25=0,0,P$25/AGR_fec!P$25)</f>
        <v>3.1024188000000001</v>
      </c>
      <c r="Q51" s="209">
        <f>IF(Q$25=0,0,Q$25/AGR_fec!Q$25)</f>
        <v>3.1024188000000001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45321.336141373729</v>
      </c>
      <c r="C3" s="98">
        <f t="shared" si="0"/>
        <v>46514.789810885835</v>
      </c>
      <c r="D3" s="98">
        <f t="shared" si="0"/>
        <v>48229.910393085316</v>
      </c>
      <c r="E3" s="98">
        <f t="shared" si="0"/>
        <v>49448.649708782235</v>
      </c>
      <c r="F3" s="98">
        <f t="shared" si="0"/>
        <v>51343.720707602573</v>
      </c>
      <c r="G3" s="98">
        <f t="shared" si="0"/>
        <v>53014.326923913177</v>
      </c>
      <c r="H3" s="98">
        <f t="shared" si="0"/>
        <v>55732.328421045007</v>
      </c>
      <c r="I3" s="98">
        <f t="shared" si="0"/>
        <v>59168.408531089466</v>
      </c>
      <c r="J3" s="98">
        <f t="shared" si="0"/>
        <v>61066.666666666664</v>
      </c>
      <c r="K3" s="98">
        <f t="shared" si="0"/>
        <v>61647.071185196328</v>
      </c>
      <c r="L3" s="98">
        <f t="shared" si="0"/>
        <v>62284.346088731778</v>
      </c>
      <c r="M3" s="98">
        <f t="shared" si="0"/>
        <v>62651.189050717046</v>
      </c>
      <c r="N3" s="98">
        <f t="shared" si="0"/>
        <v>62796.494907405366</v>
      </c>
      <c r="O3" s="98">
        <f t="shared" si="0"/>
        <v>63028.754345165282</v>
      </c>
      <c r="P3" s="98">
        <f t="shared" si="0"/>
        <v>63841.381360654101</v>
      </c>
      <c r="Q3" s="98">
        <f t="shared" si="0"/>
        <v>64392.888794775587</v>
      </c>
    </row>
    <row r="4" spans="1:17" ht="12.95" customHeight="1" x14ac:dyDescent="0.25">
      <c r="A4" s="90" t="s">
        <v>44</v>
      </c>
      <c r="B4" s="89">
        <f t="shared" ref="B4" si="1">SUM(B5:B14)</f>
        <v>45321.336141373729</v>
      </c>
      <c r="C4" s="89">
        <f t="shared" ref="C4:Q4" si="2">SUM(C5:C14)</f>
        <v>46514.789810885835</v>
      </c>
      <c r="D4" s="89">
        <f t="shared" si="2"/>
        <v>48229.910393085316</v>
      </c>
      <c r="E4" s="89">
        <f t="shared" si="2"/>
        <v>49448.649708782235</v>
      </c>
      <c r="F4" s="89">
        <f t="shared" si="2"/>
        <v>51343.720707602573</v>
      </c>
      <c r="G4" s="89">
        <f t="shared" si="2"/>
        <v>53014.326923913177</v>
      </c>
      <c r="H4" s="89">
        <f t="shared" si="2"/>
        <v>55732.328421045007</v>
      </c>
      <c r="I4" s="89">
        <f t="shared" si="2"/>
        <v>59168.408531089466</v>
      </c>
      <c r="J4" s="89">
        <f t="shared" si="2"/>
        <v>61066.666666666664</v>
      </c>
      <c r="K4" s="89">
        <f t="shared" si="2"/>
        <v>61647.071185196328</v>
      </c>
      <c r="L4" s="89">
        <f t="shared" si="2"/>
        <v>62284.346088731778</v>
      </c>
      <c r="M4" s="89">
        <f t="shared" si="2"/>
        <v>62651.189050717046</v>
      </c>
      <c r="N4" s="89">
        <f t="shared" si="2"/>
        <v>62796.494907405366</v>
      </c>
      <c r="O4" s="89">
        <f t="shared" si="2"/>
        <v>63028.754345165282</v>
      </c>
      <c r="P4" s="89">
        <f t="shared" si="2"/>
        <v>63841.381360654101</v>
      </c>
      <c r="Q4" s="89">
        <f t="shared" si="2"/>
        <v>64392.888794775587</v>
      </c>
    </row>
    <row r="5" spans="1:17" ht="12" customHeight="1" x14ac:dyDescent="0.25">
      <c r="A5" s="88" t="s">
        <v>38</v>
      </c>
      <c r="B5" s="87">
        <v>0</v>
      </c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28112.484303116435</v>
      </c>
      <c r="C7" s="87">
        <v>27250.377631834363</v>
      </c>
      <c r="D7" s="87">
        <v>27657.508891180565</v>
      </c>
      <c r="E7" s="87">
        <v>28872.95792355722</v>
      </c>
      <c r="F7" s="87">
        <v>30825.805266948748</v>
      </c>
      <c r="G7" s="87">
        <v>36672.208982277567</v>
      </c>
      <c r="H7" s="87">
        <v>38181.727232451041</v>
      </c>
      <c r="I7" s="87">
        <v>35887.471930954845</v>
      </c>
      <c r="J7" s="87">
        <v>37493.543113504827</v>
      </c>
      <c r="K7" s="87">
        <v>36159.163010365854</v>
      </c>
      <c r="L7" s="87">
        <v>31084.940332026603</v>
      </c>
      <c r="M7" s="87">
        <v>26920.270465894424</v>
      </c>
      <c r="N7" s="87">
        <v>24335.633246238231</v>
      </c>
      <c r="O7" s="87">
        <v>22527.092369394941</v>
      </c>
      <c r="P7" s="87">
        <v>20604.801421335313</v>
      </c>
      <c r="Q7" s="87">
        <v>16742.778233233181</v>
      </c>
    </row>
    <row r="8" spans="1:17" ht="12" customHeight="1" x14ac:dyDescent="0.25">
      <c r="A8" s="88" t="s">
        <v>101</v>
      </c>
      <c r="B8" s="87">
        <v>0</v>
      </c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>
        <v>2097.3366441637763</v>
      </c>
      <c r="C9" s="87">
        <v>6259.9533358051967</v>
      </c>
      <c r="D9" s="87">
        <v>7292.8655701364678</v>
      </c>
      <c r="E9" s="87">
        <v>6410.1512048272143</v>
      </c>
      <c r="F9" s="87">
        <v>7498.3324082509534</v>
      </c>
      <c r="G9" s="87">
        <v>4128.0771353418486</v>
      </c>
      <c r="H9" s="87">
        <v>2929.7488364500341</v>
      </c>
      <c r="I9" s="87">
        <v>3889.3065711175636</v>
      </c>
      <c r="J9" s="87">
        <v>2803.7002250345013</v>
      </c>
      <c r="K9" s="87">
        <v>3643.236548735792</v>
      </c>
      <c r="L9" s="87">
        <v>4294.0737153992577</v>
      </c>
      <c r="M9" s="87">
        <v>7673.8474275616318</v>
      </c>
      <c r="N9" s="87">
        <v>2782.2321115170967</v>
      </c>
      <c r="O9" s="87">
        <v>7084.7244025785249</v>
      </c>
      <c r="P9" s="87">
        <v>9288.5445726768867</v>
      </c>
      <c r="Q9" s="87">
        <v>11217.386005101946</v>
      </c>
    </row>
    <row r="10" spans="1:17" ht="12" customHeight="1" x14ac:dyDescent="0.25">
      <c r="A10" s="88" t="s">
        <v>34</v>
      </c>
      <c r="B10" s="87">
        <v>98.106632280654154</v>
      </c>
      <c r="C10" s="87">
        <v>104.0539857785237</v>
      </c>
      <c r="D10" s="87">
        <v>99.085767561562292</v>
      </c>
      <c r="E10" s="87">
        <v>86.829976004115238</v>
      </c>
      <c r="F10" s="87">
        <v>76.708463716108923</v>
      </c>
      <c r="G10" s="87">
        <v>62.568500482861644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0</v>
      </c>
      <c r="Q10" s="87">
        <v>0</v>
      </c>
    </row>
    <row r="11" spans="1:17" ht="12" customHeight="1" x14ac:dyDescent="0.25">
      <c r="A11" s="88" t="s">
        <v>61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3454.5426594861578</v>
      </c>
      <c r="M11" s="87">
        <v>3558.3645487389676</v>
      </c>
      <c r="N11" s="87">
        <v>3545.2809325428661</v>
      </c>
      <c r="O11" s="87">
        <v>3600.0231175981389</v>
      </c>
      <c r="P11" s="87">
        <v>3467.9799914696405</v>
      </c>
      <c r="Q11" s="87">
        <v>3389.569373183951</v>
      </c>
    </row>
    <row r="12" spans="1:17" ht="12" customHeight="1" x14ac:dyDescent="0.25">
      <c r="A12" s="88" t="s">
        <v>42</v>
      </c>
      <c r="B12" s="87">
        <v>7509.3635036614387</v>
      </c>
      <c r="C12" s="87">
        <v>6390.8731813854984</v>
      </c>
      <c r="D12" s="87">
        <v>6344.790071786616</v>
      </c>
      <c r="E12" s="87">
        <v>5348.2169509375381</v>
      </c>
      <c r="F12" s="87">
        <v>5337.8278246675191</v>
      </c>
      <c r="G12" s="87">
        <v>5174.611358055633</v>
      </c>
      <c r="H12" s="87">
        <v>6478.0205615890736</v>
      </c>
      <c r="I12" s="87">
        <v>5978.8287054252605</v>
      </c>
      <c r="J12" s="87">
        <v>5860.9030414614563</v>
      </c>
      <c r="K12" s="87">
        <v>6807.925045345808</v>
      </c>
      <c r="L12" s="87">
        <v>8007.7451876781561</v>
      </c>
      <c r="M12" s="87">
        <v>9546.2069760080358</v>
      </c>
      <c r="N12" s="87">
        <v>13235.334414103339</v>
      </c>
      <c r="O12" s="87">
        <v>13498.313168322073</v>
      </c>
      <c r="P12" s="87">
        <v>12240.57177030124</v>
      </c>
      <c r="Q12" s="87">
        <v>11877.243413140524</v>
      </c>
    </row>
    <row r="13" spans="1:17" ht="12" customHeight="1" x14ac:dyDescent="0.25">
      <c r="A13" s="88" t="s">
        <v>105</v>
      </c>
      <c r="B13" s="87">
        <v>143.8080783851351</v>
      </c>
      <c r="C13" s="87">
        <v>160.12409410669699</v>
      </c>
      <c r="D13" s="87">
        <v>407.15071375975549</v>
      </c>
      <c r="E13" s="87">
        <v>434.10648004121811</v>
      </c>
      <c r="F13" s="87">
        <v>835.3622781645654</v>
      </c>
      <c r="G13" s="87">
        <v>893.04702972469772</v>
      </c>
      <c r="H13" s="87">
        <v>933.51788921152627</v>
      </c>
      <c r="I13" s="87">
        <v>2172.4771923329445</v>
      </c>
      <c r="J13" s="87">
        <v>2800.378584962752</v>
      </c>
      <c r="K13" s="87">
        <v>2924.7804770667576</v>
      </c>
      <c r="L13" s="87">
        <v>3042.7968295721721</v>
      </c>
      <c r="M13" s="87">
        <v>3635.7112369985421</v>
      </c>
      <c r="N13" s="87">
        <v>5236.6413629098888</v>
      </c>
      <c r="O13" s="87">
        <v>6197.7593537325019</v>
      </c>
      <c r="P13" s="87">
        <v>8685.6273662411168</v>
      </c>
      <c r="Q13" s="87">
        <v>11826.179058771098</v>
      </c>
    </row>
    <row r="14" spans="1:17" ht="12" customHeight="1" x14ac:dyDescent="0.25">
      <c r="A14" s="51" t="s">
        <v>104</v>
      </c>
      <c r="B14" s="94">
        <v>7360.2369797662886</v>
      </c>
      <c r="C14" s="94">
        <v>6349.4075819755581</v>
      </c>
      <c r="D14" s="94">
        <v>6428.5093786603475</v>
      </c>
      <c r="E14" s="94">
        <v>8296.3871734149288</v>
      </c>
      <c r="F14" s="94">
        <v>6769.6844658546761</v>
      </c>
      <c r="G14" s="94">
        <v>6083.8139180305652</v>
      </c>
      <c r="H14" s="94">
        <v>7209.3139013433329</v>
      </c>
      <c r="I14" s="94">
        <v>11240.324131258849</v>
      </c>
      <c r="J14" s="94">
        <v>12108.141701703125</v>
      </c>
      <c r="K14" s="94">
        <v>12111.96610368212</v>
      </c>
      <c r="L14" s="94">
        <v>12400.24736456943</v>
      </c>
      <c r="M14" s="94">
        <v>11316.788395515445</v>
      </c>
      <c r="N14" s="94">
        <v>13661.372840093945</v>
      </c>
      <c r="O14" s="94">
        <v>10120.841933539103</v>
      </c>
      <c r="P14" s="94">
        <v>9553.8562386299018</v>
      </c>
      <c r="Q14" s="94">
        <v>9339.7327113448882</v>
      </c>
    </row>
    <row r="15" spans="1:17" ht="12" hidden="1" customHeight="1" x14ac:dyDescent="0.25">
      <c r="A15" s="97" t="s">
        <v>103</v>
      </c>
      <c r="B15" s="96">
        <f t="shared" ref="B15" si="3">SUM(B5:B12)</f>
        <v>37817.291083222306</v>
      </c>
      <c r="C15" s="96">
        <f t="shared" ref="C15:Q15" si="4">SUM(C5:C12)</f>
        <v>40005.258134803582</v>
      </c>
      <c r="D15" s="96">
        <f t="shared" si="4"/>
        <v>41394.250300665211</v>
      </c>
      <c r="E15" s="96">
        <f t="shared" si="4"/>
        <v>40718.156055326086</v>
      </c>
      <c r="F15" s="96">
        <f t="shared" si="4"/>
        <v>43738.673963583329</v>
      </c>
      <c r="G15" s="96">
        <f t="shared" si="4"/>
        <v>46037.46597615791</v>
      </c>
      <c r="H15" s="96">
        <f t="shared" si="4"/>
        <v>47589.496630490146</v>
      </c>
      <c r="I15" s="96">
        <f t="shared" si="4"/>
        <v>45755.607207497669</v>
      </c>
      <c r="J15" s="96">
        <f t="shared" si="4"/>
        <v>46158.146380000784</v>
      </c>
      <c r="K15" s="96">
        <f t="shared" si="4"/>
        <v>46610.324604447451</v>
      </c>
      <c r="L15" s="96">
        <f t="shared" si="4"/>
        <v>46841.301894590171</v>
      </c>
      <c r="M15" s="96">
        <f t="shared" si="4"/>
        <v>47698.689418203059</v>
      </c>
      <c r="N15" s="96">
        <f t="shared" si="4"/>
        <v>43898.480704401532</v>
      </c>
      <c r="O15" s="96">
        <f t="shared" si="4"/>
        <v>46710.15305789368</v>
      </c>
      <c r="P15" s="96">
        <f t="shared" si="4"/>
        <v>45601.89775578308</v>
      </c>
      <c r="Q15" s="96">
        <f t="shared" si="4"/>
        <v>43226.977024659602</v>
      </c>
    </row>
    <row r="16" spans="1:17" ht="12.95" customHeight="1" x14ac:dyDescent="0.25">
      <c r="A16" s="90" t="s">
        <v>102</v>
      </c>
      <c r="B16" s="89">
        <f t="shared" ref="B16" si="5">SUM(B17:B18)</f>
        <v>7922.0000000000018</v>
      </c>
      <c r="C16" s="89">
        <f t="shared" ref="C16:Q16" si="6">SUM(C17:C18)</f>
        <v>8646.9999999999982</v>
      </c>
      <c r="D16" s="89">
        <f t="shared" si="6"/>
        <v>9874.9999999999982</v>
      </c>
      <c r="E16" s="89">
        <f t="shared" si="6"/>
        <v>10846.000000000002</v>
      </c>
      <c r="F16" s="89">
        <f t="shared" si="6"/>
        <v>12034.999999999998</v>
      </c>
      <c r="G16" s="89">
        <f t="shared" si="6"/>
        <v>13231</v>
      </c>
      <c r="H16" s="89">
        <f t="shared" si="6"/>
        <v>15115.999999999998</v>
      </c>
      <c r="I16" s="89">
        <f t="shared" si="6"/>
        <v>17778.999999999993</v>
      </c>
      <c r="J16" s="89">
        <f t="shared" si="6"/>
        <v>19232</v>
      </c>
      <c r="K16" s="89">
        <f t="shared" si="6"/>
        <v>20909</v>
      </c>
      <c r="L16" s="89">
        <f t="shared" si="6"/>
        <v>22276</v>
      </c>
      <c r="M16" s="89">
        <f t="shared" si="6"/>
        <v>22898.000000000004</v>
      </c>
      <c r="N16" s="89">
        <f t="shared" si="6"/>
        <v>23244.999999999996</v>
      </c>
      <c r="O16" s="89">
        <f t="shared" si="6"/>
        <v>23674</v>
      </c>
      <c r="P16" s="89">
        <f t="shared" si="6"/>
        <v>24577.000000000004</v>
      </c>
      <c r="Q16" s="89">
        <f t="shared" si="6"/>
        <v>25647</v>
      </c>
    </row>
    <row r="17" spans="1:17" ht="12.95" customHeight="1" x14ac:dyDescent="0.25">
      <c r="A17" s="88" t="s">
        <v>101</v>
      </c>
      <c r="B17" s="95">
        <v>0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0</v>
      </c>
      <c r="I17" s="95">
        <v>0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</row>
    <row r="18" spans="1:17" ht="12" customHeight="1" x14ac:dyDescent="0.25">
      <c r="A18" s="88" t="s">
        <v>100</v>
      </c>
      <c r="B18" s="95">
        <v>7922.0000000000018</v>
      </c>
      <c r="C18" s="95">
        <v>8646.9999999999982</v>
      </c>
      <c r="D18" s="95">
        <v>9874.9999999999982</v>
      </c>
      <c r="E18" s="95">
        <v>10846.000000000002</v>
      </c>
      <c r="F18" s="95">
        <v>12034.999999999998</v>
      </c>
      <c r="G18" s="95">
        <v>13231</v>
      </c>
      <c r="H18" s="95">
        <v>15115.999999999998</v>
      </c>
      <c r="I18" s="95">
        <v>17778.999999999993</v>
      </c>
      <c r="J18" s="95">
        <v>19232</v>
      </c>
      <c r="K18" s="95">
        <v>20909</v>
      </c>
      <c r="L18" s="95">
        <v>22276</v>
      </c>
      <c r="M18" s="95">
        <v>22898.000000000004</v>
      </c>
      <c r="N18" s="95">
        <v>23244.999999999996</v>
      </c>
      <c r="O18" s="95">
        <v>23674</v>
      </c>
      <c r="P18" s="95">
        <v>24577.000000000004</v>
      </c>
      <c r="Q18" s="95">
        <v>25647</v>
      </c>
    </row>
    <row r="19" spans="1:17" ht="12.95" customHeight="1" x14ac:dyDescent="0.25">
      <c r="A19" s="90" t="s">
        <v>47</v>
      </c>
      <c r="B19" s="89">
        <f t="shared" ref="B19" si="7">SUM(B20:B26)</f>
        <v>45321.336141373722</v>
      </c>
      <c r="C19" s="89">
        <f t="shared" ref="C19:Q19" si="8">SUM(C20:C26)</f>
        <v>46514.789810885828</v>
      </c>
      <c r="D19" s="89">
        <f t="shared" si="8"/>
        <v>48229.910393085309</v>
      </c>
      <c r="E19" s="89">
        <f t="shared" si="8"/>
        <v>49448.649708782243</v>
      </c>
      <c r="F19" s="89">
        <f t="shared" si="8"/>
        <v>51343.720707602566</v>
      </c>
      <c r="G19" s="89">
        <f t="shared" si="8"/>
        <v>53014.326923913177</v>
      </c>
      <c r="H19" s="89">
        <f t="shared" si="8"/>
        <v>55732.328421045007</v>
      </c>
      <c r="I19" s="89">
        <f t="shared" si="8"/>
        <v>59168.408531089452</v>
      </c>
      <c r="J19" s="89">
        <f t="shared" si="8"/>
        <v>61066.666666666657</v>
      </c>
      <c r="K19" s="89">
        <f t="shared" si="8"/>
        <v>61647.071185196342</v>
      </c>
      <c r="L19" s="89">
        <f t="shared" si="8"/>
        <v>62284.346088731778</v>
      </c>
      <c r="M19" s="89">
        <f t="shared" si="8"/>
        <v>62651.189050717046</v>
      </c>
      <c r="N19" s="89">
        <f t="shared" si="8"/>
        <v>62796.494907405351</v>
      </c>
      <c r="O19" s="89">
        <f t="shared" si="8"/>
        <v>63028.754345165275</v>
      </c>
      <c r="P19" s="89">
        <f t="shared" si="8"/>
        <v>63841.381360654093</v>
      </c>
      <c r="Q19" s="89">
        <f t="shared" si="8"/>
        <v>64392.888794775601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19185.827031186825</v>
      </c>
      <c r="C21" s="87">
        <v>18473.478354669423</v>
      </c>
      <c r="D21" s="87">
        <v>17261.321773482712</v>
      </c>
      <c r="E21" s="87">
        <v>16906.185794003581</v>
      </c>
      <c r="F21" s="87">
        <v>16576.300456995588</v>
      </c>
      <c r="G21" s="87">
        <v>16116.352194438978</v>
      </c>
      <c r="H21" s="87">
        <v>15896.706901999478</v>
      </c>
      <c r="I21" s="87">
        <v>15412.779166265689</v>
      </c>
      <c r="J21" s="87">
        <v>14561.601716937535</v>
      </c>
      <c r="K21" s="87">
        <v>14069.82367318527</v>
      </c>
      <c r="L21" s="87">
        <v>13707.345049297648</v>
      </c>
      <c r="M21" s="87">
        <v>12238.936830320306</v>
      </c>
      <c r="N21" s="87">
        <v>12175.556440083752</v>
      </c>
      <c r="O21" s="87">
        <v>11237.560893110236</v>
      </c>
      <c r="P21" s="87">
        <v>10475.54406909954</v>
      </c>
      <c r="Q21" s="87">
        <v>10208.410744468079</v>
      </c>
    </row>
    <row r="22" spans="1:17" ht="12" customHeight="1" x14ac:dyDescent="0.25">
      <c r="A22" s="88" t="s">
        <v>99</v>
      </c>
      <c r="B22" s="87">
        <v>15016.652423642345</v>
      </c>
      <c r="C22" s="87">
        <v>17091.802673153099</v>
      </c>
      <c r="D22" s="87">
        <v>17305.936774987138</v>
      </c>
      <c r="E22" s="87">
        <v>20387.090126208645</v>
      </c>
      <c r="F22" s="87">
        <v>21491.339917344558</v>
      </c>
      <c r="G22" s="87">
        <v>22312.050524151342</v>
      </c>
      <c r="H22" s="87">
        <v>24161.344067211659</v>
      </c>
      <c r="I22" s="87">
        <v>25336.694136501352</v>
      </c>
      <c r="J22" s="87">
        <v>24619.289785220728</v>
      </c>
      <c r="K22" s="87">
        <v>24438.166988372184</v>
      </c>
      <c r="L22" s="87">
        <v>23629.046333695365</v>
      </c>
      <c r="M22" s="87">
        <v>19428.534923022216</v>
      </c>
      <c r="N22" s="87">
        <v>17540.640770146714</v>
      </c>
      <c r="O22" s="87">
        <v>14291.627400207535</v>
      </c>
      <c r="P22" s="87">
        <v>11791.486681917533</v>
      </c>
      <c r="Q22" s="87">
        <v>10570.421131266337</v>
      </c>
    </row>
    <row r="23" spans="1:17" ht="12" customHeight="1" x14ac:dyDescent="0.25">
      <c r="A23" s="88" t="s">
        <v>98</v>
      </c>
      <c r="B23" s="87">
        <v>1554.7590005644181</v>
      </c>
      <c r="C23" s="87">
        <v>1611.5179611507879</v>
      </c>
      <c r="D23" s="87">
        <v>1685.3289498497857</v>
      </c>
      <c r="E23" s="87">
        <v>1742.1522646684532</v>
      </c>
      <c r="F23" s="87">
        <v>1829.6673631869644</v>
      </c>
      <c r="G23" s="87">
        <v>1891.6282290884003</v>
      </c>
      <c r="H23" s="87">
        <v>1943.0488618951342</v>
      </c>
      <c r="I23" s="87">
        <v>1982.596810926744</v>
      </c>
      <c r="J23" s="87">
        <v>2113.8644712485893</v>
      </c>
      <c r="K23" s="87">
        <v>3040.4314118541197</v>
      </c>
      <c r="L23" s="87">
        <v>3181.364971563301</v>
      </c>
      <c r="M23" s="87">
        <v>3119.6191902066798</v>
      </c>
      <c r="N23" s="87">
        <v>3095.9947773808381</v>
      </c>
      <c r="O23" s="87">
        <v>3046.8819831473088</v>
      </c>
      <c r="P23" s="87">
        <v>3034.6585370631401</v>
      </c>
      <c r="Q23" s="87">
        <v>2902.0187625257072</v>
      </c>
    </row>
    <row r="24" spans="1:17" ht="12" customHeight="1" x14ac:dyDescent="0.25">
      <c r="A24" s="88" t="s">
        <v>34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>
        <v>9336.1817042450111</v>
      </c>
      <c r="C25" s="87">
        <v>6293.4063177322269</v>
      </c>
      <c r="D25" s="87">
        <v>5689.0770863210719</v>
      </c>
      <c r="E25" s="87">
        <v>5214.441449335096</v>
      </c>
      <c r="F25" s="87">
        <v>5202.0599596851198</v>
      </c>
      <c r="G25" s="87">
        <v>4830.2681384930638</v>
      </c>
      <c r="H25" s="87">
        <v>3998.0620181138138</v>
      </c>
      <c r="I25" s="87">
        <v>3861.3977459667199</v>
      </c>
      <c r="J25" s="87">
        <v>3611.5138479087868</v>
      </c>
      <c r="K25" s="87">
        <v>4451.0451146180412</v>
      </c>
      <c r="L25" s="87">
        <v>5684.8383317790131</v>
      </c>
      <c r="M25" s="87">
        <v>7056.5394744059777</v>
      </c>
      <c r="N25" s="87">
        <v>8063.8568369837958</v>
      </c>
      <c r="O25" s="87">
        <v>8912.0456767705455</v>
      </c>
      <c r="P25" s="87">
        <v>9697.7411340492745</v>
      </c>
      <c r="Q25" s="87">
        <v>9862.1568715870144</v>
      </c>
    </row>
    <row r="26" spans="1:17" ht="12" customHeight="1" x14ac:dyDescent="0.25">
      <c r="A26" s="88" t="s">
        <v>30</v>
      </c>
      <c r="B26" s="94">
        <v>227.91598173512284</v>
      </c>
      <c r="C26" s="94">
        <v>3044.5845041802995</v>
      </c>
      <c r="D26" s="94">
        <v>6288.2458084446062</v>
      </c>
      <c r="E26" s="94">
        <v>5198.7800745664654</v>
      </c>
      <c r="F26" s="94">
        <v>6244.3530103903358</v>
      </c>
      <c r="G26" s="94">
        <v>7864.0278377413979</v>
      </c>
      <c r="H26" s="94">
        <v>9733.1665718249187</v>
      </c>
      <c r="I26" s="94">
        <v>12574.940671428943</v>
      </c>
      <c r="J26" s="94">
        <v>16160.396845351017</v>
      </c>
      <c r="K26" s="94">
        <v>15647.603997166723</v>
      </c>
      <c r="L26" s="94">
        <v>16081.751402396458</v>
      </c>
      <c r="M26" s="94">
        <v>20807.558632761869</v>
      </c>
      <c r="N26" s="94">
        <v>21920.446082810253</v>
      </c>
      <c r="O26" s="94">
        <v>25540.638391929653</v>
      </c>
      <c r="P26" s="94">
        <v>28841.950938524602</v>
      </c>
      <c r="Q26" s="94">
        <v>30849.881284928466</v>
      </c>
    </row>
    <row r="27" spans="1:17" ht="12" customHeight="1" x14ac:dyDescent="0.25">
      <c r="A27" s="93" t="s">
        <v>33</v>
      </c>
      <c r="B27" s="92">
        <v>0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45321.336141373722</v>
      </c>
      <c r="C29" s="89">
        <f t="shared" ref="C29:Q29" si="10">SUM(C30:C33)</f>
        <v>46514.789810885835</v>
      </c>
      <c r="D29" s="89">
        <f t="shared" si="10"/>
        <v>48229.910393085302</v>
      </c>
      <c r="E29" s="89">
        <f t="shared" si="10"/>
        <v>49448.649708782243</v>
      </c>
      <c r="F29" s="89">
        <f t="shared" si="10"/>
        <v>51343.720707602566</v>
      </c>
      <c r="G29" s="89">
        <f t="shared" si="10"/>
        <v>53014.326923913184</v>
      </c>
      <c r="H29" s="89">
        <f t="shared" si="10"/>
        <v>55732.328421045022</v>
      </c>
      <c r="I29" s="89">
        <f t="shared" si="10"/>
        <v>59168.408531089473</v>
      </c>
      <c r="J29" s="89">
        <f t="shared" si="10"/>
        <v>61066.666666666672</v>
      </c>
      <c r="K29" s="89">
        <f t="shared" si="10"/>
        <v>61647.071185196357</v>
      </c>
      <c r="L29" s="89">
        <f t="shared" si="10"/>
        <v>62284.346088731807</v>
      </c>
      <c r="M29" s="89">
        <f t="shared" si="10"/>
        <v>62651.189050717061</v>
      </c>
      <c r="N29" s="89">
        <f t="shared" si="10"/>
        <v>62796.494907405358</v>
      </c>
      <c r="O29" s="89">
        <f t="shared" si="10"/>
        <v>63028.754345165289</v>
      </c>
      <c r="P29" s="89">
        <f t="shared" si="10"/>
        <v>63841.381360654086</v>
      </c>
      <c r="Q29" s="89">
        <f t="shared" si="10"/>
        <v>64392.888794775579</v>
      </c>
    </row>
    <row r="30" spans="1:17" ht="12" customHeight="1" x14ac:dyDescent="0.25">
      <c r="A30" s="88" t="s">
        <v>66</v>
      </c>
      <c r="B30" s="87">
        <v>26784.370869368115</v>
      </c>
      <c r="C30" s="87">
        <v>14600.148089563561</v>
      </c>
      <c r="D30" s="87">
        <v>8123.0586642754788</v>
      </c>
      <c r="E30" s="87">
        <v>5123.8218240745173</v>
      </c>
      <c r="F30" s="87">
        <v>6559.5092957743809</v>
      </c>
      <c r="G30" s="87">
        <v>6256.4292697174387</v>
      </c>
      <c r="H30" s="87">
        <v>4979.27583895718</v>
      </c>
      <c r="I30" s="87">
        <v>16265.102712888922</v>
      </c>
      <c r="J30" s="87">
        <v>9850.0435328897765</v>
      </c>
      <c r="K30" s="87">
        <v>11423.206923242114</v>
      </c>
      <c r="L30" s="87">
        <v>15895.030496446092</v>
      </c>
      <c r="M30" s="87">
        <v>5979.9858305100806</v>
      </c>
      <c r="N30" s="87">
        <v>11936.27112535121</v>
      </c>
      <c r="O30" s="87">
        <v>8608.1257901129502</v>
      </c>
      <c r="P30" s="87">
        <v>8991.5079903560709</v>
      </c>
      <c r="Q30" s="87">
        <v>9795.1181024735251</v>
      </c>
    </row>
    <row r="31" spans="1:17" ht="12" customHeight="1" x14ac:dyDescent="0.25">
      <c r="A31" s="88" t="s">
        <v>98</v>
      </c>
      <c r="B31" s="87">
        <v>461.06679591124725</v>
      </c>
      <c r="C31" s="87">
        <v>6000.9569487853323</v>
      </c>
      <c r="D31" s="87">
        <v>6669.7228326846134</v>
      </c>
      <c r="E31" s="87">
        <v>6165.3947367876035</v>
      </c>
      <c r="F31" s="87">
        <v>6019.5385803407326</v>
      </c>
      <c r="G31" s="87">
        <v>4118.9031682336054</v>
      </c>
      <c r="H31" s="87">
        <v>1902.1786034202232</v>
      </c>
      <c r="I31" s="87">
        <v>1660.5832093724598</v>
      </c>
      <c r="J31" s="87">
        <v>778.4756747758729</v>
      </c>
      <c r="K31" s="87">
        <v>2349.4773010075437</v>
      </c>
      <c r="L31" s="87">
        <v>2499.841854356619</v>
      </c>
      <c r="M31" s="87">
        <v>2633.8178200642369</v>
      </c>
      <c r="N31" s="87">
        <v>2689.7489081967651</v>
      </c>
      <c r="O31" s="87">
        <v>4140.9254720157696</v>
      </c>
      <c r="P31" s="87">
        <v>6827.3424923660414</v>
      </c>
      <c r="Q31" s="87">
        <v>7722.1177226129739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>
        <v>18075.89847609436</v>
      </c>
      <c r="C33" s="86">
        <v>25913.684772536944</v>
      </c>
      <c r="D33" s="86">
        <v>33437.128896125214</v>
      </c>
      <c r="E33" s="86">
        <v>38159.433147920121</v>
      </c>
      <c r="F33" s="86">
        <v>38764.672831487449</v>
      </c>
      <c r="G33" s="86">
        <v>42638.994485962139</v>
      </c>
      <c r="H33" s="86">
        <v>48850.873978667616</v>
      </c>
      <c r="I33" s="86">
        <v>41242.722608828095</v>
      </c>
      <c r="J33" s="86">
        <v>50438.147459001018</v>
      </c>
      <c r="K33" s="86">
        <v>47874.3869609467</v>
      </c>
      <c r="L33" s="86">
        <v>43889.473737929096</v>
      </c>
      <c r="M33" s="86">
        <v>54037.385400142739</v>
      </c>
      <c r="N33" s="86">
        <v>48170.474873857383</v>
      </c>
      <c r="O33" s="86">
        <v>50279.703083036569</v>
      </c>
      <c r="P33" s="86">
        <v>48022.530877931975</v>
      </c>
      <c r="Q33" s="86">
        <v>46875.652969689079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463.40802708538672</v>
      </c>
      <c r="C3" s="106">
        <f t="shared" ref="C3:Q3" si="1">SUM(C4,C16,C19,C29)</f>
        <v>648.26543636959741</v>
      </c>
      <c r="D3" s="106">
        <f t="shared" si="1"/>
        <v>627.72889492638149</v>
      </c>
      <c r="E3" s="106">
        <f t="shared" si="1"/>
        <v>408.46031762038433</v>
      </c>
      <c r="F3" s="106">
        <f t="shared" si="1"/>
        <v>444.28063254193182</v>
      </c>
      <c r="G3" s="106">
        <f t="shared" si="1"/>
        <v>370.69062575763064</v>
      </c>
      <c r="H3" s="106">
        <f t="shared" si="1"/>
        <v>324.61605887572836</v>
      </c>
      <c r="I3" s="106">
        <f t="shared" si="1"/>
        <v>259.95153272092261</v>
      </c>
      <c r="J3" s="106">
        <f t="shared" si="1"/>
        <v>373.71292058949643</v>
      </c>
      <c r="K3" s="106">
        <f t="shared" si="1"/>
        <v>366.56075906506584</v>
      </c>
      <c r="L3" s="106">
        <f t="shared" si="1"/>
        <v>410.44009956871855</v>
      </c>
      <c r="M3" s="106">
        <f t="shared" si="1"/>
        <v>396.39362430508834</v>
      </c>
      <c r="N3" s="106">
        <f t="shared" si="1"/>
        <v>324.1494815980829</v>
      </c>
      <c r="O3" s="106">
        <f t="shared" si="1"/>
        <v>333.684132200519</v>
      </c>
      <c r="P3" s="106">
        <f t="shared" si="1"/>
        <v>291.91296323519833</v>
      </c>
      <c r="Q3" s="106">
        <f t="shared" si="1"/>
        <v>322.65946054101403</v>
      </c>
    </row>
    <row r="4" spans="1:17" ht="12.95" customHeight="1" x14ac:dyDescent="0.25">
      <c r="A4" s="90" t="s">
        <v>44</v>
      </c>
      <c r="B4" s="101">
        <f t="shared" ref="B4" si="2">SUM(B5:B15)</f>
        <v>380.81897235543164</v>
      </c>
      <c r="C4" s="101">
        <f t="shared" ref="C4:Q4" si="3">SUM(C5:C15)</f>
        <v>545.78925934501217</v>
      </c>
      <c r="D4" s="101">
        <f t="shared" si="3"/>
        <v>529.03380778748533</v>
      </c>
      <c r="E4" s="101">
        <f t="shared" si="3"/>
        <v>313.13068490107469</v>
      </c>
      <c r="F4" s="101">
        <f t="shared" si="3"/>
        <v>346.77221150769122</v>
      </c>
      <c r="G4" s="101">
        <f t="shared" si="3"/>
        <v>272.25802900946582</v>
      </c>
      <c r="H4" s="101">
        <f t="shared" si="3"/>
        <v>223.66810159359036</v>
      </c>
      <c r="I4" s="101">
        <f t="shared" si="3"/>
        <v>152.16674457062695</v>
      </c>
      <c r="J4" s="101">
        <f t="shared" si="3"/>
        <v>264.1425386316908</v>
      </c>
      <c r="K4" s="101">
        <f t="shared" si="3"/>
        <v>255.85119847042068</v>
      </c>
      <c r="L4" s="101">
        <f t="shared" si="3"/>
        <v>298.0875944908592</v>
      </c>
      <c r="M4" s="101">
        <f t="shared" si="3"/>
        <v>286.43399707010366</v>
      </c>
      <c r="N4" s="101">
        <f t="shared" si="3"/>
        <v>212.22971938215642</v>
      </c>
      <c r="O4" s="101">
        <f t="shared" si="3"/>
        <v>221.03370505253153</v>
      </c>
      <c r="P4" s="101">
        <f t="shared" si="3"/>
        <v>175.69604001163873</v>
      </c>
      <c r="Q4" s="101">
        <f t="shared" si="3"/>
        <v>201.64077324285245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234.17645569291142</v>
      </c>
      <c r="C7" s="100">
        <v>352.53083261945801</v>
      </c>
      <c r="D7" s="100">
        <v>285.6206351149159</v>
      </c>
      <c r="E7" s="100">
        <v>210.33355427044336</v>
      </c>
      <c r="F7" s="100">
        <v>207.34391949016188</v>
      </c>
      <c r="G7" s="100">
        <v>195.7053269387292</v>
      </c>
      <c r="H7" s="100">
        <v>160.69665374653903</v>
      </c>
      <c r="I7" s="100">
        <v>96.078537218401181</v>
      </c>
      <c r="J7" s="100">
        <v>178.3909479574636</v>
      </c>
      <c r="K7" s="100">
        <v>163.43970321640614</v>
      </c>
      <c r="L7" s="100">
        <v>172.10448327947734</v>
      </c>
      <c r="M7" s="100">
        <v>136.045563839214</v>
      </c>
      <c r="N7" s="100">
        <v>94.837956681689917</v>
      </c>
      <c r="O7" s="100">
        <v>85.159339874557006</v>
      </c>
      <c r="P7" s="100">
        <v>59.59053976665755</v>
      </c>
      <c r="Q7" s="100">
        <v>64.662785885980384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17.60540098362782</v>
      </c>
      <c r="C9" s="100">
        <v>71.89680772065914</v>
      </c>
      <c r="D9" s="100">
        <v>81.97158418802313</v>
      </c>
      <c r="E9" s="100">
        <v>39.594713500848258</v>
      </c>
      <c r="F9" s="100">
        <v>50.136551096230491</v>
      </c>
      <c r="G9" s="100">
        <v>20.665435536239354</v>
      </c>
      <c r="H9" s="100">
        <v>11.541556785700847</v>
      </c>
      <c r="I9" s="100">
        <v>10.025632920956259</v>
      </c>
      <c r="J9" s="100">
        <v>11.235904371600679</v>
      </c>
      <c r="K9" s="100">
        <v>15.203554303924259</v>
      </c>
      <c r="L9" s="100">
        <v>20.908075670229319</v>
      </c>
      <c r="M9" s="100">
        <v>36.372450252081109</v>
      </c>
      <c r="N9" s="100">
        <v>10.096112912210785</v>
      </c>
      <c r="O9" s="100">
        <v>27.101681475974971</v>
      </c>
      <c r="P9" s="100">
        <v>28.784077531961874</v>
      </c>
      <c r="Q9" s="100">
        <v>40.875215879127772</v>
      </c>
    </row>
    <row r="10" spans="1:17" ht="12" customHeight="1" x14ac:dyDescent="0.25">
      <c r="A10" s="88" t="s">
        <v>34</v>
      </c>
      <c r="B10" s="100">
        <v>1.0748349416760903</v>
      </c>
      <c r="C10" s="100">
        <v>1.8595799999999998</v>
      </c>
      <c r="D10" s="100">
        <v>1.7003600000000005</v>
      </c>
      <c r="E10" s="100">
        <v>0.70001000000000013</v>
      </c>
      <c r="F10" s="100">
        <v>0.66942000000000013</v>
      </c>
      <c r="G10" s="100">
        <v>0.93150667867892334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15.118665390712827</v>
      </c>
      <c r="M11" s="100">
        <v>15.119052674477018</v>
      </c>
      <c r="N11" s="100">
        <v>10.867488296551102</v>
      </c>
      <c r="O11" s="100">
        <v>10.939013024562485</v>
      </c>
      <c r="P11" s="100">
        <v>10.963026655202095</v>
      </c>
      <c r="Q11" s="100">
        <v>10.987063190650174</v>
      </c>
    </row>
    <row r="12" spans="1:17" ht="12" customHeight="1" x14ac:dyDescent="0.25">
      <c r="A12" s="88" t="s">
        <v>42</v>
      </c>
      <c r="B12" s="100">
        <v>68.160247401887602</v>
      </c>
      <c r="C12" s="100">
        <v>62.675909445842684</v>
      </c>
      <c r="D12" s="100">
        <v>59.269952275136816</v>
      </c>
      <c r="E12" s="100">
        <v>28.208492657306703</v>
      </c>
      <c r="F12" s="100">
        <v>32.188705226468429</v>
      </c>
      <c r="G12" s="100">
        <v>22.11955722463372</v>
      </c>
      <c r="H12" s="100">
        <v>28.518744384616785</v>
      </c>
      <c r="I12" s="100">
        <v>15.361162856872989</v>
      </c>
      <c r="J12" s="100">
        <v>14.22682147674675</v>
      </c>
      <c r="K12" s="100">
        <v>24.259087332876419</v>
      </c>
      <c r="L12" s="100">
        <v>33.293292444787639</v>
      </c>
      <c r="M12" s="100">
        <v>38.647394318891614</v>
      </c>
      <c r="N12" s="100">
        <v>41.137470445202673</v>
      </c>
      <c r="O12" s="100">
        <v>44.375073651963923</v>
      </c>
      <c r="P12" s="100">
        <v>32.725607910929035</v>
      </c>
      <c r="Q12" s="100">
        <v>37.475248548209414</v>
      </c>
    </row>
    <row r="13" spans="1:17" ht="12" customHeight="1" x14ac:dyDescent="0.25">
      <c r="A13" s="88" t="s">
        <v>105</v>
      </c>
      <c r="B13" s="100">
        <v>0.65771571711282772</v>
      </c>
      <c r="C13" s="100">
        <v>1.0020008808878977</v>
      </c>
      <c r="D13" s="100">
        <v>2.4268912367949915</v>
      </c>
      <c r="E13" s="100">
        <v>1.460974578942728</v>
      </c>
      <c r="F13" s="100">
        <v>3.043295569871828</v>
      </c>
      <c r="G13" s="100">
        <v>2.4358473622930283</v>
      </c>
      <c r="H13" s="100">
        <v>2.0037188761969666</v>
      </c>
      <c r="I13" s="100">
        <v>3.0512499808839637</v>
      </c>
      <c r="J13" s="100">
        <v>6.5843995668405038</v>
      </c>
      <c r="K13" s="100">
        <v>6.6501745381263948</v>
      </c>
      <c r="L13" s="100">
        <v>8.0723282197889041</v>
      </c>
      <c r="M13" s="100">
        <v>9.2270394742875066</v>
      </c>
      <c r="N13" s="100">
        <v>8.8210566138306934</v>
      </c>
      <c r="O13" s="100">
        <v>9.6854064018601402</v>
      </c>
      <c r="P13" s="100">
        <v>9.7277147830255704</v>
      </c>
      <c r="Q13" s="100">
        <v>15.010860425353229</v>
      </c>
    </row>
    <row r="14" spans="1:17" ht="12" customHeight="1" x14ac:dyDescent="0.25">
      <c r="A14" s="51" t="s">
        <v>104</v>
      </c>
      <c r="B14" s="22">
        <v>55.808928899242481</v>
      </c>
      <c r="C14" s="22">
        <v>50.31031743651517</v>
      </c>
      <c r="D14" s="22">
        <v>93.174077860834601</v>
      </c>
      <c r="E14" s="22">
        <v>29.551740772239661</v>
      </c>
      <c r="F14" s="22">
        <v>49.947662157196369</v>
      </c>
      <c r="G14" s="22">
        <v>27.511141786279467</v>
      </c>
      <c r="H14" s="22">
        <v>18.537519689247333</v>
      </c>
      <c r="I14" s="22">
        <v>26.173292083770669</v>
      </c>
      <c r="J14" s="22">
        <v>51.097247965279536</v>
      </c>
      <c r="K14" s="22">
        <v>43.772613843425901</v>
      </c>
      <c r="L14" s="22">
        <v>45.743193245470458</v>
      </c>
      <c r="M14" s="22">
        <v>48.41264371702205</v>
      </c>
      <c r="N14" s="22">
        <v>44.803498246404395</v>
      </c>
      <c r="O14" s="22">
        <v>41.969946900559599</v>
      </c>
      <c r="P14" s="22">
        <v>32.471736345358032</v>
      </c>
      <c r="Q14" s="22">
        <v>30.919563419953672</v>
      </c>
    </row>
    <row r="15" spans="1:17" ht="12" customHeight="1" x14ac:dyDescent="0.25">
      <c r="A15" s="105" t="s">
        <v>108</v>
      </c>
      <c r="B15" s="104">
        <v>3.3353887189734581</v>
      </c>
      <c r="C15" s="104">
        <v>5.5138112416492753</v>
      </c>
      <c r="D15" s="104">
        <v>4.8703071117798888</v>
      </c>
      <c r="E15" s="104">
        <v>3.2811991212939766</v>
      </c>
      <c r="F15" s="104">
        <v>3.4426579677622691</v>
      </c>
      <c r="G15" s="104">
        <v>2.8892134826121136</v>
      </c>
      <c r="H15" s="104">
        <v>2.3699081112894613</v>
      </c>
      <c r="I15" s="104">
        <v>1.4768695097418829</v>
      </c>
      <c r="J15" s="104">
        <v>2.6072172937597133</v>
      </c>
      <c r="K15" s="104">
        <v>2.526065235661588</v>
      </c>
      <c r="L15" s="104">
        <v>2.8475562403926946</v>
      </c>
      <c r="M15" s="104">
        <v>2.6098527941303846</v>
      </c>
      <c r="N15" s="104">
        <v>1.6661361862668469</v>
      </c>
      <c r="O15" s="104">
        <v>1.8032437230534</v>
      </c>
      <c r="P15" s="104">
        <v>1.4333370185045813</v>
      </c>
      <c r="Q15" s="104">
        <v>1.7100358935777695</v>
      </c>
    </row>
    <row r="16" spans="1:17" ht="12.95" customHeight="1" x14ac:dyDescent="0.25">
      <c r="A16" s="90" t="s">
        <v>102</v>
      </c>
      <c r="B16" s="101">
        <f t="shared" ref="B16" si="4">SUM(B17:B18)</f>
        <v>5.3149871532518072</v>
      </c>
      <c r="C16" s="101">
        <f t="shared" ref="C16:Q16" si="5">SUM(C17:C18)</f>
        <v>5.6730643794532654</v>
      </c>
      <c r="D16" s="101">
        <f t="shared" si="5"/>
        <v>6.3190448891597137</v>
      </c>
      <c r="E16" s="101">
        <f t="shared" si="5"/>
        <v>6.8160049344529865</v>
      </c>
      <c r="F16" s="101">
        <f t="shared" si="5"/>
        <v>7.454178467752663</v>
      </c>
      <c r="G16" s="101">
        <f t="shared" si="5"/>
        <v>8.0895708445084651</v>
      </c>
      <c r="H16" s="101">
        <f t="shared" si="5"/>
        <v>9.1392146181552878</v>
      </c>
      <c r="I16" s="101">
        <f t="shared" si="5"/>
        <v>10.621898309937333</v>
      </c>
      <c r="J16" s="101">
        <f t="shared" si="5"/>
        <v>11.344613612520076</v>
      </c>
      <c r="K16" s="101">
        <f t="shared" si="5"/>
        <v>12.10987107920843</v>
      </c>
      <c r="L16" s="101">
        <f t="shared" si="5"/>
        <v>12.758336272809549</v>
      </c>
      <c r="M16" s="101">
        <f t="shared" si="5"/>
        <v>12.81694159293999</v>
      </c>
      <c r="N16" s="101">
        <f t="shared" si="5"/>
        <v>12.820234058901917</v>
      </c>
      <c r="O16" s="101">
        <f t="shared" si="5"/>
        <v>12.817399325020901</v>
      </c>
      <c r="P16" s="101">
        <f t="shared" si="5"/>
        <v>13.058169814138717</v>
      </c>
      <c r="Q16" s="101">
        <f t="shared" si="5"/>
        <v>13.032020251585847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5.3149871532518072</v>
      </c>
      <c r="C18" s="103">
        <v>5.6730643794532654</v>
      </c>
      <c r="D18" s="103">
        <v>6.3190448891597137</v>
      </c>
      <c r="E18" s="103">
        <v>6.8160049344529865</v>
      </c>
      <c r="F18" s="103">
        <v>7.454178467752663</v>
      </c>
      <c r="G18" s="103">
        <v>8.0895708445084651</v>
      </c>
      <c r="H18" s="103">
        <v>9.1392146181552878</v>
      </c>
      <c r="I18" s="103">
        <v>10.621898309937333</v>
      </c>
      <c r="J18" s="103">
        <v>11.344613612520076</v>
      </c>
      <c r="K18" s="103">
        <v>12.10987107920843</v>
      </c>
      <c r="L18" s="103">
        <v>12.758336272809549</v>
      </c>
      <c r="M18" s="103">
        <v>12.81694159293999</v>
      </c>
      <c r="N18" s="103">
        <v>12.820234058901917</v>
      </c>
      <c r="O18" s="103">
        <v>12.817399325020901</v>
      </c>
      <c r="P18" s="103">
        <v>13.058169814138717</v>
      </c>
      <c r="Q18" s="103">
        <v>13.032020251585847</v>
      </c>
    </row>
    <row r="19" spans="1:17" ht="12.95" customHeight="1" x14ac:dyDescent="0.25">
      <c r="A19" s="90" t="s">
        <v>47</v>
      </c>
      <c r="B19" s="101">
        <f t="shared" ref="B19" si="6">SUM(B20:B27)</f>
        <v>40.395619539102718</v>
      </c>
      <c r="C19" s="101">
        <f t="shared" ref="C19:Q19" si="7">SUM(C20:C27)</f>
        <v>40.784567507353266</v>
      </c>
      <c r="D19" s="101">
        <f t="shared" si="7"/>
        <v>38.989106548373755</v>
      </c>
      <c r="E19" s="101">
        <f t="shared" si="7"/>
        <v>39.426923410859303</v>
      </c>
      <c r="F19" s="101">
        <f t="shared" si="7"/>
        <v>40.205751078056856</v>
      </c>
      <c r="G19" s="101">
        <f t="shared" si="7"/>
        <v>40.746552878210977</v>
      </c>
      <c r="H19" s="101">
        <f t="shared" si="7"/>
        <v>41.668331617835676</v>
      </c>
      <c r="I19" s="101">
        <f t="shared" si="7"/>
        <v>45.192776616655735</v>
      </c>
      <c r="J19" s="101">
        <f t="shared" si="7"/>
        <v>45.329329652529879</v>
      </c>
      <c r="K19" s="101">
        <f t="shared" si="7"/>
        <v>45.218740513267647</v>
      </c>
      <c r="L19" s="101">
        <f t="shared" si="7"/>
        <v>45.736798774442256</v>
      </c>
      <c r="M19" s="101">
        <f t="shared" si="7"/>
        <v>44.243893092395126</v>
      </c>
      <c r="N19" s="101">
        <f t="shared" si="7"/>
        <v>44.177084523274949</v>
      </c>
      <c r="O19" s="101">
        <f t="shared" si="7"/>
        <v>44.140681153496175</v>
      </c>
      <c r="P19" s="101">
        <f t="shared" si="7"/>
        <v>44.986229380244893</v>
      </c>
      <c r="Q19" s="101">
        <f t="shared" si="7"/>
        <v>45.655720295044759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17.873902304618063</v>
      </c>
      <c r="C21" s="100">
        <v>16.839825852335125</v>
      </c>
      <c r="D21" s="100">
        <v>14.661836364863046</v>
      </c>
      <c r="E21" s="100">
        <v>14.015449914794345</v>
      </c>
      <c r="F21" s="100">
        <v>13.530116960696253</v>
      </c>
      <c r="G21" s="100">
        <v>12.955481564053111</v>
      </c>
      <c r="H21" s="100">
        <v>12.43844770831422</v>
      </c>
      <c r="I21" s="100">
        <v>12.407961470119815</v>
      </c>
      <c r="J21" s="100">
        <v>11.521307957466831</v>
      </c>
      <c r="K21" s="100">
        <v>11.019496001012898</v>
      </c>
      <c r="L21" s="100">
        <v>10.818671813438332</v>
      </c>
      <c r="M21" s="100">
        <v>9.5225136572030937</v>
      </c>
      <c r="N21" s="100">
        <v>9.456500569954791</v>
      </c>
      <c r="O21" s="100">
        <v>8.7729514769768056</v>
      </c>
      <c r="P21" s="100">
        <v>8.2728989573963769</v>
      </c>
      <c r="Q21" s="100">
        <v>8.0454825794212255</v>
      </c>
    </row>
    <row r="22" spans="1:17" ht="12" customHeight="1" x14ac:dyDescent="0.25">
      <c r="A22" s="88" t="s">
        <v>99</v>
      </c>
      <c r="B22" s="100">
        <v>14.389524406065092</v>
      </c>
      <c r="C22" s="100">
        <v>16.025487380541989</v>
      </c>
      <c r="D22" s="100">
        <v>15.119724885084114</v>
      </c>
      <c r="E22" s="100">
        <v>17.384055729556678</v>
      </c>
      <c r="F22" s="100">
        <v>18.043130509838043</v>
      </c>
      <c r="G22" s="100">
        <v>18.44848690047127</v>
      </c>
      <c r="H22" s="100">
        <v>19.445296253460963</v>
      </c>
      <c r="I22" s="100">
        <v>20.97992278159877</v>
      </c>
      <c r="J22" s="100">
        <v>20.035612042536407</v>
      </c>
      <c r="K22" s="100">
        <v>19.686846783593825</v>
      </c>
      <c r="L22" s="100">
        <v>19.182325302151067</v>
      </c>
      <c r="M22" s="100">
        <v>15.55619259680431</v>
      </c>
      <c r="N22" s="100">
        <v>14.030259934402295</v>
      </c>
      <c r="O22" s="100">
        <v>11.498758459375523</v>
      </c>
      <c r="P22" s="100">
        <v>9.6042020359665514</v>
      </c>
      <c r="Q22" s="100">
        <v>8.5976138304114329</v>
      </c>
    </row>
    <row r="23" spans="1:17" ht="12" customHeight="1" x14ac:dyDescent="0.25">
      <c r="A23" s="88" t="s">
        <v>98</v>
      </c>
      <c r="B23" s="100">
        <v>1.3905069622808526</v>
      </c>
      <c r="C23" s="100">
        <v>1.4102473854988338</v>
      </c>
      <c r="D23" s="100">
        <v>1.3742642019894</v>
      </c>
      <c r="E23" s="100">
        <v>1.3864964092222387</v>
      </c>
      <c r="F23" s="100">
        <v>1.4336967978964954</v>
      </c>
      <c r="G23" s="100">
        <v>1.4598015840206877</v>
      </c>
      <c r="H23" s="100">
        <v>1.4595331812986054</v>
      </c>
      <c r="I23" s="100">
        <v>1.5322340761762063</v>
      </c>
      <c r="J23" s="100">
        <v>1.6056134940336644</v>
      </c>
      <c r="K23" s="100">
        <v>2.2860173417957017</v>
      </c>
      <c r="L23" s="100">
        <v>2.4104899734730489</v>
      </c>
      <c r="M23" s="100">
        <v>2.3318088654984748</v>
      </c>
      <c r="N23" s="100">
        <v>2.31293208078284</v>
      </c>
      <c r="O23" s="100">
        <v>2.291253652750735</v>
      </c>
      <c r="P23" s="100">
        <v>2.31226444107861</v>
      </c>
      <c r="Q23" s="100">
        <v>2.210678294371307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6.575517623133365</v>
      </c>
      <c r="C25" s="100">
        <v>4.3370705541572905</v>
      </c>
      <c r="D25" s="100">
        <v>3.6532377248631627</v>
      </c>
      <c r="E25" s="100">
        <v>3.2680673426932976</v>
      </c>
      <c r="F25" s="100">
        <v>3.2100447735315574</v>
      </c>
      <c r="G25" s="100">
        <v>2.9354848722212958</v>
      </c>
      <c r="H25" s="100">
        <v>2.3649956153832155</v>
      </c>
      <c r="I25" s="100">
        <v>2.3500971431270097</v>
      </c>
      <c r="J25" s="100">
        <v>2.1602485232532542</v>
      </c>
      <c r="K25" s="100">
        <v>2.6354626671235764</v>
      </c>
      <c r="L25" s="100">
        <v>3.392036488620001</v>
      </c>
      <c r="M25" s="100">
        <v>4.1540836856122718</v>
      </c>
      <c r="N25" s="100">
        <v>4.7452843052419915</v>
      </c>
      <c r="O25" s="100">
        <v>5.2803759732413722</v>
      </c>
      <c r="P25" s="100">
        <v>5.8241198047487437</v>
      </c>
      <c r="Q25" s="100">
        <v>5.9238277095782292</v>
      </c>
    </row>
    <row r="26" spans="1:17" ht="12" customHeight="1" x14ac:dyDescent="0.25">
      <c r="A26" s="88" t="s">
        <v>30</v>
      </c>
      <c r="B26" s="22">
        <v>0.16616824300534114</v>
      </c>
      <c r="C26" s="22">
        <v>2.1719363348200234</v>
      </c>
      <c r="D26" s="22">
        <v>4.1800433715740271</v>
      </c>
      <c r="E26" s="22">
        <v>3.3728540145927375</v>
      </c>
      <c r="F26" s="22">
        <v>3.9887620360945069</v>
      </c>
      <c r="G26" s="22">
        <v>4.947297957444615</v>
      </c>
      <c r="H26" s="22">
        <v>5.9600588593786741</v>
      </c>
      <c r="I26" s="22">
        <v>7.9225611456339307</v>
      </c>
      <c r="J26" s="22">
        <v>10.00654763523973</v>
      </c>
      <c r="K26" s="22">
        <v>9.5909177197416469</v>
      </c>
      <c r="L26" s="22">
        <v>9.9332751967598103</v>
      </c>
      <c r="M26" s="22">
        <v>12.67929428727698</v>
      </c>
      <c r="N26" s="22">
        <v>13.63210763289303</v>
      </c>
      <c r="O26" s="22">
        <v>16.297341591151739</v>
      </c>
      <c r="P26" s="22">
        <v>18.972744141054605</v>
      </c>
      <c r="Q26" s="22">
        <v>20.878117881262565</v>
      </c>
    </row>
    <row r="27" spans="1:17" ht="12" customHeight="1" x14ac:dyDescent="0.25">
      <c r="A27" s="93" t="s">
        <v>33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0</v>
      </c>
      <c r="M27" s="102">
        <v>0</v>
      </c>
      <c r="N27" s="102">
        <v>0</v>
      </c>
      <c r="O27" s="102">
        <v>0</v>
      </c>
      <c r="P27" s="102">
        <v>0</v>
      </c>
      <c r="Q27" s="102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36.878448037600521</v>
      </c>
      <c r="C29" s="101">
        <f t="shared" ref="C29:Q29" si="9">SUM(C30:C33)</f>
        <v>56.018545137778744</v>
      </c>
      <c r="D29" s="101">
        <f t="shared" si="9"/>
        <v>53.386935701362617</v>
      </c>
      <c r="E29" s="101">
        <f t="shared" si="9"/>
        <v>49.086704373997343</v>
      </c>
      <c r="F29" s="101">
        <f t="shared" si="9"/>
        <v>49.84849148843108</v>
      </c>
      <c r="G29" s="101">
        <f t="shared" si="9"/>
        <v>49.596473025445412</v>
      </c>
      <c r="H29" s="101">
        <f t="shared" si="9"/>
        <v>50.140411046147051</v>
      </c>
      <c r="I29" s="101">
        <f t="shared" si="9"/>
        <v>51.970113223702604</v>
      </c>
      <c r="J29" s="101">
        <f t="shared" si="9"/>
        <v>52.896438692755765</v>
      </c>
      <c r="K29" s="101">
        <f t="shared" si="9"/>
        <v>53.380949002169068</v>
      </c>
      <c r="L29" s="101">
        <f t="shared" si="9"/>
        <v>53.857370030607498</v>
      </c>
      <c r="M29" s="101">
        <f t="shared" si="9"/>
        <v>52.898792549649535</v>
      </c>
      <c r="N29" s="101">
        <f t="shared" si="9"/>
        <v>54.922443633749594</v>
      </c>
      <c r="O29" s="101">
        <f t="shared" si="9"/>
        <v>55.692346669470417</v>
      </c>
      <c r="P29" s="101">
        <f t="shared" si="9"/>
        <v>58.172524029175968</v>
      </c>
      <c r="Q29" s="101">
        <f t="shared" si="9"/>
        <v>62.330946751530945</v>
      </c>
    </row>
    <row r="30" spans="1:17" ht="12" customHeight="1" x14ac:dyDescent="0.25">
      <c r="A30" s="88" t="s">
        <v>66</v>
      </c>
      <c r="B30" s="100">
        <v>24.975744044565509</v>
      </c>
      <c r="C30" s="100">
        <v>21.603884147664875</v>
      </c>
      <c r="D30" s="100">
        <v>11.677503635136953</v>
      </c>
      <c r="E30" s="100">
        <v>6.8175000852056495</v>
      </c>
      <c r="F30" s="100">
        <v>8.4698230393037459</v>
      </c>
      <c r="G30" s="100">
        <v>7.9194380367966781</v>
      </c>
      <c r="H30" s="100">
        <v>6.2282222916857766</v>
      </c>
      <c r="I30" s="100">
        <v>18.394088529880182</v>
      </c>
      <c r="J30" s="100">
        <v>11.57938204253316</v>
      </c>
      <c r="K30" s="100">
        <v>13.176283998987099</v>
      </c>
      <c r="L30" s="100">
        <v>17.77156881505044</v>
      </c>
      <c r="M30" s="100">
        <v>6.9796305174714135</v>
      </c>
      <c r="N30" s="100">
        <v>13.640545198150068</v>
      </c>
      <c r="O30" s="100">
        <v>9.9288904901573876</v>
      </c>
      <c r="P30" s="100">
        <v>10.428824334951134</v>
      </c>
      <c r="Q30" s="100">
        <v>11.746172522553334</v>
      </c>
    </row>
    <row r="31" spans="1:17" ht="12" customHeight="1" x14ac:dyDescent="0.25">
      <c r="A31" s="88" t="s">
        <v>98</v>
      </c>
      <c r="B31" s="100">
        <v>0.39922354718880276</v>
      </c>
      <c r="C31" s="100">
        <v>8.2453748938420013</v>
      </c>
      <c r="D31" s="100">
        <v>8.9033516099874728</v>
      </c>
      <c r="E31" s="100">
        <v>7.6174100899295087</v>
      </c>
      <c r="F31" s="100">
        <v>7.2174121058730139</v>
      </c>
      <c r="G31" s="100">
        <v>4.8413304274007354</v>
      </c>
      <c r="H31" s="100">
        <v>2.2093500330005469</v>
      </c>
      <c r="I31" s="100">
        <v>1.7438030028675373</v>
      </c>
      <c r="J31" s="100">
        <v>0.84978213436565841</v>
      </c>
      <c r="K31" s="100">
        <v>2.5164683542800277</v>
      </c>
      <c r="L31" s="100">
        <v>2.5953280095394562</v>
      </c>
      <c r="M31" s="100">
        <v>2.853246059860838</v>
      </c>
      <c r="N31" s="100">
        <v>2.8512149549854802</v>
      </c>
      <c r="O31" s="100">
        <v>4.427031736380882</v>
      </c>
      <c r="P31" s="100">
        <v>7.3337623695526402</v>
      </c>
      <c r="Q31" s="100">
        <v>8.5697497984895339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11.503480445846208</v>
      </c>
      <c r="C33" s="18">
        <v>26.169286096271865</v>
      </c>
      <c r="D33" s="18">
        <v>32.806080456238192</v>
      </c>
      <c r="E33" s="18">
        <v>34.651794198862184</v>
      </c>
      <c r="F33" s="18">
        <v>34.161256343254323</v>
      </c>
      <c r="G33" s="18">
        <v>36.835704561248001</v>
      </c>
      <c r="H33" s="18">
        <v>41.702838721460729</v>
      </c>
      <c r="I33" s="18">
        <v>31.832221690954885</v>
      </c>
      <c r="J33" s="18">
        <v>40.467274515856943</v>
      </c>
      <c r="K33" s="18">
        <v>37.688196648901943</v>
      </c>
      <c r="L33" s="18">
        <v>33.490473206017597</v>
      </c>
      <c r="M33" s="18">
        <v>43.065915972317285</v>
      </c>
      <c r="N33" s="18">
        <v>38.43068348061405</v>
      </c>
      <c r="O33" s="18">
        <v>41.336424442932149</v>
      </c>
      <c r="P33" s="18">
        <v>40.409937324672192</v>
      </c>
      <c r="Q33" s="18">
        <v>42.015024430488076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302.05800773914063</v>
      </c>
      <c r="C3" s="106">
        <f t="shared" ref="C3:Q3" si="1">SUM(C4,C16,C19,C29)</f>
        <v>421.26994986636004</v>
      </c>
      <c r="D3" s="106">
        <f t="shared" si="1"/>
        <v>420.97229597279431</v>
      </c>
      <c r="E3" s="106">
        <f t="shared" si="1"/>
        <v>272.93201434882485</v>
      </c>
      <c r="F3" s="106">
        <f t="shared" si="1"/>
        <v>303.77268865361998</v>
      </c>
      <c r="G3" s="106">
        <f t="shared" si="1"/>
        <v>254.9026837852854</v>
      </c>
      <c r="H3" s="106">
        <f t="shared" si="1"/>
        <v>228.7807507195669</v>
      </c>
      <c r="I3" s="106">
        <f t="shared" si="1"/>
        <v>187.9174543750342</v>
      </c>
      <c r="J3" s="106">
        <f t="shared" si="1"/>
        <v>272.56084768518065</v>
      </c>
      <c r="K3" s="106">
        <f t="shared" si="1"/>
        <v>271.11820388795314</v>
      </c>
      <c r="L3" s="106">
        <f t="shared" si="1"/>
        <v>309.71362972252132</v>
      </c>
      <c r="M3" s="106">
        <f t="shared" si="1"/>
        <v>311.61852041938295</v>
      </c>
      <c r="N3" s="106">
        <f t="shared" si="1"/>
        <v>265.5973868582717</v>
      </c>
      <c r="O3" s="106">
        <f t="shared" si="1"/>
        <v>278.18928108111658</v>
      </c>
      <c r="P3" s="106">
        <f t="shared" si="1"/>
        <v>252.36024270799902</v>
      </c>
      <c r="Q3" s="106">
        <f t="shared" si="1"/>
        <v>289.35898408201558</v>
      </c>
    </row>
    <row r="4" spans="1:17" ht="12.95" customHeight="1" x14ac:dyDescent="0.25">
      <c r="A4" s="90" t="s">
        <v>44</v>
      </c>
      <c r="B4" s="101">
        <f t="shared" ref="B4" si="2">SUM(B5:B15)</f>
        <v>251.22667969706629</v>
      </c>
      <c r="C4" s="101">
        <f t="shared" ref="C4:Q4" si="3">SUM(C5:C15)</f>
        <v>357.18303652178656</v>
      </c>
      <c r="D4" s="101">
        <f t="shared" si="3"/>
        <v>355.57818689781374</v>
      </c>
      <c r="E4" s="101">
        <f t="shared" si="3"/>
        <v>207.5928039414737</v>
      </c>
      <c r="F4" s="101">
        <f t="shared" si="3"/>
        <v>235.83846659019918</v>
      </c>
      <c r="G4" s="101">
        <f t="shared" si="3"/>
        <v>184.33307116554067</v>
      </c>
      <c r="H4" s="101">
        <f t="shared" si="3"/>
        <v>153.66130607115446</v>
      </c>
      <c r="I4" s="101">
        <f t="shared" si="3"/>
        <v>107.5418299219465</v>
      </c>
      <c r="J4" s="101">
        <f t="shared" si="3"/>
        <v>187.38524422417967</v>
      </c>
      <c r="K4" s="101">
        <f t="shared" si="3"/>
        <v>183.93964207010521</v>
      </c>
      <c r="L4" s="101">
        <f t="shared" si="3"/>
        <v>220.50382136795389</v>
      </c>
      <c r="M4" s="101">
        <f t="shared" si="3"/>
        <v>219.8284190446503</v>
      </c>
      <c r="N4" s="101">
        <f t="shared" si="3"/>
        <v>172.11017116323137</v>
      </c>
      <c r="O4" s="101">
        <f t="shared" si="3"/>
        <v>181.64847225477789</v>
      </c>
      <c r="P4" s="101">
        <f t="shared" si="3"/>
        <v>150.59884433442221</v>
      </c>
      <c r="Q4" s="101">
        <f t="shared" si="3"/>
        <v>181.78744365998722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141.90901582638207</v>
      </c>
      <c r="C7" s="100">
        <v>214.2386961991524</v>
      </c>
      <c r="D7" s="100">
        <v>174.8675587568122</v>
      </c>
      <c r="E7" s="100">
        <v>130.08038345305036</v>
      </c>
      <c r="F7" s="100">
        <v>129.78149805498185</v>
      </c>
      <c r="G7" s="100">
        <v>124.88059519418077</v>
      </c>
      <c r="H7" s="100">
        <v>103.45026681267603</v>
      </c>
      <c r="I7" s="100">
        <v>62.083619775655208</v>
      </c>
      <c r="J7" s="100">
        <v>116.47252524002012</v>
      </c>
      <c r="K7" s="100">
        <v>107.18101850390057</v>
      </c>
      <c r="L7" s="100">
        <v>114.26207022518409</v>
      </c>
      <c r="M7" s="100">
        <v>91.541168018809756</v>
      </c>
      <c r="N7" s="100">
        <v>64.474802187929498</v>
      </c>
      <c r="O7" s="100">
        <v>58.020170207846824</v>
      </c>
      <c r="P7" s="100">
        <v>40.685405099757247</v>
      </c>
      <c r="Q7" s="100">
        <v>44.319130147302175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11.398033813058804</v>
      </c>
      <c r="C9" s="100">
        <v>50.257260791635687</v>
      </c>
      <c r="D9" s="100">
        <v>57.765237075014291</v>
      </c>
      <c r="E9" s="100">
        <v>28.214650091079758</v>
      </c>
      <c r="F9" s="100">
        <v>36.010418577994152</v>
      </c>
      <c r="G9" s="100">
        <v>15.077938980843276</v>
      </c>
      <c r="H9" s="100">
        <v>8.4538722728759712</v>
      </c>
      <c r="I9" s="100">
        <v>7.4174290026851777</v>
      </c>
      <c r="J9" s="100">
        <v>8.3743953524323178</v>
      </c>
      <c r="K9" s="100">
        <v>11.427203240041957</v>
      </c>
      <c r="L9" s="100">
        <v>15.794932361999225</v>
      </c>
      <c r="M9" s="100">
        <v>27.891482560999819</v>
      </c>
      <c r="N9" s="100">
        <v>9.5821346966394252</v>
      </c>
      <c r="O9" s="100">
        <v>21.32459525313887</v>
      </c>
      <c r="P9" s="100">
        <v>22.705242960630667</v>
      </c>
      <c r="Q9" s="100">
        <v>32.321743992247583</v>
      </c>
    </row>
    <row r="10" spans="1:17" ht="12" customHeight="1" x14ac:dyDescent="0.25">
      <c r="A10" s="88" t="s">
        <v>34</v>
      </c>
      <c r="B10" s="100">
        <v>0.53844204132078199</v>
      </c>
      <c r="C10" s="100">
        <v>0.94056968903920946</v>
      </c>
      <c r="D10" s="100">
        <v>0.86137475699073107</v>
      </c>
      <c r="E10" s="100">
        <v>0.35517001558226391</v>
      </c>
      <c r="F10" s="100">
        <v>0.34021684052857615</v>
      </c>
      <c r="G10" s="100">
        <v>0.47494725023993567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13.271727445149727</v>
      </c>
      <c r="M11" s="100">
        <v>13.275810479094657</v>
      </c>
      <c r="N11" s="100">
        <v>9.5425863136609319</v>
      </c>
      <c r="O11" s="100">
        <v>9.6084586400652228</v>
      </c>
      <c r="P11" s="100">
        <v>9.6297721729985835</v>
      </c>
      <c r="Q11" s="100">
        <v>9.6510250816852778</v>
      </c>
    </row>
    <row r="12" spans="1:17" ht="12" customHeight="1" x14ac:dyDescent="0.25">
      <c r="A12" s="88" t="s">
        <v>42</v>
      </c>
      <c r="B12" s="100">
        <v>52.450224956797975</v>
      </c>
      <c r="C12" s="100">
        <v>48.22995331022387</v>
      </c>
      <c r="D12" s="100">
        <v>45.764697982704512</v>
      </c>
      <c r="E12" s="100">
        <v>21.794709944088627</v>
      </c>
      <c r="F12" s="100">
        <v>25.014743346735678</v>
      </c>
      <c r="G12" s="100">
        <v>17.272026549561428</v>
      </c>
      <c r="H12" s="100">
        <v>22.728267021531728</v>
      </c>
      <c r="I12" s="100">
        <v>12.277415673312028</v>
      </c>
      <c r="J12" s="100">
        <v>11.45042166570606</v>
      </c>
      <c r="K12" s="100">
        <v>19.849860238601835</v>
      </c>
      <c r="L12" s="100">
        <v>27.642772931857404</v>
      </c>
      <c r="M12" s="100">
        <v>32.494857726733066</v>
      </c>
      <c r="N12" s="100">
        <v>35.059244251439296</v>
      </c>
      <c r="O12" s="100">
        <v>37.992817612734854</v>
      </c>
      <c r="P12" s="100">
        <v>28.174245717208848</v>
      </c>
      <c r="Q12" s="100">
        <v>32.294566546833288</v>
      </c>
    </row>
    <row r="13" spans="1:17" ht="12" customHeight="1" x14ac:dyDescent="0.25">
      <c r="A13" s="88" t="s">
        <v>105</v>
      </c>
      <c r="B13" s="100">
        <v>0.79714068464184884</v>
      </c>
      <c r="C13" s="100">
        <v>1.2240041706098832</v>
      </c>
      <c r="D13" s="100">
        <v>3.0429680602140485</v>
      </c>
      <c r="E13" s="100">
        <v>1.8353813752064447</v>
      </c>
      <c r="F13" s="100">
        <v>3.8490344823009726</v>
      </c>
      <c r="G13" s="100">
        <v>3.0834757465569074</v>
      </c>
      <c r="H13" s="100">
        <v>2.5382074090131876</v>
      </c>
      <c r="I13" s="100">
        <v>3.8760834301867697</v>
      </c>
      <c r="J13" s="100">
        <v>8.3689485598050357</v>
      </c>
      <c r="K13" s="100">
        <v>8.4542288578326446</v>
      </c>
      <c r="L13" s="100">
        <v>10.447797579182266</v>
      </c>
      <c r="M13" s="100">
        <v>13.406863898199466</v>
      </c>
      <c r="N13" s="100">
        <v>15.823548989329845</v>
      </c>
      <c r="O13" s="100">
        <v>18.8550729368162</v>
      </c>
      <c r="P13" s="100">
        <v>21.599886403124572</v>
      </c>
      <c r="Q13" s="100">
        <v>36.369381824478978</v>
      </c>
    </row>
    <row r="14" spans="1:17" ht="12" customHeight="1" x14ac:dyDescent="0.25">
      <c r="A14" s="51" t="s">
        <v>104</v>
      </c>
      <c r="B14" s="22">
        <v>40.798433655891323</v>
      </c>
      <c r="C14" s="22">
        <v>36.778741119476265</v>
      </c>
      <c r="D14" s="22">
        <v>68.406043154298104</v>
      </c>
      <c r="E14" s="22">
        <v>22.031309941172243</v>
      </c>
      <c r="F14" s="22">
        <v>37.399897319895658</v>
      </c>
      <c r="G14" s="22">
        <v>20.654873961546237</v>
      </c>
      <c r="H14" s="22">
        <v>14.120784443768086</v>
      </c>
      <c r="I14" s="22">
        <v>20.410412530365427</v>
      </c>
      <c r="J14" s="22">
        <v>40.111736112456448</v>
      </c>
      <c r="K14" s="22">
        <v>34.501265994066628</v>
      </c>
      <c r="L14" s="22">
        <v>36.236964584188485</v>
      </c>
      <c r="M14" s="22">
        <v>38.608383566683173</v>
      </c>
      <c r="N14" s="22">
        <v>35.961718537965531</v>
      </c>
      <c r="O14" s="22">
        <v>34.04411388112252</v>
      </c>
      <c r="P14" s="22">
        <v>26.370954962197718</v>
      </c>
      <c r="Q14" s="22">
        <v>25.121560173862122</v>
      </c>
    </row>
    <row r="15" spans="1:17" ht="12" customHeight="1" x14ac:dyDescent="0.25">
      <c r="A15" s="105" t="s">
        <v>108</v>
      </c>
      <c r="B15" s="104">
        <v>3.3353887189734581</v>
      </c>
      <c r="C15" s="104">
        <v>5.5138112416492762</v>
      </c>
      <c r="D15" s="104">
        <v>4.870307111779888</v>
      </c>
      <c r="E15" s="104">
        <v>3.2811991212939779</v>
      </c>
      <c r="F15" s="104">
        <v>3.4426579677622691</v>
      </c>
      <c r="G15" s="104">
        <v>2.8892134826121123</v>
      </c>
      <c r="H15" s="104">
        <v>2.3699081112894613</v>
      </c>
      <c r="I15" s="104">
        <v>1.4768695097418829</v>
      </c>
      <c r="J15" s="104">
        <v>2.6072172937597116</v>
      </c>
      <c r="K15" s="104">
        <v>2.5260652356615871</v>
      </c>
      <c r="L15" s="104">
        <v>2.8475562403926946</v>
      </c>
      <c r="M15" s="104">
        <v>2.6098527941303846</v>
      </c>
      <c r="N15" s="104">
        <v>1.6661361862668476</v>
      </c>
      <c r="O15" s="104">
        <v>1.8032437230534</v>
      </c>
      <c r="P15" s="104">
        <v>1.4333370185045813</v>
      </c>
      <c r="Q15" s="104">
        <v>1.7100358935777695</v>
      </c>
    </row>
    <row r="16" spans="1:17" ht="12.95" customHeight="1" x14ac:dyDescent="0.25">
      <c r="A16" s="90" t="s">
        <v>102</v>
      </c>
      <c r="B16" s="101">
        <f t="shared" ref="B16:Q16" si="4">SUM(B17:B18)</f>
        <v>9.052025919658174</v>
      </c>
      <c r="C16" s="101">
        <f t="shared" si="4"/>
        <v>9.9290177001382123</v>
      </c>
      <c r="D16" s="101">
        <f t="shared" si="4"/>
        <v>11.389645601307256</v>
      </c>
      <c r="E16" s="101">
        <f t="shared" si="4"/>
        <v>12.560095176239331</v>
      </c>
      <c r="F16" s="101">
        <f t="shared" si="4"/>
        <v>14.032207801154208</v>
      </c>
      <c r="G16" s="101">
        <f t="shared" si="4"/>
        <v>15.525278127830019</v>
      </c>
      <c r="H16" s="101">
        <f t="shared" si="4"/>
        <v>17.916267131541574</v>
      </c>
      <c r="I16" s="101">
        <f t="shared" si="4"/>
        <v>21.288715597518124</v>
      </c>
      <c r="J16" s="101">
        <f t="shared" si="4"/>
        <v>23.103033435155346</v>
      </c>
      <c r="K16" s="101">
        <f t="shared" si="4"/>
        <v>25.092515192314284</v>
      </c>
      <c r="L16" s="101">
        <f t="shared" si="4"/>
        <v>26.884470770308383</v>
      </c>
      <c r="M16" s="101">
        <f t="shared" si="4"/>
        <v>27.627086885724083</v>
      </c>
      <c r="N16" s="101">
        <f t="shared" si="4"/>
        <v>28.628352977401022</v>
      </c>
      <c r="O16" s="101">
        <f t="shared" si="4"/>
        <v>29.691010195663441</v>
      </c>
      <c r="P16" s="101">
        <f t="shared" si="4"/>
        <v>31.97952104852347</v>
      </c>
      <c r="Q16" s="101">
        <f t="shared" si="4"/>
        <v>34.236952181390365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9.052025919658174</v>
      </c>
      <c r="C18" s="103">
        <v>9.9290177001382123</v>
      </c>
      <c r="D18" s="103">
        <v>11.389645601307256</v>
      </c>
      <c r="E18" s="103">
        <v>12.560095176239331</v>
      </c>
      <c r="F18" s="103">
        <v>14.032207801154208</v>
      </c>
      <c r="G18" s="103">
        <v>15.525278127830019</v>
      </c>
      <c r="H18" s="103">
        <v>17.916267131541574</v>
      </c>
      <c r="I18" s="103">
        <v>21.288715597518124</v>
      </c>
      <c r="J18" s="103">
        <v>23.103033435155346</v>
      </c>
      <c r="K18" s="103">
        <v>25.092515192314284</v>
      </c>
      <c r="L18" s="103">
        <v>26.884470770308383</v>
      </c>
      <c r="M18" s="103">
        <v>27.627086885724083</v>
      </c>
      <c r="N18" s="103">
        <v>28.628352977401022</v>
      </c>
      <c r="O18" s="103">
        <v>29.691010195663441</v>
      </c>
      <c r="P18" s="103">
        <v>31.97952104852347</v>
      </c>
      <c r="Q18" s="103">
        <v>34.236952181390365</v>
      </c>
    </row>
    <row r="19" spans="1:17" ht="12.95" customHeight="1" x14ac:dyDescent="0.25">
      <c r="A19" s="90" t="s">
        <v>47</v>
      </c>
      <c r="B19" s="101">
        <f t="shared" ref="B19" si="5">SUM(B20:B27)</f>
        <v>23.354636504464963</v>
      </c>
      <c r="C19" s="101">
        <f t="shared" ref="C19:Q19" si="6">SUM(C20:C27)</f>
        <v>23.625644527596581</v>
      </c>
      <c r="D19" s="101">
        <f t="shared" si="6"/>
        <v>22.939461810967479</v>
      </c>
      <c r="E19" s="101">
        <f t="shared" si="6"/>
        <v>23.113051040718148</v>
      </c>
      <c r="F19" s="101">
        <f t="shared" si="6"/>
        <v>23.786653489481719</v>
      </c>
      <c r="G19" s="101">
        <f t="shared" si="6"/>
        <v>24.347283490530756</v>
      </c>
      <c r="H19" s="101">
        <f t="shared" si="6"/>
        <v>25.13013429209304</v>
      </c>
      <c r="I19" s="101">
        <f t="shared" si="6"/>
        <v>27.691595427829458</v>
      </c>
      <c r="J19" s="101">
        <f t="shared" si="6"/>
        <v>28.277968282743124</v>
      </c>
      <c r="K19" s="101">
        <f t="shared" si="6"/>
        <v>28.444792319666661</v>
      </c>
      <c r="L19" s="101">
        <f t="shared" si="6"/>
        <v>29.140230414967185</v>
      </c>
      <c r="M19" s="101">
        <f t="shared" si="6"/>
        <v>29.257888655613652</v>
      </c>
      <c r="N19" s="101">
        <f t="shared" si="6"/>
        <v>29.71962747314862</v>
      </c>
      <c r="O19" s="101">
        <f t="shared" si="6"/>
        <v>30.476988025620777</v>
      </c>
      <c r="P19" s="101">
        <f t="shared" si="6"/>
        <v>31.736676121854192</v>
      </c>
      <c r="Q19" s="101">
        <f t="shared" si="6"/>
        <v>32.629318743224943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9.8866915191634153</v>
      </c>
      <c r="C21" s="100">
        <v>9.3337031122802294</v>
      </c>
      <c r="D21" s="100">
        <v>8.1276841863289047</v>
      </c>
      <c r="E21" s="100">
        <v>7.8062436392286489</v>
      </c>
      <c r="F21" s="100">
        <v>7.577713799639338</v>
      </c>
      <c r="G21" s="100">
        <v>7.2954811526714458</v>
      </c>
      <c r="H21" s="100">
        <v>7.0585831590471138</v>
      </c>
      <c r="I21" s="100">
        <v>7.0903752732829508</v>
      </c>
      <c r="J21" s="100">
        <v>6.6182123715094434</v>
      </c>
      <c r="K21" s="100">
        <v>6.384702702889256</v>
      </c>
      <c r="L21" s="100">
        <v>6.3336701131362467</v>
      </c>
      <c r="M21" s="100">
        <v>5.6117551286847567</v>
      </c>
      <c r="N21" s="100">
        <v>5.6542086650424794</v>
      </c>
      <c r="O21" s="100">
        <v>5.2967755585410492</v>
      </c>
      <c r="P21" s="100">
        <v>5.0566996168436278</v>
      </c>
      <c r="Q21" s="100">
        <v>4.9967596120141717</v>
      </c>
    </row>
    <row r="22" spans="1:17" ht="12" customHeight="1" x14ac:dyDescent="0.25">
      <c r="A22" s="88" t="s">
        <v>99</v>
      </c>
      <c r="B22" s="100">
        <v>7.7382648098368456</v>
      </c>
      <c r="C22" s="100">
        <v>8.7073469531753016</v>
      </c>
      <c r="D22" s="100">
        <v>8.2508643685516709</v>
      </c>
      <c r="E22" s="100">
        <v>9.6047614801774284</v>
      </c>
      <c r="F22" s="100">
        <v>10.033423331384128</v>
      </c>
      <c r="G22" s="100">
        <v>10.319515581643534</v>
      </c>
      <c r="H22" s="100">
        <v>10.971049344118695</v>
      </c>
      <c r="I22" s="100">
        <v>11.921254331200286</v>
      </c>
      <c r="J22" s="100">
        <v>11.414634043174992</v>
      </c>
      <c r="K22" s="100">
        <v>11.263904342823327</v>
      </c>
      <c r="L22" s="100">
        <v>11.005636669002211</v>
      </c>
      <c r="M22" s="100">
        <v>9.0461551611858741</v>
      </c>
      <c r="N22" s="100">
        <v>8.2133020095318532</v>
      </c>
      <c r="O22" s="100">
        <v>6.7705516655598892</v>
      </c>
      <c r="P22" s="100">
        <v>5.6778703106728727</v>
      </c>
      <c r="Q22" s="100">
        <v>5.0955389931406136</v>
      </c>
    </row>
    <row r="23" spans="1:17" ht="12" customHeight="1" x14ac:dyDescent="0.25">
      <c r="A23" s="88" t="s">
        <v>98</v>
      </c>
      <c r="B23" s="100">
        <v>0.80118634449465032</v>
      </c>
      <c r="C23" s="100">
        <v>0.81584451752374465</v>
      </c>
      <c r="D23" s="100">
        <v>0.79899807131606171</v>
      </c>
      <c r="E23" s="100">
        <v>0.8100216207261538</v>
      </c>
      <c r="F23" s="100">
        <v>0.84270773861365134</v>
      </c>
      <c r="G23" s="100">
        <v>0.86290688728107401</v>
      </c>
      <c r="H23" s="100">
        <v>0.8677881747182371</v>
      </c>
      <c r="I23" s="100">
        <v>0.91651488726020047</v>
      </c>
      <c r="J23" s="100">
        <v>0.96904800348656595</v>
      </c>
      <c r="K23" s="100">
        <v>1.4113692770347495</v>
      </c>
      <c r="L23" s="100">
        <v>1.4963493381358712</v>
      </c>
      <c r="M23" s="100">
        <v>1.4514511801329151</v>
      </c>
      <c r="N23" s="100">
        <v>1.4444820343574367</v>
      </c>
      <c r="O23" s="100">
        <v>1.4353523416000011</v>
      </c>
      <c r="P23" s="100">
        <v>1.4536960243856019</v>
      </c>
      <c r="Q23" s="100">
        <v>1.3951352172578075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4.8110487145894973</v>
      </c>
      <c r="C25" s="100">
        <v>3.1732646630364267</v>
      </c>
      <c r="D25" s="100">
        <v>2.6729309641660577</v>
      </c>
      <c r="E25" s="100">
        <v>2.3940493222297672</v>
      </c>
      <c r="F25" s="100">
        <v>2.3690601816725199</v>
      </c>
      <c r="G25" s="100">
        <v>2.1750642713408292</v>
      </c>
      <c r="H25" s="100">
        <v>1.7569326752497822</v>
      </c>
      <c r="I25" s="100">
        <v>1.7666150299214967</v>
      </c>
      <c r="J25" s="100">
        <v>1.6427194079478473</v>
      </c>
      <c r="K25" s="100">
        <v>2.0603011184548419</v>
      </c>
      <c r="L25" s="100">
        <v>2.7105275676831742</v>
      </c>
      <c r="M25" s="100">
        <v>3.3691634316822214</v>
      </c>
      <c r="N25" s="100">
        <v>3.8762513502995848</v>
      </c>
      <c r="O25" s="100">
        <v>4.3295773907062296</v>
      </c>
      <c r="P25" s="100">
        <v>4.7834024279042149</v>
      </c>
      <c r="Q25" s="100">
        <v>4.8690060434615123</v>
      </c>
    </row>
    <row r="26" spans="1:17" ht="12" customHeight="1" x14ac:dyDescent="0.25">
      <c r="A26" s="88" t="s">
        <v>30</v>
      </c>
      <c r="B26" s="22">
        <v>0.11744511638055408</v>
      </c>
      <c r="C26" s="22">
        <v>1.5954852815808804</v>
      </c>
      <c r="D26" s="22">
        <v>3.0889842206047873</v>
      </c>
      <c r="E26" s="22">
        <v>2.4979749783561482</v>
      </c>
      <c r="F26" s="22">
        <v>2.9637484381720824</v>
      </c>
      <c r="G26" s="22">
        <v>3.6943155975938744</v>
      </c>
      <c r="H26" s="22">
        <v>4.4757809389592147</v>
      </c>
      <c r="I26" s="22">
        <v>5.9968359061645273</v>
      </c>
      <c r="J26" s="22">
        <v>7.6333544566242768</v>
      </c>
      <c r="K26" s="22">
        <v>7.3245148784644885</v>
      </c>
      <c r="L26" s="22">
        <v>7.594046727009685</v>
      </c>
      <c r="M26" s="22">
        <v>9.7793637539278855</v>
      </c>
      <c r="N26" s="22">
        <v>10.531383413917265</v>
      </c>
      <c r="O26" s="22">
        <v>12.644731069213606</v>
      </c>
      <c r="P26" s="22">
        <v>14.765007742047874</v>
      </c>
      <c r="Q26" s="22">
        <v>16.272878877350838</v>
      </c>
    </row>
    <row r="27" spans="1:17" ht="12" customHeight="1" x14ac:dyDescent="0.25">
      <c r="A27" s="93" t="s">
        <v>33</v>
      </c>
      <c r="B27" s="107">
        <v>0</v>
      </c>
      <c r="C27" s="107">
        <v>0</v>
      </c>
      <c r="D27" s="107">
        <v>0</v>
      </c>
      <c r="E27" s="107">
        <v>0</v>
      </c>
      <c r="F27" s="107">
        <v>0</v>
      </c>
      <c r="G27" s="107">
        <v>0</v>
      </c>
      <c r="H27" s="107">
        <v>0</v>
      </c>
      <c r="I27" s="107">
        <v>0</v>
      </c>
      <c r="J27" s="107">
        <v>0</v>
      </c>
      <c r="K27" s="107">
        <v>0</v>
      </c>
      <c r="L27" s="107">
        <v>0</v>
      </c>
      <c r="M27" s="107">
        <v>0</v>
      </c>
      <c r="N27" s="107">
        <v>0</v>
      </c>
      <c r="O27" s="107">
        <v>0</v>
      </c>
      <c r="P27" s="107">
        <v>0</v>
      </c>
      <c r="Q27" s="107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18.424665617951206</v>
      </c>
      <c r="C29" s="101">
        <f t="shared" ref="C29:Q29" si="8">SUM(C30:C33)</f>
        <v>30.532251116838641</v>
      </c>
      <c r="D29" s="101">
        <f t="shared" si="8"/>
        <v>31.065001662705804</v>
      </c>
      <c r="E29" s="101">
        <f t="shared" si="8"/>
        <v>29.666064190393641</v>
      </c>
      <c r="F29" s="101">
        <f t="shared" si="8"/>
        <v>30.115360772784847</v>
      </c>
      <c r="G29" s="101">
        <f t="shared" si="8"/>
        <v>30.697051001383976</v>
      </c>
      <c r="H29" s="101">
        <f t="shared" si="8"/>
        <v>32.073043224777813</v>
      </c>
      <c r="I29" s="101">
        <f t="shared" si="8"/>
        <v>31.395313427740088</v>
      </c>
      <c r="J29" s="101">
        <f t="shared" si="8"/>
        <v>33.794601743102525</v>
      </c>
      <c r="K29" s="101">
        <f t="shared" si="8"/>
        <v>33.641254305867008</v>
      </c>
      <c r="L29" s="101">
        <f t="shared" si="8"/>
        <v>33.185107169291904</v>
      </c>
      <c r="M29" s="101">
        <f t="shared" si="8"/>
        <v>34.905125833394877</v>
      </c>
      <c r="N29" s="101">
        <f t="shared" si="8"/>
        <v>35.139235244490692</v>
      </c>
      <c r="O29" s="101">
        <f t="shared" si="8"/>
        <v>36.372810605054461</v>
      </c>
      <c r="P29" s="101">
        <f t="shared" si="8"/>
        <v>38.045201203199127</v>
      </c>
      <c r="Q29" s="101">
        <f t="shared" si="8"/>
        <v>40.705269497413035</v>
      </c>
    </row>
    <row r="30" spans="1:17" ht="12" customHeight="1" x14ac:dyDescent="0.25">
      <c r="A30" s="88" t="s">
        <v>66</v>
      </c>
      <c r="B30" s="100">
        <v>10.888861099063998</v>
      </c>
      <c r="C30" s="100">
        <v>9.4188062331372233</v>
      </c>
      <c r="D30" s="100">
        <v>5.0911282098316049</v>
      </c>
      <c r="E30" s="100">
        <v>2.9722762748609322</v>
      </c>
      <c r="F30" s="100">
        <v>3.8771998586226206</v>
      </c>
      <c r="G30" s="100">
        <v>3.7380493253683196</v>
      </c>
      <c r="H30" s="100">
        <v>2.9775699970072038</v>
      </c>
      <c r="I30" s="100">
        <v>8.9686805578625322</v>
      </c>
      <c r="J30" s="100">
        <v>5.6627652640289936</v>
      </c>
      <c r="K30" s="100">
        <v>6.4725907155349809</v>
      </c>
      <c r="L30" s="100">
        <v>8.7888818847112962</v>
      </c>
      <c r="M30" s="100">
        <v>3.4784053972127507</v>
      </c>
      <c r="N30" s="100">
        <v>6.817346594930255</v>
      </c>
      <c r="O30" s="100">
        <v>4.9677673827167359</v>
      </c>
      <c r="P30" s="100">
        <v>5.2181772208369601</v>
      </c>
      <c r="Q30" s="100">
        <v>5.8779822007107132</v>
      </c>
    </row>
    <row r="31" spans="1:17" ht="12" customHeight="1" x14ac:dyDescent="0.25">
      <c r="A31" s="88" t="s">
        <v>98</v>
      </c>
      <c r="B31" s="100">
        <v>0.187441113422221</v>
      </c>
      <c r="C31" s="100">
        <v>4.1415897064455631</v>
      </c>
      <c r="D31" s="100">
        <v>4.4801599662250444</v>
      </c>
      <c r="E31" s="100">
        <v>3.8488318493932034</v>
      </c>
      <c r="F31" s="100">
        <v>3.6468117710236343</v>
      </c>
      <c r="G31" s="100">
        <v>2.4473513363866637</v>
      </c>
      <c r="H31" s="100">
        <v>1.1187487873840671</v>
      </c>
      <c r="I31" s="100">
        <v>0.88341413573113181</v>
      </c>
      <c r="J31" s="100">
        <v>0.43225970473405317</v>
      </c>
      <c r="K31" s="100">
        <v>1.3336664807885674</v>
      </c>
      <c r="L31" s="100">
        <v>1.3789287313473539</v>
      </c>
      <c r="M31" s="100">
        <v>1.5192914375239412</v>
      </c>
      <c r="N31" s="100">
        <v>1.5204083821803378</v>
      </c>
      <c r="O31" s="100">
        <v>2.4140647196356095</v>
      </c>
      <c r="P31" s="100">
        <v>4.0004895534365872</v>
      </c>
      <c r="Q31" s="100">
        <v>4.6748011520274408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7.3483634054649869</v>
      </c>
      <c r="C33" s="18">
        <v>16.971855177255854</v>
      </c>
      <c r="D33" s="18">
        <v>21.493713486649156</v>
      </c>
      <c r="E33" s="18">
        <v>22.844956066139506</v>
      </c>
      <c r="F33" s="18">
        <v>22.591349143138594</v>
      </c>
      <c r="G33" s="18">
        <v>24.511650339628993</v>
      </c>
      <c r="H33" s="18">
        <v>27.976724440386544</v>
      </c>
      <c r="I33" s="18">
        <v>21.543218734146425</v>
      </c>
      <c r="J33" s="18">
        <v>27.699576774339477</v>
      </c>
      <c r="K33" s="18">
        <v>25.834997109543462</v>
      </c>
      <c r="L33" s="18">
        <v>23.017296553233251</v>
      </c>
      <c r="M33" s="18">
        <v>29.907428998658183</v>
      </c>
      <c r="N33" s="18">
        <v>26.801480267380096</v>
      </c>
      <c r="O33" s="18">
        <v>28.990978502702113</v>
      </c>
      <c r="P33" s="18">
        <v>28.826534428925584</v>
      </c>
      <c r="Q33" s="18">
        <v>30.152486144674882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0.65181867832316154</v>
      </c>
      <c r="C3" s="115">
        <f>IF(SER_hh_tes!C3=0,"",SER_hh_tes!C3/SER_hh_fec!C3)</f>
        <v>0.64984175652730647</v>
      </c>
      <c r="D3" s="115">
        <f>IF(SER_hh_tes!D3=0,"",SER_hh_tes!D3/SER_hh_fec!D3)</f>
        <v>0.67062755813107011</v>
      </c>
      <c r="E3" s="115">
        <f>IF(SER_hh_tes!E3=0,"",SER_hh_tes!E3/SER_hh_fec!E3)</f>
        <v>0.66819713586592011</v>
      </c>
      <c r="F3" s="115">
        <f>IF(SER_hh_tes!F3=0,"",SER_hh_tes!F3/SER_hh_fec!F3)</f>
        <v>0.68374056036518649</v>
      </c>
      <c r="G3" s="115">
        <f>IF(SER_hh_tes!G3=0,"",SER_hh_tes!G3/SER_hh_fec!G3)</f>
        <v>0.68764264881073334</v>
      </c>
      <c r="H3" s="115">
        <f>IF(SER_hh_tes!H3=0,"",SER_hh_tes!H3/SER_hh_fec!H3)</f>
        <v>0.70477336060305706</v>
      </c>
      <c r="I3" s="115">
        <f>IF(SER_hh_tes!I3=0,"",SER_hh_tes!I3/SER_hh_fec!I3)</f>
        <v>0.72289419649922826</v>
      </c>
      <c r="J3" s="115">
        <f>IF(SER_hh_tes!J3=0,"",SER_hh_tes!J3/SER_hh_fec!J3)</f>
        <v>0.72933214954206549</v>
      </c>
      <c r="K3" s="115">
        <f>IF(SER_hh_tes!K3=0,"",SER_hh_tes!K3/SER_hh_fec!K3)</f>
        <v>0.7396269163656678</v>
      </c>
      <c r="L3" s="115">
        <f>IF(SER_hh_tes!L3=0,"",SER_hh_tes!L3/SER_hh_fec!L3)</f>
        <v>0.75458911068377965</v>
      </c>
      <c r="M3" s="115">
        <f>IF(SER_hh_tes!M3=0,"",SER_hh_tes!M3/SER_hh_fec!M3)</f>
        <v>0.78613403776530633</v>
      </c>
      <c r="N3" s="115">
        <f>IF(SER_hh_tes!N3=0,"",SER_hh_tes!N3/SER_hh_fec!N3)</f>
        <v>0.81936699558751513</v>
      </c>
      <c r="O3" s="115">
        <f>IF(SER_hh_tes!O3=0,"",SER_hh_tes!O3/SER_hh_fec!O3)</f>
        <v>0.83369047022573373</v>
      </c>
      <c r="P3" s="115">
        <f>IF(SER_hh_tes!P3=0,"",SER_hh_tes!P3/SER_hh_fec!P3)</f>
        <v>0.8645050905281958</v>
      </c>
      <c r="Q3" s="115">
        <f>IF(SER_hh_tes!Q3=0,"",SER_hh_tes!Q3/SER_hh_fec!Q3)</f>
        <v>0.89679373912309157</v>
      </c>
    </row>
    <row r="4" spans="1:17" ht="12.95" customHeight="1" x14ac:dyDescent="0.25">
      <c r="A4" s="90" t="s">
        <v>44</v>
      </c>
      <c r="B4" s="110">
        <f>IF(SER_hh_tes!B4=0,"",SER_hh_tes!B4/SER_hh_fec!B4)</f>
        <v>0.65970105991092187</v>
      </c>
      <c r="C4" s="110">
        <f>IF(SER_hh_tes!C4=0,"",SER_hh_tes!C4/SER_hh_fec!C4)</f>
        <v>0.65443397869432762</v>
      </c>
      <c r="D4" s="110">
        <f>IF(SER_hh_tes!D4=0,"",SER_hh_tes!D4/SER_hh_fec!D4)</f>
        <v>0.67212753072418141</v>
      </c>
      <c r="E4" s="110">
        <f>IF(SER_hh_tes!E4=0,"",SER_hh_tes!E4/SER_hh_fec!E4)</f>
        <v>0.66295899428399085</v>
      </c>
      <c r="F4" s="110">
        <f>IF(SER_hh_tes!F4=0,"",SER_hh_tes!F4/SER_hh_fec!F4)</f>
        <v>0.68009620945353177</v>
      </c>
      <c r="G4" s="110">
        <f>IF(SER_hh_tes!G4=0,"",SER_hh_tes!G4/SER_hh_fec!G4)</f>
        <v>0.67705283783984127</v>
      </c>
      <c r="H4" s="110">
        <f>IF(SER_hh_tes!H4=0,"",SER_hh_tes!H4/SER_hh_fec!H4)</f>
        <v>0.68700590283705398</v>
      </c>
      <c r="I4" s="110">
        <f>IF(SER_hh_tes!I4=0,"",SER_hh_tes!I4/SER_hh_fec!I4)</f>
        <v>0.70673674609652859</v>
      </c>
      <c r="J4" s="110">
        <f>IF(SER_hh_tes!J4=0,"",SER_hh_tes!J4/SER_hh_fec!J4)</f>
        <v>0.70940956801154142</v>
      </c>
      <c r="K4" s="110">
        <f>IF(SER_hh_tes!K4=0,"",SER_hh_tes!K4/SER_hh_fec!K4)</f>
        <v>0.71893211042109195</v>
      </c>
      <c r="L4" s="110">
        <f>IF(SER_hh_tes!L4=0,"",SER_hh_tes!L4/SER_hh_fec!L4)</f>
        <v>0.7397282726393889</v>
      </c>
      <c r="M4" s="110">
        <f>IF(SER_hh_tes!M4=0,"",SER_hh_tes!M4/SER_hh_fec!M4)</f>
        <v>0.7674662271002981</v>
      </c>
      <c r="N4" s="110">
        <f>IF(SER_hh_tes!N4=0,"",SER_hh_tes!N4/SER_hh_fec!N4)</f>
        <v>0.81096168653607437</v>
      </c>
      <c r="O4" s="110">
        <f>IF(SER_hh_tes!O4=0,"",SER_hh_tes!O4/SER_hh_fec!O4)</f>
        <v>0.8218134524397841</v>
      </c>
      <c r="P4" s="110">
        <f>IF(SER_hh_tes!P4=0,"",SER_hh_tes!P4/SER_hh_fec!P4)</f>
        <v>0.85715559852371181</v>
      </c>
      <c r="Q4" s="110">
        <f>IF(SER_hh_tes!Q4=0,"",SER_hh_tes!Q4/SER_hh_fec!Q4)</f>
        <v>0.90154109576363184</v>
      </c>
    </row>
    <row r="5" spans="1:17" ht="12" customHeight="1" x14ac:dyDescent="0.25">
      <c r="A5" s="88" t="s">
        <v>38</v>
      </c>
      <c r="B5" s="109" t="str">
        <f>IF(SER_hh_tes!B5=0,"",SER_hh_tes!B5/SER_hh_fec!B5)</f>
        <v/>
      </c>
      <c r="C5" s="109" t="str">
        <f>IF(SER_hh_tes!C5=0,"",SER_hh_tes!C5/SER_hh_fec!C5)</f>
        <v/>
      </c>
      <c r="D5" s="109" t="str">
        <f>IF(SER_hh_tes!D5=0,"",SER_hh_tes!D5/SER_hh_fec!D5)</f>
        <v/>
      </c>
      <c r="E5" s="109" t="str">
        <f>IF(SER_hh_tes!E5=0,"",SER_hh_tes!E5/SER_hh_fec!E5)</f>
        <v/>
      </c>
      <c r="F5" s="109" t="str">
        <f>IF(SER_hh_tes!F5=0,"",SER_hh_tes!F5/SER_hh_fec!F5)</f>
        <v/>
      </c>
      <c r="G5" s="109" t="str">
        <f>IF(SER_hh_tes!G5=0,"",SER_hh_tes!G5/SER_hh_fec!G5)</f>
        <v/>
      </c>
      <c r="H5" s="109" t="str">
        <f>IF(SER_hh_tes!H5=0,"",SER_hh_tes!H5/SER_hh_fec!H5)</f>
        <v/>
      </c>
      <c r="I5" s="109" t="str">
        <f>IF(SER_hh_tes!I5=0,"",SER_hh_tes!I5/SER_hh_fec!I5)</f>
        <v/>
      </c>
      <c r="J5" s="109" t="str">
        <f>IF(SER_hh_tes!J5=0,"",SER_hh_tes!J5/SER_hh_fec!J5)</f>
        <v/>
      </c>
      <c r="K5" s="109" t="str">
        <f>IF(SER_hh_tes!K5=0,"",SER_hh_tes!K5/SER_hh_fec!K5)</f>
        <v/>
      </c>
      <c r="L5" s="109" t="str">
        <f>IF(SER_hh_tes!L5=0,"",SER_hh_tes!L5/SER_hh_fec!L5)</f>
        <v/>
      </c>
      <c r="M5" s="109" t="str">
        <f>IF(SER_hh_tes!M5=0,"",SER_hh_tes!M5/SER_hh_fec!M5)</f>
        <v/>
      </c>
      <c r="N5" s="109" t="str">
        <f>IF(SER_hh_tes!N5=0,"",SER_hh_tes!N5/SER_hh_fec!N5)</f>
        <v/>
      </c>
      <c r="O5" s="109" t="str">
        <f>IF(SER_hh_tes!O5=0,"",SER_hh_tes!O5/SER_hh_fec!O5)</f>
        <v/>
      </c>
      <c r="P5" s="109" t="str">
        <f>IF(SER_hh_tes!P5=0,"",SER_hh_tes!P5/SER_hh_fec!P5)</f>
        <v/>
      </c>
      <c r="Q5" s="109" t="str">
        <f>IF(SER_hh_tes!Q5=0,"",SER_hh_tes!Q5/SER_hh_fec!Q5)</f>
        <v/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0.60599181675409441</v>
      </c>
      <c r="C7" s="109">
        <f>IF(SER_hh_tes!C7=0,"",SER_hh_tes!C7/SER_hh_fec!C7)</f>
        <v>0.60771619494177387</v>
      </c>
      <c r="D7" s="109">
        <f>IF(SER_hh_tes!D7=0,"",SER_hh_tes!D7/SER_hh_fec!D7)</f>
        <v>0.61223713295944604</v>
      </c>
      <c r="E7" s="109">
        <f>IF(SER_hh_tes!E7=0,"",SER_hh_tes!E7/SER_hh_fec!E7)</f>
        <v>0.61844808311371557</v>
      </c>
      <c r="F7" s="109">
        <f>IF(SER_hh_tes!F7=0,"",SER_hh_tes!F7/SER_hh_fec!F7)</f>
        <v>0.62592381958487942</v>
      </c>
      <c r="G7" s="109">
        <f>IF(SER_hh_tes!G7=0,"",SER_hh_tes!G7/SER_hh_fec!G7)</f>
        <v>0.63810524295681537</v>
      </c>
      <c r="H7" s="109">
        <f>IF(SER_hh_tes!H7=0,"",SER_hh_tes!H7/SER_hh_fec!H7)</f>
        <v>0.64376117610914518</v>
      </c>
      <c r="I7" s="109">
        <f>IF(SER_hh_tes!I7=0,"",SER_hh_tes!I7/SER_hh_fec!I7)</f>
        <v>0.64617573885965462</v>
      </c>
      <c r="J7" s="109">
        <f>IF(SER_hh_tes!J7=0,"",SER_hh_tes!J7/SER_hh_fec!J7)</f>
        <v>0.65290602787643903</v>
      </c>
      <c r="K7" s="109">
        <f>IF(SER_hh_tes!K7=0,"",SER_hh_tes!K7/SER_hh_fec!K7)</f>
        <v>0.65578324234953522</v>
      </c>
      <c r="L7" s="109">
        <f>IF(SER_hh_tes!L7=0,"",SER_hh_tes!L7/SER_hh_fec!L7)</f>
        <v>0.66391106174518411</v>
      </c>
      <c r="M7" s="109">
        <f>IF(SER_hh_tes!M7=0,"",SER_hh_tes!M7/SER_hh_fec!M7)</f>
        <v>0.67287139275631258</v>
      </c>
      <c r="N7" s="109">
        <f>IF(SER_hh_tes!N7=0,"",SER_hh_tes!N7/SER_hh_fec!N7)</f>
        <v>0.67984174737473502</v>
      </c>
      <c r="O7" s="109">
        <f>IF(SER_hh_tes!O7=0,"",SER_hh_tes!O7/SER_hh_fec!O7)</f>
        <v>0.68131305730308356</v>
      </c>
      <c r="P7" s="109">
        <f>IF(SER_hh_tes!P7=0,"",SER_hh_tes!P7/SER_hh_fec!P7)</f>
        <v>0.68274939712027549</v>
      </c>
      <c r="Q7" s="109">
        <f>IF(SER_hh_tes!Q7=0,"",SER_hh_tes!Q7/SER_hh_fec!Q7)</f>
        <v>0.68538850499652004</v>
      </c>
    </row>
    <row r="8" spans="1:17" ht="12" customHeight="1" x14ac:dyDescent="0.25">
      <c r="A8" s="88" t="s">
        <v>101</v>
      </c>
      <c r="B8" s="109" t="str">
        <f>IF(SER_hh_tes!B8=0,"",SER_hh_tes!B8/SER_hh_fec!B8)</f>
        <v/>
      </c>
      <c r="C8" s="109" t="str">
        <f>IF(SER_hh_tes!C8=0,"",SER_hh_tes!C8/SER_hh_fec!C8)</f>
        <v/>
      </c>
      <c r="D8" s="109" t="str">
        <f>IF(SER_hh_tes!D8=0,"",SER_hh_tes!D8/SER_hh_fec!D8)</f>
        <v/>
      </c>
      <c r="E8" s="109" t="str">
        <f>IF(SER_hh_tes!E8=0,"",SER_hh_tes!E8/SER_hh_fec!E8)</f>
        <v/>
      </c>
      <c r="F8" s="109" t="str">
        <f>IF(SER_hh_tes!F8=0,"",SER_hh_tes!F8/SER_hh_fec!F8)</f>
        <v/>
      </c>
      <c r="G8" s="109" t="str">
        <f>IF(SER_hh_tes!G8=0,"",SER_hh_tes!G8/SER_hh_fec!G8)</f>
        <v/>
      </c>
      <c r="H8" s="109" t="str">
        <f>IF(SER_hh_tes!H8=0,"",SER_hh_tes!H8/SER_hh_fec!H8)</f>
        <v/>
      </c>
      <c r="I8" s="109" t="str">
        <f>IF(SER_hh_tes!I8=0,"",SER_hh_tes!I8/SER_hh_fec!I8)</f>
        <v/>
      </c>
      <c r="J8" s="109" t="str">
        <f>IF(SER_hh_tes!J8=0,"",SER_hh_tes!J8/SER_hh_fec!J8)</f>
        <v/>
      </c>
      <c r="K8" s="109" t="str">
        <f>IF(SER_hh_tes!K8=0,"",SER_hh_tes!K8/SER_hh_fec!K8)</f>
        <v/>
      </c>
      <c r="L8" s="109" t="str">
        <f>IF(SER_hh_tes!L8=0,"",SER_hh_tes!L8/SER_hh_fec!L8)</f>
        <v/>
      </c>
      <c r="M8" s="109" t="str">
        <f>IF(SER_hh_tes!M8=0,"",SER_hh_tes!M8/SER_hh_fec!M8)</f>
        <v/>
      </c>
      <c r="N8" s="109" t="str">
        <f>IF(SER_hh_tes!N8=0,"",SER_hh_tes!N8/SER_hh_fec!N8)</f>
        <v/>
      </c>
      <c r="O8" s="109" t="str">
        <f>IF(SER_hh_tes!O8=0,"",SER_hh_tes!O8/SER_hh_fec!O8)</f>
        <v/>
      </c>
      <c r="P8" s="109" t="str">
        <f>IF(SER_hh_tes!P8=0,"",SER_hh_tes!P8/SER_hh_fec!P8)</f>
        <v/>
      </c>
      <c r="Q8" s="109" t="str">
        <f>IF(SER_hh_tes!Q8=0,"",SER_hh_tes!Q8/SER_hh_fec!Q8)</f>
        <v/>
      </c>
    </row>
    <row r="9" spans="1:17" ht="12" customHeight="1" x14ac:dyDescent="0.25">
      <c r="A9" s="88" t="s">
        <v>106</v>
      </c>
      <c r="B9" s="109">
        <f>IF(SER_hh_tes!B9=0,"",SER_hh_tes!B9/SER_hh_fec!B9)</f>
        <v>0.64741688210671422</v>
      </c>
      <c r="C9" s="109">
        <f>IF(SER_hh_tes!C9=0,"",SER_hh_tes!C9/SER_hh_fec!C9)</f>
        <v>0.69901936379290108</v>
      </c>
      <c r="D9" s="109">
        <f>IF(SER_hh_tes!D9=0,"",SER_hh_tes!D9/SER_hh_fec!D9)</f>
        <v>0.70469831280208894</v>
      </c>
      <c r="E9" s="109">
        <f>IF(SER_hh_tes!E9=0,"",SER_hh_tes!E9/SER_hh_fec!E9)</f>
        <v>0.71258629237146265</v>
      </c>
      <c r="F9" s="109">
        <f>IF(SER_hh_tes!F9=0,"",SER_hh_tes!F9/SER_hh_fec!F9)</f>
        <v>0.71824682373697601</v>
      </c>
      <c r="G9" s="109">
        <f>IF(SER_hh_tes!G9=0,"",SER_hh_tes!G9/SER_hh_fec!G9)</f>
        <v>0.72962115675724704</v>
      </c>
      <c r="H9" s="109">
        <f>IF(SER_hh_tes!H9=0,"",SER_hh_tes!H9/SER_hh_fec!H9)</f>
        <v>0.73247244109648246</v>
      </c>
      <c r="I9" s="109">
        <f>IF(SER_hh_tes!I9=0,"",SER_hh_tes!I9/SER_hh_fec!I9)</f>
        <v>0.73984645769154023</v>
      </c>
      <c r="J9" s="109">
        <f>IF(SER_hh_tes!J9=0,"",SER_hh_tes!J9/SER_hh_fec!J9)</f>
        <v>0.74532454847150786</v>
      </c>
      <c r="K9" s="109">
        <f>IF(SER_hh_tes!K9=0,"",SER_hh_tes!K9/SER_hh_fec!K9)</f>
        <v>0.75161393261129927</v>
      </c>
      <c r="L9" s="109">
        <f>IF(SER_hh_tes!L9=0,"",SER_hh_tes!L9/SER_hh_fec!L9)</f>
        <v>0.75544648924766333</v>
      </c>
      <c r="M9" s="109">
        <f>IF(SER_hh_tes!M9=0,"",SER_hh_tes!M9/SER_hh_fec!M9)</f>
        <v>0.76682990471349843</v>
      </c>
      <c r="N9" s="109">
        <f>IF(SER_hh_tes!N9=0,"",SER_hh_tes!N9/SER_hh_fec!N9)</f>
        <v>0.94909147510130099</v>
      </c>
      <c r="O9" s="109">
        <f>IF(SER_hh_tes!O9=0,"",SER_hh_tes!O9/SER_hh_fec!O9)</f>
        <v>0.78683661277779549</v>
      </c>
      <c r="P9" s="109">
        <f>IF(SER_hh_tes!P9=0,"",SER_hh_tes!P9/SER_hh_fec!P9)</f>
        <v>0.78881259736111875</v>
      </c>
      <c r="Q9" s="109">
        <f>IF(SER_hh_tes!Q9=0,"",SER_hh_tes!Q9/SER_hh_fec!Q9)</f>
        <v>0.79074185413053999</v>
      </c>
    </row>
    <row r="10" spans="1:17" ht="12" customHeight="1" x14ac:dyDescent="0.25">
      <c r="A10" s="88" t="s">
        <v>34</v>
      </c>
      <c r="B10" s="109">
        <f>IF(SER_hh_tes!B10=0,"",SER_hh_tes!B10/SER_hh_fec!B10)</f>
        <v>0.50095323518338464</v>
      </c>
      <c r="C10" s="109">
        <f>IF(SER_hh_tes!C10=0,"",SER_hh_tes!C10/SER_hh_fec!C10)</f>
        <v>0.50579684070554076</v>
      </c>
      <c r="D10" s="109">
        <f>IF(SER_hh_tes!D10=0,"",SER_hh_tes!D10/SER_hh_fec!D10)</f>
        <v>0.50658375696366109</v>
      </c>
      <c r="E10" s="109">
        <f>IF(SER_hh_tes!E10=0,"",SER_hh_tes!E10/SER_hh_fec!E10)</f>
        <v>0.50737848828197285</v>
      </c>
      <c r="F10" s="109">
        <f>IF(SER_hh_tes!F10=0,"",SER_hh_tes!F10/SER_hh_fec!F10)</f>
        <v>0.50822628623073118</v>
      </c>
      <c r="G10" s="109">
        <f>IF(SER_hh_tes!G10=0,"",SER_hh_tes!G10/SER_hh_fec!G10)</f>
        <v>0.50986993556880655</v>
      </c>
      <c r="H10" s="109" t="str">
        <f>IF(SER_hh_tes!H10=0,"",SER_hh_tes!H10/SER_hh_fec!H10)</f>
        <v/>
      </c>
      <c r="I10" s="109" t="str">
        <f>IF(SER_hh_tes!I10=0,"",SER_hh_tes!I10/SER_hh_fec!I10)</f>
        <v/>
      </c>
      <c r="J10" s="109" t="str">
        <f>IF(SER_hh_tes!J10=0,"",SER_hh_tes!J10/SER_hh_fec!J10)</f>
        <v/>
      </c>
      <c r="K10" s="109" t="str">
        <f>IF(SER_hh_tes!K10=0,"",SER_hh_tes!K10/SER_hh_fec!K10)</f>
        <v/>
      </c>
      <c r="L10" s="109" t="str">
        <f>IF(SER_hh_tes!L10=0,"",SER_hh_tes!L10/SER_hh_fec!L10)</f>
        <v/>
      </c>
      <c r="M10" s="109" t="str">
        <f>IF(SER_hh_tes!M10=0,"",SER_hh_tes!M10/SER_hh_fec!M10)</f>
        <v/>
      </c>
      <c r="N10" s="109" t="str">
        <f>IF(SER_hh_tes!N10=0,"",SER_hh_tes!N10/SER_hh_fec!N10)</f>
        <v/>
      </c>
      <c r="O10" s="109" t="str">
        <f>IF(SER_hh_tes!O10=0,"",SER_hh_tes!O10/SER_hh_fec!O10)</f>
        <v/>
      </c>
      <c r="P10" s="109" t="str">
        <f>IF(SER_hh_tes!P10=0,"",SER_hh_tes!P10/SER_hh_fec!P10)</f>
        <v/>
      </c>
      <c r="Q10" s="109" t="str">
        <f>IF(SER_hh_tes!Q10=0,"",SER_hh_tes!Q10/SER_hh_fec!Q10)</f>
        <v/>
      </c>
    </row>
    <row r="11" spans="1:17" ht="12" customHeight="1" x14ac:dyDescent="0.25">
      <c r="A11" s="88" t="s">
        <v>61</v>
      </c>
      <c r="B11" s="109" t="str">
        <f>IF(SER_hh_tes!B11=0,"",SER_hh_tes!B11/SER_hh_fec!B11)</f>
        <v/>
      </c>
      <c r="C11" s="109" t="str">
        <f>IF(SER_hh_tes!C11=0,"",SER_hh_tes!C11/SER_hh_fec!C11)</f>
        <v/>
      </c>
      <c r="D11" s="109" t="str">
        <f>IF(SER_hh_tes!D11=0,"",SER_hh_tes!D11/SER_hh_fec!D11)</f>
        <v/>
      </c>
      <c r="E11" s="109" t="str">
        <f>IF(SER_hh_tes!E11=0,"",SER_hh_tes!E11/SER_hh_fec!E11)</f>
        <v/>
      </c>
      <c r="F11" s="109" t="str">
        <f>IF(SER_hh_tes!F11=0,"",SER_hh_tes!F11/SER_hh_fec!F11)</f>
        <v/>
      </c>
      <c r="G11" s="109" t="str">
        <f>IF(SER_hh_tes!G11=0,"",SER_hh_tes!G11/SER_hh_fec!G11)</f>
        <v/>
      </c>
      <c r="H11" s="109" t="str">
        <f>IF(SER_hh_tes!H11=0,"",SER_hh_tes!H11/SER_hh_fec!H11)</f>
        <v/>
      </c>
      <c r="I11" s="109" t="str">
        <f>IF(SER_hh_tes!I11=0,"",SER_hh_tes!I11/SER_hh_fec!I11)</f>
        <v/>
      </c>
      <c r="J11" s="109" t="str">
        <f>IF(SER_hh_tes!J11=0,"",SER_hh_tes!J11/SER_hh_fec!J11)</f>
        <v/>
      </c>
      <c r="K11" s="109" t="str">
        <f>IF(SER_hh_tes!K11=0,"",SER_hh_tes!K11/SER_hh_fec!K11)</f>
        <v/>
      </c>
      <c r="L11" s="109">
        <f>IF(SER_hh_tes!L11=0,"",SER_hh_tes!L11/SER_hh_fec!L11)</f>
        <v>0.87783723643373657</v>
      </c>
      <c r="M11" s="109">
        <f>IF(SER_hh_tes!M11=0,"",SER_hh_tes!M11/SER_hh_fec!M11)</f>
        <v>0.87808480894480911</v>
      </c>
      <c r="N11" s="109">
        <f>IF(SER_hh_tes!N11=0,"",SER_hh_tes!N11/SER_hh_fec!N11)</f>
        <v>0.87808572259418582</v>
      </c>
      <c r="O11" s="109">
        <f>IF(SER_hh_tes!O11=0,"",SER_hh_tes!O11/SER_hh_fec!O11)</f>
        <v>0.87836613947623687</v>
      </c>
      <c r="P11" s="109">
        <f>IF(SER_hh_tes!P11=0,"",SER_hh_tes!P11/SER_hh_fec!P11)</f>
        <v>0.87838627742724085</v>
      </c>
      <c r="Q11" s="109">
        <f>IF(SER_hh_tes!Q11=0,"",SER_hh_tes!Q11/SER_hh_fec!Q11)</f>
        <v>0.87839897834556513</v>
      </c>
    </row>
    <row r="12" spans="1:17" ht="12" customHeight="1" x14ac:dyDescent="0.25">
      <c r="A12" s="88" t="s">
        <v>42</v>
      </c>
      <c r="B12" s="109">
        <f>IF(SER_hh_tes!B12=0,"",SER_hh_tes!B12/SER_hh_fec!B12)</f>
        <v>0.76951341810043727</v>
      </c>
      <c r="C12" s="109">
        <f>IF(SER_hh_tes!C12=0,"",SER_hh_tes!C12/SER_hh_fec!C12)</f>
        <v>0.76951341810043694</v>
      </c>
      <c r="D12" s="109">
        <f>IF(SER_hh_tes!D12=0,"",SER_hh_tes!D12/SER_hh_fec!D12)</f>
        <v>0.77213994994057666</v>
      </c>
      <c r="E12" s="109">
        <f>IF(SER_hh_tes!E12=0,"",SER_hh_tes!E12/SER_hh_fec!E12)</f>
        <v>0.77262937119198583</v>
      </c>
      <c r="F12" s="109">
        <f>IF(SER_hh_tes!F12=0,"",SER_hh_tes!F12/SER_hh_fec!F12)</f>
        <v>0.77712797612518825</v>
      </c>
      <c r="G12" s="109">
        <f>IF(SER_hh_tes!G12=0,"",SER_hh_tes!G12/SER_hh_fec!G12)</f>
        <v>0.78084865687664939</v>
      </c>
      <c r="H12" s="109">
        <f>IF(SER_hh_tes!H12=0,"",SER_hh_tes!H12/SER_hh_fec!H12)</f>
        <v>0.79695889534994813</v>
      </c>
      <c r="I12" s="109">
        <f>IF(SER_hh_tes!I12=0,"",SER_hh_tes!I12/SER_hh_fec!I12)</f>
        <v>0.79925040751838583</v>
      </c>
      <c r="J12" s="109">
        <f>IF(SER_hh_tes!J12=0,"",SER_hh_tes!J12/SER_hh_fec!J12)</f>
        <v>0.8048474976945047</v>
      </c>
      <c r="K12" s="109">
        <f>IF(SER_hh_tes!K12=0,"",SER_hh_tes!K12/SER_hh_fec!K12)</f>
        <v>0.81824431258388242</v>
      </c>
      <c r="L12" s="109">
        <f>IF(SER_hh_tes!L12=0,"",SER_hh_tes!L12/SER_hh_fec!L12)</f>
        <v>0.83028054307633148</v>
      </c>
      <c r="M12" s="109">
        <f>IF(SER_hh_tes!M12=0,"",SER_hh_tes!M12/SER_hh_fec!M12)</f>
        <v>0.84080332709128947</v>
      </c>
      <c r="N12" s="109">
        <f>IF(SER_hh_tes!N12=0,"",SER_hh_tes!N12/SER_hh_fec!N12)</f>
        <v>0.85224599062647999</v>
      </c>
      <c r="O12" s="109">
        <f>IF(SER_hh_tes!O12=0,"",SER_hh_tes!O12/SER_hh_fec!O12)</f>
        <v>0.85617475050778635</v>
      </c>
      <c r="P12" s="109">
        <f>IF(SER_hh_tes!P12=0,"",SER_hh_tes!P12/SER_hh_fec!P12)</f>
        <v>0.86092352490111523</v>
      </c>
      <c r="Q12" s="109">
        <f>IF(SER_hh_tes!Q12=0,"",SER_hh_tes!Q12/SER_hh_fec!Q12)</f>
        <v>0.86175723438601015</v>
      </c>
    </row>
    <row r="13" spans="1:17" ht="12" customHeight="1" x14ac:dyDescent="0.25">
      <c r="A13" s="88" t="s">
        <v>105</v>
      </c>
      <c r="B13" s="109">
        <f>IF(SER_hh_tes!B13=0,"",SER_hh_tes!B13/SER_hh_fec!B13)</f>
        <v>1.2119836335081886</v>
      </c>
      <c r="C13" s="109">
        <f>IF(SER_hh_tes!C13=0,"",SER_hh_tes!C13/SER_hh_fec!C13)</f>
        <v>1.2215599746032786</v>
      </c>
      <c r="D13" s="109">
        <f>IF(SER_hh_tes!D13=0,"",SER_hh_tes!D13/SER_hh_fec!D13)</f>
        <v>1.2538543195008038</v>
      </c>
      <c r="E13" s="109">
        <f>IF(SER_hh_tes!E13=0,"",SER_hh_tes!E13/SER_hh_fec!E13)</f>
        <v>1.2562719445362738</v>
      </c>
      <c r="F13" s="109">
        <f>IF(SER_hh_tes!F13=0,"",SER_hh_tes!F13/SER_hh_fec!F13)</f>
        <v>1.2647586781927591</v>
      </c>
      <c r="G13" s="109">
        <f>IF(SER_hh_tes!G13=0,"",SER_hh_tes!G13/SER_hh_fec!G13)</f>
        <v>1.2658739600391966</v>
      </c>
      <c r="H13" s="109">
        <f>IF(SER_hh_tes!H13=0,"",SER_hh_tes!H13/SER_hh_fec!H13)</f>
        <v>1.2667482645223533</v>
      </c>
      <c r="I13" s="109">
        <f>IF(SER_hh_tes!I13=0,"",SER_hh_tes!I13/SER_hh_fec!I13)</f>
        <v>1.2703264086752561</v>
      </c>
      <c r="J13" s="109">
        <f>IF(SER_hh_tes!J13=0,"",SER_hh_tes!J13/SER_hh_fec!J13)</f>
        <v>1.2710268377319696</v>
      </c>
      <c r="K13" s="109">
        <f>IF(SER_hh_tes!K13=0,"",SER_hh_tes!K13/SER_hh_fec!K13)</f>
        <v>1.271279243779746</v>
      </c>
      <c r="L13" s="109">
        <f>IF(SER_hh_tes!L13=0,"",SER_hh_tes!L13/SER_hh_fec!L13)</f>
        <v>1.2942731383951931</v>
      </c>
      <c r="M13" s="109">
        <f>IF(SER_hh_tes!M13=0,"",SER_hh_tes!M13/SER_hh_fec!M13)</f>
        <v>1.4529973493187767</v>
      </c>
      <c r="N13" s="109">
        <f>IF(SER_hh_tes!N13=0,"",SER_hh_tes!N13/SER_hh_fec!N13)</f>
        <v>1.793838276076793</v>
      </c>
      <c r="O13" s="109">
        <f>IF(SER_hh_tes!O13=0,"",SER_hh_tes!O13/SER_hh_fec!O13)</f>
        <v>1.9467508284623938</v>
      </c>
      <c r="P13" s="109">
        <f>IF(SER_hh_tes!P13=0,"",SER_hh_tes!P13/SER_hh_fec!P13)</f>
        <v>2.2204481612490747</v>
      </c>
      <c r="Q13" s="109">
        <f>IF(SER_hh_tes!Q13=0,"",SER_hh_tes!Q13/SER_hh_fec!Q13)</f>
        <v>2.4228712274914881</v>
      </c>
    </row>
    <row r="14" spans="1:17" ht="12" customHeight="1" x14ac:dyDescent="0.25">
      <c r="A14" s="51" t="s">
        <v>104</v>
      </c>
      <c r="B14" s="112">
        <f>IF(SER_hh_tes!B14=0,"",SER_hh_tes!B14/SER_hh_fec!B14)</f>
        <v>0.73103774719541514</v>
      </c>
      <c r="C14" s="112">
        <f>IF(SER_hh_tes!C14=0,"",SER_hh_tes!C14/SER_hh_fec!C14)</f>
        <v>0.73103774719541514</v>
      </c>
      <c r="D14" s="112">
        <f>IF(SER_hh_tes!D14=0,"",SER_hh_tes!D14/SER_hh_fec!D14)</f>
        <v>0.73417461943084439</v>
      </c>
      <c r="E14" s="112">
        <f>IF(SER_hh_tes!E14=0,"",SER_hh_tes!E14/SER_hh_fec!E14)</f>
        <v>0.74551648618507216</v>
      </c>
      <c r="F14" s="112">
        <f>IF(SER_hh_tes!F14=0,"",SER_hh_tes!F14/SER_hh_fec!F14)</f>
        <v>0.7487817388167215</v>
      </c>
      <c r="G14" s="112">
        <f>IF(SER_hh_tes!G14=0,"",SER_hh_tes!G14/SER_hh_fec!G14)</f>
        <v>0.75078214208642435</v>
      </c>
      <c r="H14" s="112">
        <f>IF(SER_hh_tes!H14=0,"",SER_hh_tes!H14/SER_hh_fec!H14)</f>
        <v>0.76174076578102468</v>
      </c>
      <c r="I14" s="112">
        <f>IF(SER_hh_tes!I14=0,"",SER_hh_tes!I14/SER_hh_fec!I14)</f>
        <v>0.7798183149845852</v>
      </c>
      <c r="J14" s="112">
        <f>IF(SER_hh_tes!J14=0,"",SER_hh_tes!J14/SER_hh_fec!J14)</f>
        <v>0.78500775892494801</v>
      </c>
      <c r="K14" s="112">
        <f>IF(SER_hh_tes!K14=0,"",SER_hh_tes!K14/SER_hh_fec!K14)</f>
        <v>0.78819295821531765</v>
      </c>
      <c r="L14" s="112">
        <f>IF(SER_hh_tes!L14=0,"",SER_hh_tes!L14/SER_hh_fec!L14)</f>
        <v>0.7921826617947515</v>
      </c>
      <c r="M14" s="112">
        <f>IF(SER_hh_tes!M14=0,"",SER_hh_tes!M14/SER_hh_fec!M14)</f>
        <v>0.79748554514713133</v>
      </c>
      <c r="N14" s="112">
        <f>IF(SER_hh_tes!N14=0,"",SER_hh_tes!N14/SER_hh_fec!N14)</f>
        <v>0.80265425570539151</v>
      </c>
      <c r="O14" s="112">
        <f>IF(SER_hh_tes!O14=0,"",SER_hh_tes!O14/SER_hh_fec!O14)</f>
        <v>0.81115456166251665</v>
      </c>
      <c r="P14" s="112">
        <f>IF(SER_hh_tes!P14=0,"",SER_hh_tes!P14/SER_hh_fec!P14)</f>
        <v>0.8121202599616314</v>
      </c>
      <c r="Q14" s="112">
        <f>IF(SER_hh_tes!Q14=0,"",SER_hh_tes!Q14/SER_hh_fec!Q14)</f>
        <v>0.81248107654877622</v>
      </c>
    </row>
    <row r="15" spans="1:17" ht="12" customHeight="1" x14ac:dyDescent="0.25">
      <c r="A15" s="105" t="s">
        <v>108</v>
      </c>
      <c r="B15" s="114">
        <f>IF(SER_hh_tes!B15=0,"",SER_hh_tes!B15/SER_hh_fec!B15)</f>
        <v>1</v>
      </c>
      <c r="C15" s="114">
        <f>IF(SER_hh_tes!C15=0,"",SER_hh_tes!C15/SER_hh_fec!C15)</f>
        <v>1.0000000000000002</v>
      </c>
      <c r="D15" s="114">
        <f>IF(SER_hh_tes!D15=0,"",SER_hh_tes!D15/SER_hh_fec!D15)</f>
        <v>0.99999999999999978</v>
      </c>
      <c r="E15" s="114">
        <f>IF(SER_hh_tes!E15=0,"",SER_hh_tes!E15/SER_hh_fec!E15)</f>
        <v>1.0000000000000004</v>
      </c>
      <c r="F15" s="114">
        <f>IF(SER_hh_tes!F15=0,"",SER_hh_tes!F15/SER_hh_fec!F15)</f>
        <v>1</v>
      </c>
      <c r="G15" s="114">
        <f>IF(SER_hh_tes!G15=0,"",SER_hh_tes!G15/SER_hh_fec!G15)</f>
        <v>0.99999999999999956</v>
      </c>
      <c r="H15" s="114">
        <f>IF(SER_hh_tes!H15=0,"",SER_hh_tes!H15/SER_hh_fec!H15)</f>
        <v>1</v>
      </c>
      <c r="I15" s="114">
        <f>IF(SER_hh_tes!I15=0,"",SER_hh_tes!I15/SER_hh_fec!I15)</f>
        <v>1</v>
      </c>
      <c r="J15" s="114">
        <f>IF(SER_hh_tes!J15=0,"",SER_hh_tes!J15/SER_hh_fec!J15)</f>
        <v>0.99999999999999933</v>
      </c>
      <c r="K15" s="114">
        <f>IF(SER_hh_tes!K15=0,"",SER_hh_tes!K15/SER_hh_fec!K15)</f>
        <v>0.99999999999999967</v>
      </c>
      <c r="L15" s="114">
        <f>IF(SER_hh_tes!L15=0,"",SER_hh_tes!L15/SER_hh_fec!L15)</f>
        <v>1</v>
      </c>
      <c r="M15" s="114">
        <f>IF(SER_hh_tes!M15=0,"",SER_hh_tes!M15/SER_hh_fec!M15)</f>
        <v>1</v>
      </c>
      <c r="N15" s="114">
        <f>IF(SER_hh_tes!N15=0,"",SER_hh_tes!N15/SER_hh_fec!N15)</f>
        <v>1.0000000000000004</v>
      </c>
      <c r="O15" s="114">
        <f>IF(SER_hh_tes!O15=0,"",SER_hh_tes!O15/SER_hh_fec!O15)</f>
        <v>1</v>
      </c>
      <c r="P15" s="114">
        <f>IF(SER_hh_tes!P15=0,"",SER_hh_tes!P15/SER_hh_fec!P15)</f>
        <v>1</v>
      </c>
      <c r="Q15" s="114">
        <f>IF(SER_hh_tes!Q15=0,"",SER_hh_tes!Q15/SER_hh_fec!Q15)</f>
        <v>1</v>
      </c>
    </row>
    <row r="16" spans="1:17" ht="12.95" customHeight="1" x14ac:dyDescent="0.25">
      <c r="A16" s="90" t="s">
        <v>102</v>
      </c>
      <c r="B16" s="110">
        <f>IF(SER_hh_tes!B16=0,"",SER_hh_tes!B16/SER_hh_fec!B16)</f>
        <v>1.7031134146994085</v>
      </c>
      <c r="C16" s="110">
        <f>IF(SER_hh_tes!C16=0,"",SER_hh_tes!C16/SER_hh_fec!C16)</f>
        <v>1.750203600033023</v>
      </c>
      <c r="D16" s="110">
        <f>IF(SER_hh_tes!D16=0,"",SER_hh_tes!D16/SER_hh_fec!D16)</f>
        <v>1.8024315068320103</v>
      </c>
      <c r="E16" s="110">
        <f>IF(SER_hh_tes!E16=0,"",SER_hh_tes!E16/SER_hh_fec!E16)</f>
        <v>1.8427356342938641</v>
      </c>
      <c r="F16" s="110">
        <f>IF(SER_hh_tes!F16=0,"",SER_hh_tes!F16/SER_hh_fec!F16)</f>
        <v>1.8824620126629104</v>
      </c>
      <c r="G16" s="110">
        <f>IF(SER_hh_tes!G16=0,"",SER_hh_tes!G16/SER_hh_fec!G16)</f>
        <v>1.9191720335040046</v>
      </c>
      <c r="H16" s="110">
        <f>IF(SER_hh_tes!H16=0,"",SER_hh_tes!H16/SER_hh_fec!H16)</f>
        <v>1.9603727322422697</v>
      </c>
      <c r="I16" s="110">
        <f>IF(SER_hh_tes!I16=0,"",SER_hh_tes!I16/SER_hh_fec!I16)</f>
        <v>2.0042289030013998</v>
      </c>
      <c r="J16" s="110">
        <f>IF(SER_hh_tes!J16=0,"",SER_hh_tes!J16/SER_hh_fec!J16)</f>
        <v>2.0364760074030648</v>
      </c>
      <c r="K16" s="110">
        <f>IF(SER_hh_tes!K16=0,"",SER_hh_tes!K16/SER_hh_fec!K16)</f>
        <v>2.0720712077105343</v>
      </c>
      <c r="L16" s="110">
        <f>IF(SER_hh_tes!L16=0,"",SER_hh_tes!L16/SER_hh_fec!L16)</f>
        <v>2.1072081966991516</v>
      </c>
      <c r="M16" s="110">
        <f>IF(SER_hh_tes!M16=0,"",SER_hh_tes!M16/SER_hh_fec!M16)</f>
        <v>2.1555132076861478</v>
      </c>
      <c r="N16" s="110">
        <f>IF(SER_hh_tes!N16=0,"",SER_hh_tes!N16/SER_hh_fec!N16)</f>
        <v>2.2330600865685839</v>
      </c>
      <c r="O16" s="110">
        <f>IF(SER_hh_tes!O16=0,"",SER_hh_tes!O16/SER_hh_fec!O16)</f>
        <v>2.3164613540364223</v>
      </c>
      <c r="P16" s="110">
        <f>IF(SER_hh_tes!P16=0,"",SER_hh_tes!P16/SER_hh_fec!P16)</f>
        <v>2.4490048378676836</v>
      </c>
      <c r="Q16" s="110">
        <f>IF(SER_hh_tes!Q16=0,"",SER_hh_tes!Q16/SER_hh_fec!Q16)</f>
        <v>2.6271408055266123</v>
      </c>
    </row>
    <row r="17" spans="1:17" ht="12.95" customHeight="1" x14ac:dyDescent="0.25">
      <c r="A17" s="88" t="s">
        <v>101</v>
      </c>
      <c r="B17" s="113" t="str">
        <f>IF(SER_hh_tes!B17=0,"",SER_hh_tes!B17/SER_hh_fec!B17)</f>
        <v/>
      </c>
      <c r="C17" s="113" t="str">
        <f>IF(SER_hh_tes!C17=0,"",SER_hh_tes!C17/SER_hh_fec!C17)</f>
        <v/>
      </c>
      <c r="D17" s="113" t="str">
        <f>IF(SER_hh_tes!D17=0,"",SER_hh_tes!D17/SER_hh_fec!D17)</f>
        <v/>
      </c>
      <c r="E17" s="113" t="str">
        <f>IF(SER_hh_tes!E17=0,"",SER_hh_tes!E17/SER_hh_fec!E17)</f>
        <v/>
      </c>
      <c r="F17" s="113" t="str">
        <f>IF(SER_hh_tes!F17=0,"",SER_hh_tes!F17/SER_hh_fec!F17)</f>
        <v/>
      </c>
      <c r="G17" s="113" t="str">
        <f>IF(SER_hh_tes!G17=0,"",SER_hh_tes!G17/SER_hh_fec!G17)</f>
        <v/>
      </c>
      <c r="H17" s="113" t="str">
        <f>IF(SER_hh_tes!H17=0,"",SER_hh_tes!H17/SER_hh_fec!H17)</f>
        <v/>
      </c>
      <c r="I17" s="113" t="str">
        <f>IF(SER_hh_tes!I17=0,"",SER_hh_tes!I17/SER_hh_fec!I17)</f>
        <v/>
      </c>
      <c r="J17" s="113" t="str">
        <f>IF(SER_hh_tes!J17=0,"",SER_hh_tes!J17/SER_hh_fec!J17)</f>
        <v/>
      </c>
      <c r="K17" s="113" t="str">
        <f>IF(SER_hh_tes!K17=0,"",SER_hh_tes!K17/SER_hh_fec!K17)</f>
        <v/>
      </c>
      <c r="L17" s="113" t="str">
        <f>IF(SER_hh_tes!L17=0,"",SER_hh_tes!L17/SER_hh_fec!L17)</f>
        <v/>
      </c>
      <c r="M17" s="113" t="str">
        <f>IF(SER_hh_tes!M17=0,"",SER_hh_tes!M17/SER_hh_fec!M17)</f>
        <v/>
      </c>
      <c r="N17" s="113" t="str">
        <f>IF(SER_hh_tes!N17=0,"",SER_hh_tes!N17/SER_hh_fec!N17)</f>
        <v/>
      </c>
      <c r="O17" s="113" t="str">
        <f>IF(SER_hh_tes!O17=0,"",SER_hh_tes!O17/SER_hh_fec!O17)</f>
        <v/>
      </c>
      <c r="P17" s="113" t="str">
        <f>IF(SER_hh_tes!P17=0,"",SER_hh_tes!P17/SER_hh_fec!P17)</f>
        <v/>
      </c>
      <c r="Q17" s="113" t="str">
        <f>IF(SER_hh_tes!Q17=0,"",SER_hh_tes!Q17/SER_hh_fec!Q17)</f>
        <v/>
      </c>
    </row>
    <row r="18" spans="1:17" ht="12" customHeight="1" x14ac:dyDescent="0.25">
      <c r="A18" s="88" t="s">
        <v>100</v>
      </c>
      <c r="B18" s="113">
        <f>IF(SER_hh_tes!B18=0,"",SER_hh_tes!B18/SER_hh_fec!B18)</f>
        <v>1.7031134146994085</v>
      </c>
      <c r="C18" s="113">
        <f>IF(SER_hh_tes!C18=0,"",SER_hh_tes!C18/SER_hh_fec!C18)</f>
        <v>1.750203600033023</v>
      </c>
      <c r="D18" s="113">
        <f>IF(SER_hh_tes!D18=0,"",SER_hh_tes!D18/SER_hh_fec!D18)</f>
        <v>1.8024315068320103</v>
      </c>
      <c r="E18" s="113">
        <f>IF(SER_hh_tes!E18=0,"",SER_hh_tes!E18/SER_hh_fec!E18)</f>
        <v>1.8427356342938641</v>
      </c>
      <c r="F18" s="113">
        <f>IF(SER_hh_tes!F18=0,"",SER_hh_tes!F18/SER_hh_fec!F18)</f>
        <v>1.8824620126629104</v>
      </c>
      <c r="G18" s="113">
        <f>IF(SER_hh_tes!G18=0,"",SER_hh_tes!G18/SER_hh_fec!G18)</f>
        <v>1.9191720335040046</v>
      </c>
      <c r="H18" s="113">
        <f>IF(SER_hh_tes!H18=0,"",SER_hh_tes!H18/SER_hh_fec!H18)</f>
        <v>1.9603727322422697</v>
      </c>
      <c r="I18" s="113">
        <f>IF(SER_hh_tes!I18=0,"",SER_hh_tes!I18/SER_hh_fec!I18)</f>
        <v>2.0042289030013998</v>
      </c>
      <c r="J18" s="113">
        <f>IF(SER_hh_tes!J18=0,"",SER_hh_tes!J18/SER_hh_fec!J18)</f>
        <v>2.0364760074030648</v>
      </c>
      <c r="K18" s="113">
        <f>IF(SER_hh_tes!K18=0,"",SER_hh_tes!K18/SER_hh_fec!K18)</f>
        <v>2.0720712077105343</v>
      </c>
      <c r="L18" s="113">
        <f>IF(SER_hh_tes!L18=0,"",SER_hh_tes!L18/SER_hh_fec!L18)</f>
        <v>2.1072081966991516</v>
      </c>
      <c r="M18" s="113">
        <f>IF(SER_hh_tes!M18=0,"",SER_hh_tes!M18/SER_hh_fec!M18)</f>
        <v>2.1555132076861478</v>
      </c>
      <c r="N18" s="113">
        <f>IF(SER_hh_tes!N18=0,"",SER_hh_tes!N18/SER_hh_fec!N18)</f>
        <v>2.2330600865685839</v>
      </c>
      <c r="O18" s="113">
        <f>IF(SER_hh_tes!O18=0,"",SER_hh_tes!O18/SER_hh_fec!O18)</f>
        <v>2.3164613540364223</v>
      </c>
      <c r="P18" s="113">
        <f>IF(SER_hh_tes!P18=0,"",SER_hh_tes!P18/SER_hh_fec!P18)</f>
        <v>2.4490048378676836</v>
      </c>
      <c r="Q18" s="113">
        <f>IF(SER_hh_tes!Q18=0,"",SER_hh_tes!Q18/SER_hh_fec!Q18)</f>
        <v>2.6271408055266123</v>
      </c>
    </row>
    <row r="19" spans="1:17" ht="12.95" customHeight="1" x14ac:dyDescent="0.25">
      <c r="A19" s="90" t="s">
        <v>47</v>
      </c>
      <c r="B19" s="110">
        <f>IF(SER_hh_tes!B19=0,"",SER_hh_tes!B19/SER_hh_fec!B19)</f>
        <v>0.5781477489621818</v>
      </c>
      <c r="C19" s="110">
        <f>IF(SER_hh_tes!C19=0,"",SER_hh_tes!C19/SER_hh_fec!C19)</f>
        <v>0.57927902565932543</v>
      </c>
      <c r="D19" s="110">
        <f>IF(SER_hh_tes!D19=0,"",SER_hh_tes!D19/SER_hh_fec!D19)</f>
        <v>0.58835566756336177</v>
      </c>
      <c r="E19" s="110">
        <f>IF(SER_hh_tes!E19=0,"",SER_hh_tes!E19/SER_hh_fec!E19)</f>
        <v>0.5862250726454642</v>
      </c>
      <c r="F19" s="110">
        <f>IF(SER_hh_tes!F19=0,"",SER_hh_tes!F19/SER_hh_fec!F19)</f>
        <v>0.59162315966443391</v>
      </c>
      <c r="G19" s="110">
        <f>IF(SER_hh_tes!G19=0,"",SER_hh_tes!G19/SER_hh_fec!G19)</f>
        <v>0.59752989567739234</v>
      </c>
      <c r="H19" s="110">
        <f>IF(SER_hh_tes!H19=0,"",SER_hh_tes!H19/SER_hh_fec!H19)</f>
        <v>0.60309912387604114</v>
      </c>
      <c r="I19" s="110">
        <f>IF(SER_hh_tes!I19=0,"",SER_hh_tes!I19/SER_hh_fec!I19)</f>
        <v>0.61274383874930494</v>
      </c>
      <c r="J19" s="110">
        <f>IF(SER_hh_tes!J19=0,"",SER_hh_tes!J19/SER_hh_fec!J19)</f>
        <v>0.62383380693045176</v>
      </c>
      <c r="K19" s="110">
        <f>IF(SER_hh_tes!K19=0,"",SER_hh_tes!K19/SER_hh_fec!K19)</f>
        <v>0.62904875272500493</v>
      </c>
      <c r="L19" s="110">
        <f>IF(SER_hh_tes!L19=0,"",SER_hh_tes!L19/SER_hh_fec!L19)</f>
        <v>0.63712877148828262</v>
      </c>
      <c r="M19" s="110">
        <f>IF(SER_hh_tes!M19=0,"",SER_hh_tes!M19/SER_hh_fec!M19)</f>
        <v>0.66128648748232899</v>
      </c>
      <c r="N19" s="110">
        <f>IF(SER_hh_tes!N19=0,"",SER_hh_tes!N19/SER_hh_fec!N19)</f>
        <v>0.67273854293147539</v>
      </c>
      <c r="O19" s="110">
        <f>IF(SER_hh_tes!O19=0,"",SER_hh_tes!O19/SER_hh_fec!O19)</f>
        <v>0.69045123974501332</v>
      </c>
      <c r="P19" s="110">
        <f>IF(SER_hh_tes!P19=0,"",SER_hh_tes!P19/SER_hh_fec!P19)</f>
        <v>0.70547535454907306</v>
      </c>
      <c r="Q19" s="110">
        <f>IF(SER_hh_tes!Q19=0,"",SER_hh_tes!Q19/SER_hh_fec!Q19)</f>
        <v>0.71468193979553452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>
        <f>IF(SER_hh_tes!B21=0,"",SER_hh_tes!B21/SER_hh_fec!B21)</f>
        <v>0.55313559124741329</v>
      </c>
      <c r="C21" s="109">
        <f>IF(SER_hh_tes!C21=0,"",SER_hh_tes!C21/SER_hh_fec!C21)</f>
        <v>0.55426363634193732</v>
      </c>
      <c r="D21" s="109">
        <f>IF(SER_hh_tes!D21=0,"",SER_hh_tes!D21/SER_hh_fec!D21)</f>
        <v>0.55434285201864786</v>
      </c>
      <c r="E21" s="109">
        <f>IF(SER_hh_tes!E21=0,"",SER_hh_tes!E21/SER_hh_fec!E21)</f>
        <v>0.55697417397843085</v>
      </c>
      <c r="F21" s="109">
        <f>IF(SER_hh_tes!F21=0,"",SER_hh_tes!F21/SER_hh_fec!F21)</f>
        <v>0.56006269728871527</v>
      </c>
      <c r="G21" s="109">
        <f>IF(SER_hh_tes!G21=0,"",SER_hh_tes!G21/SER_hh_fec!G21)</f>
        <v>0.56311925701888466</v>
      </c>
      <c r="H21" s="109">
        <f>IF(SER_hh_tes!H21=0,"",SER_hh_tes!H21/SER_hh_fec!H21)</f>
        <v>0.56748103337114575</v>
      </c>
      <c r="I21" s="109">
        <f>IF(SER_hh_tes!I21=0,"",SER_hh_tes!I21/SER_hh_fec!I21)</f>
        <v>0.57143756372532351</v>
      </c>
      <c r="J21" s="109">
        <f>IF(SER_hh_tes!J21=0,"",SER_hh_tes!J21/SER_hh_fec!J21)</f>
        <v>0.57443238180438128</v>
      </c>
      <c r="K21" s="109">
        <f>IF(SER_hh_tes!K21=0,"",SER_hh_tes!K21/SER_hh_fec!K21)</f>
        <v>0.57940060981939479</v>
      </c>
      <c r="L21" s="109">
        <f>IF(SER_hh_tes!L21=0,"",SER_hh_tes!L21/SER_hh_fec!L21)</f>
        <v>0.58543878789898463</v>
      </c>
      <c r="M21" s="109">
        <f>IF(SER_hh_tes!M21=0,"",SER_hh_tes!M21/SER_hh_fec!M21)</f>
        <v>0.58931447417141469</v>
      </c>
      <c r="N21" s="109">
        <f>IF(SER_hh_tes!N21=0,"",SER_hh_tes!N21/SER_hh_fec!N21)</f>
        <v>0.59791765708839906</v>
      </c>
      <c r="O21" s="109">
        <f>IF(SER_hh_tes!O21=0,"",SER_hh_tes!O21/SER_hh_fec!O21)</f>
        <v>0.60376209448343365</v>
      </c>
      <c r="P21" s="109">
        <f>IF(SER_hh_tes!P21=0,"",SER_hh_tes!P21/SER_hh_fec!P21)</f>
        <v>0.6112367191820578</v>
      </c>
      <c r="Q21" s="109">
        <f>IF(SER_hh_tes!Q21=0,"",SER_hh_tes!Q21/SER_hh_fec!Q21)</f>
        <v>0.6210640023999191</v>
      </c>
    </row>
    <row r="22" spans="1:17" ht="12" customHeight="1" x14ac:dyDescent="0.25">
      <c r="A22" s="88" t="s">
        <v>99</v>
      </c>
      <c r="B22" s="109">
        <f>IF(SER_hh_tes!B22=0,"",SER_hh_tes!B22/SER_hh_fec!B22)</f>
        <v>0.53777071371276286</v>
      </c>
      <c r="C22" s="109">
        <f>IF(SER_hh_tes!C22=0,"",SER_hh_tes!C22/SER_hh_fec!C22)</f>
        <v>0.54334365916057492</v>
      </c>
      <c r="D22" s="109">
        <f>IF(SER_hh_tes!D22=0,"",SER_hh_tes!D22/SER_hh_fec!D22)</f>
        <v>0.54570201715054356</v>
      </c>
      <c r="E22" s="109">
        <f>IF(SER_hh_tes!E22=0,"",SER_hh_tes!E22/SER_hh_fec!E22)</f>
        <v>0.55250406634668359</v>
      </c>
      <c r="F22" s="109">
        <f>IF(SER_hh_tes!F22=0,"",SER_hh_tes!F22/SER_hh_fec!F22)</f>
        <v>0.55607996217249489</v>
      </c>
      <c r="G22" s="109">
        <f>IF(SER_hh_tes!G22=0,"",SER_hh_tes!G22/SER_hh_fec!G22)</f>
        <v>0.5593692120831828</v>
      </c>
      <c r="H22" s="109">
        <f>IF(SER_hh_tes!H22=0,"",SER_hh_tes!H22/SER_hh_fec!H22)</f>
        <v>0.56420067872023383</v>
      </c>
      <c r="I22" s="109">
        <f>IF(SER_hh_tes!I22=0,"",SER_hh_tes!I22/SER_hh_fec!I22)</f>
        <v>0.56822203090548407</v>
      </c>
      <c r="J22" s="109">
        <f>IF(SER_hh_tes!J22=0,"",SER_hh_tes!J22/SER_hh_fec!J22)</f>
        <v>0.56971726238965237</v>
      </c>
      <c r="K22" s="109">
        <f>IF(SER_hh_tes!K22=0,"",SER_hh_tes!K22/SER_hh_fec!K22)</f>
        <v>0.57215380739439603</v>
      </c>
      <c r="L22" s="109">
        <f>IF(SER_hh_tes!L22=0,"",SER_hh_tes!L22/SER_hh_fec!L22)</f>
        <v>0.57373840218255823</v>
      </c>
      <c r="M22" s="109">
        <f>IF(SER_hh_tes!M22=0,"",SER_hh_tes!M22/SER_hh_fec!M22)</f>
        <v>0.58151473150597366</v>
      </c>
      <c r="N22" s="109">
        <f>IF(SER_hh_tes!N22=0,"",SER_hh_tes!N22/SER_hh_fec!N22)</f>
        <v>0.58539913358217832</v>
      </c>
      <c r="O22" s="109">
        <f>IF(SER_hh_tes!O22=0,"",SER_hh_tes!O22/SER_hh_fec!O22)</f>
        <v>0.58880719074845111</v>
      </c>
      <c r="P22" s="109">
        <f>IF(SER_hh_tes!P22=0,"",SER_hh_tes!P22/SER_hh_fec!P22)</f>
        <v>0.59118605475082142</v>
      </c>
      <c r="Q22" s="109">
        <f>IF(SER_hh_tes!Q22=0,"",SER_hh_tes!Q22/SER_hh_fec!Q22)</f>
        <v>0.59266897695692045</v>
      </c>
    </row>
    <row r="23" spans="1:17" ht="12" customHeight="1" x14ac:dyDescent="0.25">
      <c r="A23" s="88" t="s">
        <v>98</v>
      </c>
      <c r="B23" s="109">
        <f>IF(SER_hh_tes!B23=0,"",SER_hh_tes!B23/SER_hh_fec!B23)</f>
        <v>0.57618290754938906</v>
      </c>
      <c r="C23" s="109">
        <f>IF(SER_hh_tes!C23=0,"",SER_hh_tes!C23/SER_hh_fec!C23)</f>
        <v>0.57851163271978945</v>
      </c>
      <c r="D23" s="109">
        <f>IF(SER_hh_tes!D23=0,"",SER_hh_tes!D23/SER_hh_fec!D23)</f>
        <v>0.58140062890339661</v>
      </c>
      <c r="E23" s="109">
        <f>IF(SER_hh_tes!E23=0,"",SER_hh_tes!E23/SER_hh_fec!E23)</f>
        <v>0.58422193908207742</v>
      </c>
      <c r="F23" s="109">
        <f>IF(SER_hh_tes!F23=0,"",SER_hh_tes!F23/SER_hh_fec!F23)</f>
        <v>0.58778658071222811</v>
      </c>
      <c r="G23" s="109">
        <f>IF(SER_hh_tes!G23=0,"",SER_hh_tes!G23/SER_hh_fec!G23)</f>
        <v>0.59111244755906855</v>
      </c>
      <c r="H23" s="109">
        <f>IF(SER_hh_tes!H23=0,"",SER_hh_tes!H23/SER_hh_fec!H23)</f>
        <v>0.59456556783870518</v>
      </c>
      <c r="I23" s="109">
        <f>IF(SER_hh_tes!I23=0,"",SER_hh_tes!I23/SER_hh_fec!I23)</f>
        <v>0.59815592246024529</v>
      </c>
      <c r="J23" s="109">
        <f>IF(SER_hh_tes!J23=0,"",SER_hh_tes!J23/SER_hh_fec!J23)</f>
        <v>0.60353753072422067</v>
      </c>
      <c r="K23" s="109">
        <f>IF(SER_hh_tes!K23=0,"",SER_hh_tes!K23/SER_hh_fec!K23)</f>
        <v>0.61739220050102384</v>
      </c>
      <c r="L23" s="109">
        <f>IF(SER_hh_tes!L23=0,"",SER_hh_tes!L23/SER_hh_fec!L23)</f>
        <v>0.62076563462320555</v>
      </c>
      <c r="M23" s="109">
        <f>IF(SER_hh_tes!M23=0,"",SER_hh_tes!M23/SER_hh_fec!M23)</f>
        <v>0.62245718403795325</v>
      </c>
      <c r="N23" s="109">
        <f>IF(SER_hh_tes!N23=0,"",SER_hh_tes!N23/SER_hh_fec!N23)</f>
        <v>0.62452419003524484</v>
      </c>
      <c r="O23" s="109">
        <f>IF(SER_hh_tes!O23=0,"",SER_hh_tes!O23/SER_hh_fec!O23)</f>
        <v>0.62644846845167379</v>
      </c>
      <c r="P23" s="109">
        <f>IF(SER_hh_tes!P23=0,"",SER_hh_tes!P23/SER_hh_fec!P23)</f>
        <v>0.62868934822502021</v>
      </c>
      <c r="Q23" s="109">
        <f>IF(SER_hh_tes!Q23=0,"",SER_hh_tes!Q23/SER_hh_fec!Q23)</f>
        <v>0.63108920950190484</v>
      </c>
    </row>
    <row r="24" spans="1:17" ht="12" customHeight="1" x14ac:dyDescent="0.25">
      <c r="A24" s="88" t="s">
        <v>34</v>
      </c>
      <c r="B24" s="109" t="str">
        <f>IF(SER_hh_tes!B24=0,"",SER_hh_tes!B24/SER_hh_fec!B24)</f>
        <v/>
      </c>
      <c r="C24" s="109" t="str">
        <f>IF(SER_hh_tes!C24=0,"",SER_hh_tes!C24/SER_hh_fec!C24)</f>
        <v/>
      </c>
      <c r="D24" s="109" t="str">
        <f>IF(SER_hh_tes!D24=0,"",SER_hh_tes!D24/SER_hh_fec!D24)</f>
        <v/>
      </c>
      <c r="E24" s="109" t="str">
        <f>IF(SER_hh_tes!E24=0,"",SER_hh_tes!E24/SER_hh_fec!E24)</f>
        <v/>
      </c>
      <c r="F24" s="109" t="str">
        <f>IF(SER_hh_tes!F24=0,"",SER_hh_tes!F24/SER_hh_fec!F24)</f>
        <v/>
      </c>
      <c r="G24" s="109" t="str">
        <f>IF(SER_hh_tes!G24=0,"",SER_hh_tes!G24/SER_hh_fec!G24)</f>
        <v/>
      </c>
      <c r="H24" s="109" t="str">
        <f>IF(SER_hh_tes!H24=0,"",SER_hh_tes!H24/SER_hh_fec!H24)</f>
        <v/>
      </c>
      <c r="I24" s="109" t="str">
        <f>IF(SER_hh_tes!I24=0,"",SER_hh_tes!I24/SER_hh_fec!I24)</f>
        <v/>
      </c>
      <c r="J24" s="109" t="str">
        <f>IF(SER_hh_tes!J24=0,"",SER_hh_tes!J24/SER_hh_fec!J24)</f>
        <v/>
      </c>
      <c r="K24" s="109" t="str">
        <f>IF(SER_hh_tes!K24=0,"",SER_hh_tes!K24/SER_hh_fec!K24)</f>
        <v/>
      </c>
      <c r="L24" s="109" t="str">
        <f>IF(SER_hh_tes!L24=0,"",SER_hh_tes!L24/SER_hh_fec!L24)</f>
        <v/>
      </c>
      <c r="M24" s="109" t="str">
        <f>IF(SER_hh_tes!M24=0,"",SER_hh_tes!M24/SER_hh_fec!M24)</f>
        <v/>
      </c>
      <c r="N24" s="109" t="str">
        <f>IF(SER_hh_tes!N24=0,"",SER_hh_tes!N24/SER_hh_fec!N24)</f>
        <v/>
      </c>
      <c r="O24" s="109" t="str">
        <f>IF(SER_hh_tes!O24=0,"",SER_hh_tes!O24/SER_hh_fec!O24)</f>
        <v/>
      </c>
      <c r="P24" s="109" t="str">
        <f>IF(SER_hh_tes!P24=0,"",SER_hh_tes!P24/SER_hh_fec!P24)</f>
        <v/>
      </c>
      <c r="Q24" s="109" t="str">
        <f>IF(SER_hh_tes!Q24=0,"",SER_hh_tes!Q24/SER_hh_fec!Q24)</f>
        <v/>
      </c>
    </row>
    <row r="25" spans="1:17" ht="12" customHeight="1" x14ac:dyDescent="0.25">
      <c r="A25" s="88" t="s">
        <v>42</v>
      </c>
      <c r="B25" s="109">
        <f>IF(SER_hh_tes!B25=0,"",SER_hh_tes!B25/SER_hh_fec!B25)</f>
        <v>0.73166083498335099</v>
      </c>
      <c r="C25" s="109">
        <f>IF(SER_hh_tes!C25=0,"",SER_hh_tes!C25/SER_hh_fec!C25)</f>
        <v>0.73166083498335066</v>
      </c>
      <c r="D25" s="109">
        <f>IF(SER_hh_tes!D25=0,"",SER_hh_tes!D25/SER_hh_fec!D25)</f>
        <v>0.73166083498335066</v>
      </c>
      <c r="E25" s="109">
        <f>IF(SER_hh_tes!E25=0,"",SER_hh_tes!E25/SER_hh_fec!E25)</f>
        <v>0.73255813641121914</v>
      </c>
      <c r="F25" s="109">
        <f>IF(SER_hh_tes!F25=0,"",SER_hh_tes!F25/SER_hh_fec!F25)</f>
        <v>0.7380146847815392</v>
      </c>
      <c r="G25" s="109">
        <f>IF(SER_hh_tes!G25=0,"",SER_hh_tes!G25/SER_hh_fec!G25)</f>
        <v>0.74095570783675935</v>
      </c>
      <c r="H25" s="109">
        <f>IF(SER_hh_tes!H25=0,"",SER_hh_tes!H25/SER_hh_fec!H25)</f>
        <v>0.74289045773351048</v>
      </c>
      <c r="I25" s="109">
        <f>IF(SER_hh_tes!I25=0,"",SER_hh_tes!I25/SER_hh_fec!I25)</f>
        <v>0.75172000233609959</v>
      </c>
      <c r="J25" s="109">
        <f>IF(SER_hh_tes!J25=0,"",SER_hh_tes!J25/SER_hh_fec!J25)</f>
        <v>0.7604307514924129</v>
      </c>
      <c r="K25" s="109">
        <f>IF(SER_hh_tes!K25=0,"",SER_hh_tes!K25/SER_hh_fec!K25)</f>
        <v>0.78176069202434073</v>
      </c>
      <c r="L25" s="109">
        <f>IF(SER_hh_tes!L25=0,"",SER_hh_tes!L25/SER_hh_fec!L25)</f>
        <v>0.79908561620040575</v>
      </c>
      <c r="M25" s="109">
        <f>IF(SER_hh_tes!M25=0,"",SER_hh_tes!M25/SER_hh_fec!M25)</f>
        <v>0.81104852156719109</v>
      </c>
      <c r="N25" s="109">
        <f>IF(SER_hh_tes!N25=0,"",SER_hh_tes!N25/SER_hh_fec!N25)</f>
        <v>0.81686388021421419</v>
      </c>
      <c r="O25" s="109">
        <f>IF(SER_hh_tes!O25=0,"",SER_hh_tes!O25/SER_hh_fec!O25)</f>
        <v>0.81993733261544777</v>
      </c>
      <c r="P25" s="109">
        <f>IF(SER_hh_tes!P25=0,"",SER_hh_tes!P25/SER_hh_fec!P25)</f>
        <v>0.82130907128730912</v>
      </c>
      <c r="Q25" s="109">
        <f>IF(SER_hh_tes!Q25=0,"",SER_hh_tes!Q25/SER_hh_fec!Q25)</f>
        <v>0.82193579593626986</v>
      </c>
    </row>
    <row r="26" spans="1:17" ht="12" customHeight="1" x14ac:dyDescent="0.25">
      <c r="A26" s="88" t="s">
        <v>30</v>
      </c>
      <c r="B26" s="112">
        <f>IF(SER_hh_tes!B26=0,"",SER_hh_tes!B26/SER_hh_fec!B26)</f>
        <v>0.70678436659391675</v>
      </c>
      <c r="C26" s="112">
        <f>IF(SER_hh_tes!C26=0,"",SER_hh_tes!C26/SER_hh_fec!C26)</f>
        <v>0.7345911829929811</v>
      </c>
      <c r="D26" s="112">
        <f>IF(SER_hh_tes!D26=0,"",SER_hh_tes!D26/SER_hh_fec!D26)</f>
        <v>0.73898377265918336</v>
      </c>
      <c r="E26" s="112">
        <f>IF(SER_hh_tes!E26=0,"",SER_hh_tes!E26/SER_hh_fec!E26)</f>
        <v>0.7406116504149296</v>
      </c>
      <c r="F26" s="112">
        <f>IF(SER_hh_tes!F26=0,"",SER_hh_tes!F26/SER_hh_fec!F26)</f>
        <v>0.74302463053773948</v>
      </c>
      <c r="G26" s="112">
        <f>IF(SER_hh_tes!G26=0,"",SER_hh_tes!G26/SER_hh_fec!G26)</f>
        <v>0.74673400093776998</v>
      </c>
      <c r="H26" s="112">
        <f>IF(SER_hh_tes!H26=0,"",SER_hh_tes!H26/SER_hh_fec!H26)</f>
        <v>0.7509625398944143</v>
      </c>
      <c r="I26" s="112">
        <f>IF(SER_hh_tes!I26=0,"",SER_hh_tes!I26/SER_hh_fec!I26)</f>
        <v>0.75693147656794579</v>
      </c>
      <c r="J26" s="112">
        <f>IF(SER_hh_tes!J26=0,"",SER_hh_tes!J26/SER_hh_fec!J26)</f>
        <v>0.76283596849548219</v>
      </c>
      <c r="K26" s="112">
        <f>IF(SER_hh_tes!K26=0,"",SER_hh_tes!K26/SER_hh_fec!K26)</f>
        <v>0.76369280735126466</v>
      </c>
      <c r="L26" s="112">
        <f>IF(SER_hh_tes!L26=0,"",SER_hh_tes!L26/SER_hh_fec!L26)</f>
        <v>0.76450582276093881</v>
      </c>
      <c r="M26" s="112">
        <f>IF(SER_hh_tes!M26=0,"",SER_hh_tes!M26/SER_hh_fec!M26)</f>
        <v>0.7712861246340007</v>
      </c>
      <c r="N26" s="112">
        <f>IF(SER_hh_tes!N26=0,"",SER_hh_tes!N26/SER_hh_fec!N26)</f>
        <v>0.77254256623575934</v>
      </c>
      <c r="O26" s="112">
        <f>IF(SER_hh_tes!O26=0,"",SER_hh_tes!O26/SER_hh_fec!O26)</f>
        <v>0.77587691210195697</v>
      </c>
      <c r="P26" s="112">
        <f>IF(SER_hh_tes!P26=0,"",SER_hh_tes!P26/SER_hh_fec!P26)</f>
        <v>0.77822204485951385</v>
      </c>
      <c r="Q26" s="112">
        <f>IF(SER_hh_tes!Q26=0,"",SER_hh_tes!Q26/SER_hh_fec!Q26)</f>
        <v>0.77942269364975758</v>
      </c>
    </row>
    <row r="27" spans="1:17" ht="12" customHeight="1" x14ac:dyDescent="0.25">
      <c r="A27" s="93" t="s">
        <v>33</v>
      </c>
      <c r="B27" s="111" t="str">
        <f>IF(SER_hh_tes!B27=0,"",SER_hh_tes!B27/SER_hh_fec!B27)</f>
        <v/>
      </c>
      <c r="C27" s="111" t="str">
        <f>IF(SER_hh_tes!C27=0,"",SER_hh_tes!C27/SER_hh_fec!C27)</f>
        <v/>
      </c>
      <c r="D27" s="111" t="str">
        <f>IF(SER_hh_tes!D27=0,"",SER_hh_tes!D27/SER_hh_fec!D27)</f>
        <v/>
      </c>
      <c r="E27" s="111" t="str">
        <f>IF(SER_hh_tes!E27=0,"",SER_hh_tes!E27/SER_hh_fec!E27)</f>
        <v/>
      </c>
      <c r="F27" s="111" t="str">
        <f>IF(SER_hh_tes!F27=0,"",SER_hh_tes!F27/SER_hh_fec!F27)</f>
        <v/>
      </c>
      <c r="G27" s="111" t="str">
        <f>IF(SER_hh_tes!G27=0,"",SER_hh_tes!G27/SER_hh_fec!G27)</f>
        <v/>
      </c>
      <c r="H27" s="111" t="str">
        <f>IF(SER_hh_tes!H27=0,"",SER_hh_tes!H27/SER_hh_fec!H27)</f>
        <v/>
      </c>
      <c r="I27" s="111" t="str">
        <f>IF(SER_hh_tes!I27=0,"",SER_hh_tes!I27/SER_hh_fec!I27)</f>
        <v/>
      </c>
      <c r="J27" s="111" t="str">
        <f>IF(SER_hh_tes!J27=0,"",SER_hh_tes!J27/SER_hh_fec!J27)</f>
        <v/>
      </c>
      <c r="K27" s="111" t="str">
        <f>IF(SER_hh_tes!K27=0,"",SER_hh_tes!K27/SER_hh_fec!K27)</f>
        <v/>
      </c>
      <c r="L27" s="111" t="str">
        <f>IF(SER_hh_tes!L27=0,"",SER_hh_tes!L27/SER_hh_fec!L27)</f>
        <v/>
      </c>
      <c r="M27" s="111" t="str">
        <f>IF(SER_hh_tes!M27=0,"",SER_hh_tes!M27/SER_hh_fec!M27)</f>
        <v/>
      </c>
      <c r="N27" s="111" t="str">
        <f>IF(SER_hh_tes!N27=0,"",SER_hh_tes!N27/SER_hh_fec!N27)</f>
        <v/>
      </c>
      <c r="O27" s="111" t="str">
        <f>IF(SER_hh_tes!O27=0,"",SER_hh_tes!O27/SER_hh_fec!O27)</f>
        <v/>
      </c>
      <c r="P27" s="111" t="str">
        <f>IF(SER_hh_tes!P27=0,"",SER_hh_tes!P27/SER_hh_fec!P27)</f>
        <v/>
      </c>
      <c r="Q27" s="111" t="str">
        <f>IF(SER_hh_tes!Q27=0,"",SER_hh_tes!Q27/SER_hh_fec!Q27)</f>
        <v/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0.49960523282231911</v>
      </c>
      <c r="C29" s="110">
        <f>IF(SER_hh_tes!C29=0,"",SER_hh_tes!C29/SER_hh_fec!C29)</f>
        <v>0.54503827333865873</v>
      </c>
      <c r="D29" s="110">
        <f>IF(SER_hh_tes!D29=0,"",SER_hh_tes!D29/SER_hh_fec!D29)</f>
        <v>0.58188396195799863</v>
      </c>
      <c r="E29" s="110">
        <f>IF(SER_hh_tes!E29=0,"",SER_hh_tes!E29/SER_hh_fec!E29)</f>
        <v>0.60436047945619709</v>
      </c>
      <c r="F29" s="110">
        <f>IF(SER_hh_tes!F29=0,"",SER_hh_tes!F29/SER_hh_fec!F29)</f>
        <v>0.60413785600260483</v>
      </c>
      <c r="G29" s="110">
        <f>IF(SER_hh_tes!G29=0,"",SER_hh_tes!G29/SER_hh_fec!G29)</f>
        <v>0.61893616882061131</v>
      </c>
      <c r="H29" s="110">
        <f>IF(SER_hh_tes!H29=0,"",SER_hh_tes!H29/SER_hh_fec!H29)</f>
        <v>0.63966454513624116</v>
      </c>
      <c r="I29" s="110">
        <f>IF(SER_hh_tes!I29=0,"",SER_hh_tes!I29/SER_hh_fec!I29)</f>
        <v>0.6041032331909808</v>
      </c>
      <c r="J29" s="110">
        <f>IF(SER_hh_tes!J29=0,"",SER_hh_tes!J29/SER_hh_fec!J29)</f>
        <v>0.63888236293931711</v>
      </c>
      <c r="K29" s="110">
        <f>IF(SER_hh_tes!K29=0,"",SER_hh_tes!K29/SER_hh_fec!K29)</f>
        <v>0.63021086988356156</v>
      </c>
      <c r="L29" s="110">
        <f>IF(SER_hh_tes!L29=0,"",SER_hh_tes!L29/SER_hh_fec!L29)</f>
        <v>0.61616649959759617</v>
      </c>
      <c r="M29" s="110">
        <f>IF(SER_hh_tes!M29=0,"",SER_hh_tes!M29/SER_hh_fec!M29)</f>
        <v>0.65984730749069109</v>
      </c>
      <c r="N29" s="110">
        <f>IF(SER_hh_tes!N29=0,"",SER_hh_tes!N29/SER_hh_fec!N29)</f>
        <v>0.63979737461822961</v>
      </c>
      <c r="O29" s="110">
        <f>IF(SER_hh_tes!O29=0,"",SER_hh_tes!O29/SER_hh_fec!O29)</f>
        <v>0.65310249576883794</v>
      </c>
      <c r="P29" s="110">
        <f>IF(SER_hh_tes!P29=0,"",SER_hh_tes!P29/SER_hh_fec!P29)</f>
        <v>0.65400636878189877</v>
      </c>
      <c r="Q29" s="110">
        <f>IF(SER_hh_tes!Q29=0,"",SER_hh_tes!Q29/SER_hh_fec!Q29)</f>
        <v>0.65305071748189436</v>
      </c>
    </row>
    <row r="30" spans="1:17" ht="12" customHeight="1" x14ac:dyDescent="0.25">
      <c r="A30" s="88" t="s">
        <v>66</v>
      </c>
      <c r="B30" s="109">
        <f>IF(SER_hh_tes!B30=0,"",SER_hh_tes!B30/SER_hh_fec!B30)</f>
        <v>0.43597744594252891</v>
      </c>
      <c r="C30" s="109">
        <f>IF(SER_hh_tes!C30=0,"",SER_hh_tes!C30/SER_hh_fec!C30)</f>
        <v>0.43597744594252907</v>
      </c>
      <c r="D30" s="109">
        <f>IF(SER_hh_tes!D30=0,"",SER_hh_tes!D30/SER_hh_fec!D30)</f>
        <v>0.43597744594252885</v>
      </c>
      <c r="E30" s="109">
        <f>IF(SER_hh_tes!E30=0,"",SER_hh_tes!E30/SER_hh_fec!E30)</f>
        <v>0.43597744594252891</v>
      </c>
      <c r="F30" s="109">
        <f>IF(SER_hh_tes!F30=0,"",SER_hh_tes!F30/SER_hh_fec!F30)</f>
        <v>0.45776633592351207</v>
      </c>
      <c r="G30" s="109">
        <f>IF(SER_hh_tes!G30=0,"",SER_hh_tes!G30/SER_hh_fec!G30)</f>
        <v>0.47200941632473681</v>
      </c>
      <c r="H30" s="109">
        <f>IF(SER_hh_tes!H30=0,"",SER_hh_tes!H30/SER_hh_fec!H30)</f>
        <v>0.47807702704864002</v>
      </c>
      <c r="I30" s="109">
        <f>IF(SER_hh_tes!I30=0,"",SER_hh_tes!I30/SER_hh_fec!I30)</f>
        <v>0.48758494030804544</v>
      </c>
      <c r="J30" s="109">
        <f>IF(SER_hh_tes!J30=0,"",SER_hh_tes!J30/SER_hh_fec!J30)</f>
        <v>0.4890386415465553</v>
      </c>
      <c r="K30" s="109">
        <f>IF(SER_hh_tes!K30=0,"",SER_hh_tes!K30/SER_hh_fec!K30)</f>
        <v>0.49123035872880005</v>
      </c>
      <c r="L30" s="109">
        <f>IF(SER_hh_tes!L30=0,"",SER_hh_tes!L30/SER_hh_fec!L30)</f>
        <v>0.49454732872362633</v>
      </c>
      <c r="M30" s="109">
        <f>IF(SER_hh_tes!M30=0,"",SER_hh_tes!M30/SER_hh_fec!M30)</f>
        <v>0.49836526281808258</v>
      </c>
      <c r="N30" s="109">
        <f>IF(SER_hh_tes!N30=0,"",SER_hh_tes!N30/SER_hh_fec!N30)</f>
        <v>0.49978549214109302</v>
      </c>
      <c r="O30" s="109">
        <f>IF(SER_hh_tes!O30=0,"",SER_hh_tes!O30/SER_hh_fec!O30)</f>
        <v>0.5003345930385007</v>
      </c>
      <c r="P30" s="109">
        <f>IF(SER_hh_tes!P30=0,"",SER_hh_tes!P30/SER_hh_fec!P30)</f>
        <v>0.50036102375881186</v>
      </c>
      <c r="Q30" s="109">
        <f>IF(SER_hh_tes!Q30=0,"",SER_hh_tes!Q30/SER_hh_fec!Q30)</f>
        <v>0.50041681146983374</v>
      </c>
    </row>
    <row r="31" spans="1:17" ht="12" customHeight="1" x14ac:dyDescent="0.25">
      <c r="A31" s="88" t="s">
        <v>98</v>
      </c>
      <c r="B31" s="109">
        <f>IF(SER_hh_tes!B31=0,"",SER_hh_tes!B31/SER_hh_fec!B31)</f>
        <v>0.46951417255349276</v>
      </c>
      <c r="C31" s="109">
        <f>IF(SER_hh_tes!C31=0,"",SER_hh_tes!C31/SER_hh_fec!C31)</f>
        <v>0.50229246817372486</v>
      </c>
      <c r="D31" s="109">
        <f>IF(SER_hh_tes!D31=0,"",SER_hh_tes!D31/SER_hh_fec!D31)</f>
        <v>0.50319926275846005</v>
      </c>
      <c r="E31" s="109">
        <f>IF(SER_hh_tes!E31=0,"",SER_hh_tes!E31/SER_hh_fec!E31)</f>
        <v>0.50526777526150235</v>
      </c>
      <c r="F31" s="109">
        <f>IF(SER_hh_tes!F31=0,"",SER_hh_tes!F31/SER_hh_fec!F31)</f>
        <v>0.5052796927109261</v>
      </c>
      <c r="G31" s="109">
        <f>IF(SER_hh_tes!G31=0,"",SER_hh_tes!G31/SER_hh_fec!G31)</f>
        <v>0.50551214652386856</v>
      </c>
      <c r="H31" s="109">
        <f>IF(SER_hh_tes!H31=0,"",SER_hh_tes!H31/SER_hh_fec!H31)</f>
        <v>0.50637009558176704</v>
      </c>
      <c r="I31" s="109">
        <f>IF(SER_hh_tes!I31=0,"",SER_hh_tes!I31/SER_hh_fec!I31)</f>
        <v>0.50660202687943057</v>
      </c>
      <c r="J31" s="109">
        <f>IF(SER_hh_tes!J31=0,"",SER_hh_tes!J31/SER_hh_fec!J31)</f>
        <v>0.50867120789344966</v>
      </c>
      <c r="K31" s="109">
        <f>IF(SER_hh_tes!K31=0,"",SER_hh_tes!K31/SER_hh_fec!K31)</f>
        <v>0.52997546284270092</v>
      </c>
      <c r="L31" s="109">
        <f>IF(SER_hh_tes!L31=0,"",SER_hh_tes!L31/SER_hh_fec!L31)</f>
        <v>0.53131192908138281</v>
      </c>
      <c r="M31" s="109">
        <f>IF(SER_hh_tes!M31=0,"",SER_hh_tes!M31/SER_hh_fec!M31)</f>
        <v>0.53247823904750857</v>
      </c>
      <c r="N31" s="109">
        <f>IF(SER_hh_tes!N31=0,"",SER_hh_tes!N31/SER_hh_fec!N31)</f>
        <v>0.53324930115206992</v>
      </c>
      <c r="O31" s="109">
        <f>IF(SER_hh_tes!O31=0,"",SER_hh_tes!O31/SER_hh_fec!O31)</f>
        <v>0.54530097441974024</v>
      </c>
      <c r="P31" s="109">
        <f>IF(SER_hh_tes!P31=0,"",SER_hh_tes!P31/SER_hh_fec!P31)</f>
        <v>0.54548938891793097</v>
      </c>
      <c r="Q31" s="109">
        <f>IF(SER_hh_tes!Q31=0,"",SER_hh_tes!Q31/SER_hh_fec!Q31)</f>
        <v>0.54550030770459601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 t="str">
        <f>IF(SER_hh_tes!J32=0,"",SER_hh_tes!J32/SER_hh_fec!J32)</f>
        <v/>
      </c>
      <c r="K32" s="109" t="str">
        <f>IF(SER_hh_tes!K32=0,"",SER_hh_tes!K32/SER_hh_fec!K32)</f>
        <v/>
      </c>
      <c r="L32" s="109" t="str">
        <f>IF(SER_hh_tes!L32=0,"",SER_hh_tes!L32/SER_hh_fec!L32)</f>
        <v/>
      </c>
      <c r="M32" s="109" t="str">
        <f>IF(SER_hh_tes!M32=0,"",SER_hh_tes!M32/SER_hh_fec!M32)</f>
        <v/>
      </c>
      <c r="N32" s="109" t="str">
        <f>IF(SER_hh_tes!N32=0,"",SER_hh_tes!N32/SER_hh_fec!N32)</f>
        <v/>
      </c>
      <c r="O32" s="109" t="str">
        <f>IF(SER_hh_tes!O32=0,"",SER_hh_tes!O32/SER_hh_fec!O32)</f>
        <v/>
      </c>
      <c r="P32" s="109" t="str">
        <f>IF(SER_hh_tes!P32=0,"",SER_hh_tes!P32/SER_hh_fec!P32)</f>
        <v/>
      </c>
      <c r="Q32" s="109" t="str">
        <f>IF(SER_hh_tes!Q32=0,"",SER_hh_tes!Q32/SER_hh_fec!Q32)</f>
        <v/>
      </c>
    </row>
    <row r="33" spans="1:17" ht="12" customHeight="1" x14ac:dyDescent="0.25">
      <c r="A33" s="49" t="s">
        <v>30</v>
      </c>
      <c r="B33" s="108">
        <f>IF(SER_hh_tes!B33=0,"",SER_hh_tes!B33/SER_hh_fec!B33)</f>
        <v>0.638794792589786</v>
      </c>
      <c r="C33" s="108">
        <f>IF(SER_hh_tes!C33=0,"",SER_hh_tes!C33/SER_hh_fec!C33)</f>
        <v>0.64854100776076207</v>
      </c>
      <c r="D33" s="108">
        <f>IF(SER_hh_tes!D33=0,"",SER_hh_tes!D33/SER_hh_fec!D33)</f>
        <v>0.65517468675725477</v>
      </c>
      <c r="E33" s="108">
        <f>IF(SER_hh_tes!E33=0,"",SER_hh_tes!E33/SER_hh_fec!E33)</f>
        <v>0.65927195385714354</v>
      </c>
      <c r="F33" s="108">
        <f>IF(SER_hh_tes!F33=0,"",SER_hh_tes!F33/SER_hh_fec!F33)</f>
        <v>0.6613149386585605</v>
      </c>
      <c r="G33" s="108">
        <f>IF(SER_hh_tes!G33=0,"",SER_hh_tes!G33/SER_hh_fec!G33)</f>
        <v>0.6654318311971642</v>
      </c>
      <c r="H33" s="108">
        <f>IF(SER_hh_tes!H33=0,"",SER_hh_tes!H33/SER_hh_fec!H33)</f>
        <v>0.67085899421013329</v>
      </c>
      <c r="I33" s="108">
        <f>IF(SER_hh_tes!I33=0,"",SER_hh_tes!I33/SER_hh_fec!I33)</f>
        <v>0.67677396014956515</v>
      </c>
      <c r="J33" s="108">
        <f>IF(SER_hh_tes!J33=0,"",SER_hh_tes!J33/SER_hh_fec!J33)</f>
        <v>0.68449326290767387</v>
      </c>
      <c r="K33" s="108">
        <f>IF(SER_hh_tes!K33=0,"",SER_hh_tes!K33/SER_hh_fec!K33)</f>
        <v>0.6854930563597601</v>
      </c>
      <c r="L33" s="108">
        <f>IF(SER_hh_tes!L33=0,"",SER_hh_tes!L33/SER_hh_fec!L33)</f>
        <v>0.68727892889544129</v>
      </c>
      <c r="M33" s="108">
        <f>IF(SER_hh_tes!M33=0,"",SER_hh_tes!M33/SER_hh_fec!M33)</f>
        <v>0.69445705085856391</v>
      </c>
      <c r="N33" s="108">
        <f>IF(SER_hh_tes!N33=0,"",SER_hh_tes!N33/SER_hh_fec!N33)</f>
        <v>0.69739796017158573</v>
      </c>
      <c r="O33" s="108">
        <f>IF(SER_hh_tes!O33=0,"",SER_hh_tes!O33/SER_hh_fec!O33)</f>
        <v>0.70134219138199061</v>
      </c>
      <c r="P33" s="108">
        <f>IF(SER_hh_tes!P33=0,"",SER_hh_tes!P33/SER_hh_fec!P33)</f>
        <v>0.71335261416813955</v>
      </c>
      <c r="Q33" s="108">
        <f>IF(SER_hh_tes!Q33=0,"",SER_hh_tes!Q33/SER_hh_fec!Q33)</f>
        <v>0.71765961232655673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929.13537904851466</v>
      </c>
      <c r="C3" s="106">
        <f t="shared" ref="C3:Q3" si="1">SUM(C4,C16,C19,C29)</f>
        <v>1436.2249914847803</v>
      </c>
      <c r="D3" s="106">
        <f t="shared" si="1"/>
        <v>1219.3660299059641</v>
      </c>
      <c r="E3" s="106">
        <f t="shared" si="1"/>
        <v>874.52845633670404</v>
      </c>
      <c r="F3" s="106">
        <f t="shared" si="1"/>
        <v>891.68889730669173</v>
      </c>
      <c r="G3" s="106">
        <f t="shared" si="1"/>
        <v>779.4604760807955</v>
      </c>
      <c r="H3" s="106">
        <f t="shared" si="1"/>
        <v>640.62936751489201</v>
      </c>
      <c r="I3" s="106">
        <f t="shared" si="1"/>
        <v>471.78922820576389</v>
      </c>
      <c r="J3" s="106">
        <f t="shared" si="1"/>
        <v>704.32667265942018</v>
      </c>
      <c r="K3" s="106">
        <f t="shared" si="1"/>
        <v>674.58392668677595</v>
      </c>
      <c r="L3" s="106">
        <f t="shared" si="1"/>
        <v>724.46452117418357</v>
      </c>
      <c r="M3" s="106">
        <f t="shared" si="1"/>
        <v>606.54566635351864</v>
      </c>
      <c r="N3" s="106">
        <f t="shared" si="1"/>
        <v>429.79261734602233</v>
      </c>
      <c r="O3" s="106">
        <f t="shared" si="1"/>
        <v>424.06163903735165</v>
      </c>
      <c r="P3" s="106">
        <f t="shared" si="1"/>
        <v>350.30385666614848</v>
      </c>
      <c r="Q3" s="106">
        <f t="shared" si="1"/>
        <v>397.30955538135095</v>
      </c>
    </row>
    <row r="4" spans="1:17" ht="12.95" customHeight="1" x14ac:dyDescent="0.25">
      <c r="A4" s="90" t="s">
        <v>44</v>
      </c>
      <c r="B4" s="101">
        <f t="shared" ref="B4" si="2">SUM(B5:B15)</f>
        <v>767.18520952649646</v>
      </c>
      <c r="C4" s="101">
        <f t="shared" ref="C4:Q4" si="3">SUM(C5:C15)</f>
        <v>1262.4892123416566</v>
      </c>
      <c r="D4" s="101">
        <f t="shared" si="3"/>
        <v>1078.9012637158157</v>
      </c>
      <c r="E4" s="101">
        <f t="shared" si="3"/>
        <v>744.77748495736068</v>
      </c>
      <c r="F4" s="101">
        <f t="shared" si="3"/>
        <v>757.82378630103551</v>
      </c>
      <c r="G4" s="101">
        <f t="shared" si="3"/>
        <v>653.07626423712338</v>
      </c>
      <c r="H4" s="101">
        <f t="shared" si="3"/>
        <v>523.16251173395631</v>
      </c>
      <c r="I4" s="101">
        <f t="shared" si="3"/>
        <v>318.61438950640417</v>
      </c>
      <c r="J4" s="101">
        <f t="shared" si="3"/>
        <v>576.17189607835758</v>
      </c>
      <c r="K4" s="101">
        <f t="shared" si="3"/>
        <v>539.37638390755569</v>
      </c>
      <c r="L4" s="101">
        <f t="shared" si="3"/>
        <v>578.70385961912484</v>
      </c>
      <c r="M4" s="101">
        <f t="shared" si="3"/>
        <v>503.13165391962701</v>
      </c>
      <c r="N4" s="101">
        <f t="shared" si="3"/>
        <v>314.74868366669136</v>
      </c>
      <c r="O4" s="101">
        <f t="shared" si="3"/>
        <v>324.12491261640622</v>
      </c>
      <c r="P4" s="101">
        <f t="shared" si="3"/>
        <v>249.4573662918263</v>
      </c>
      <c r="Q4" s="101">
        <f t="shared" si="3"/>
        <v>293.77745448902976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727.25959360666332</v>
      </c>
      <c r="C7" s="100">
        <v>1096.1031869273443</v>
      </c>
      <c r="D7" s="100">
        <v>888.87134679517078</v>
      </c>
      <c r="E7" s="100">
        <v>653.88262258955069</v>
      </c>
      <c r="F7" s="100">
        <v>643.26767389196459</v>
      </c>
      <c r="G7" s="100">
        <v>607.1598855548599</v>
      </c>
      <c r="H7" s="100">
        <v>498.54831968035319</v>
      </c>
      <c r="I7" s="100">
        <v>298.07586014286755</v>
      </c>
      <c r="J7" s="100">
        <v>553.44343069305671</v>
      </c>
      <c r="K7" s="100">
        <v>507.05840792499896</v>
      </c>
      <c r="L7" s="100">
        <v>533.94018449053613</v>
      </c>
      <c r="M7" s="100">
        <v>422.07031491137769</v>
      </c>
      <c r="N7" s="100">
        <v>294.22705976286045</v>
      </c>
      <c r="O7" s="100">
        <v>264.19993702241527</v>
      </c>
      <c r="P7" s="100">
        <v>184.874810874226</v>
      </c>
      <c r="Q7" s="100">
        <v>200.61104259304022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39.925615919833092</v>
      </c>
      <c r="C9" s="100">
        <v>166.38602541431231</v>
      </c>
      <c r="D9" s="100">
        <v>190.02991692064498</v>
      </c>
      <c r="E9" s="100">
        <v>90.894862367809978</v>
      </c>
      <c r="F9" s="100">
        <v>114.55611240907093</v>
      </c>
      <c r="G9" s="100">
        <v>45.916378682263513</v>
      </c>
      <c r="H9" s="100">
        <v>24.614192053603109</v>
      </c>
      <c r="I9" s="100">
        <v>20.538529363536604</v>
      </c>
      <c r="J9" s="100">
        <v>22.72846538530084</v>
      </c>
      <c r="K9" s="100">
        <v>32.317975982556746</v>
      </c>
      <c r="L9" s="100">
        <v>44.763675128588723</v>
      </c>
      <c r="M9" s="100">
        <v>81.061339008249305</v>
      </c>
      <c r="N9" s="100">
        <v>20.521623903830921</v>
      </c>
      <c r="O9" s="100">
        <v>59.924975593990965</v>
      </c>
      <c r="P9" s="100">
        <v>64.582555417600318</v>
      </c>
      <c r="Q9" s="100">
        <v>93.166411895989569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0</v>
      </c>
      <c r="C16" s="101">
        <f t="shared" ref="C16:Q16" si="5">SUM(C17:C18)</f>
        <v>0</v>
      </c>
      <c r="D16" s="101">
        <f t="shared" si="5"/>
        <v>0</v>
      </c>
      <c r="E16" s="101">
        <f t="shared" si="5"/>
        <v>0</v>
      </c>
      <c r="F16" s="101">
        <f t="shared" si="5"/>
        <v>0</v>
      </c>
      <c r="G16" s="101">
        <f t="shared" si="5"/>
        <v>0</v>
      </c>
      <c r="H16" s="101">
        <f t="shared" si="5"/>
        <v>0</v>
      </c>
      <c r="I16" s="101">
        <f t="shared" si="5"/>
        <v>0</v>
      </c>
      <c r="J16" s="101">
        <f t="shared" si="5"/>
        <v>0</v>
      </c>
      <c r="K16" s="101">
        <f t="shared" si="5"/>
        <v>0</v>
      </c>
      <c r="L16" s="101">
        <f t="shared" si="5"/>
        <v>0</v>
      </c>
      <c r="M16" s="101">
        <f t="shared" si="5"/>
        <v>0</v>
      </c>
      <c r="N16" s="101">
        <f t="shared" si="5"/>
        <v>0</v>
      </c>
      <c r="O16" s="101">
        <f t="shared" si="5"/>
        <v>0</v>
      </c>
      <c r="P16" s="101">
        <f t="shared" si="5"/>
        <v>0</v>
      </c>
      <c r="Q16" s="101">
        <f t="shared" si="5"/>
        <v>0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95.06211947635633</v>
      </c>
      <c r="C19" s="101">
        <f t="shared" ref="C19:Q19" si="7">SUM(C20:C27)</f>
        <v>97.579382844102284</v>
      </c>
      <c r="D19" s="101">
        <f t="shared" si="7"/>
        <v>88.974192362607482</v>
      </c>
      <c r="E19" s="101">
        <f t="shared" si="7"/>
        <v>94.253252190127156</v>
      </c>
      <c r="F19" s="101">
        <f t="shared" si="7"/>
        <v>94.997996495598429</v>
      </c>
      <c r="G19" s="101">
        <f t="shared" si="7"/>
        <v>94.705163400034593</v>
      </c>
      <c r="H19" s="101">
        <f t="shared" si="7"/>
        <v>96.300909409875445</v>
      </c>
      <c r="I19" s="101">
        <f t="shared" si="7"/>
        <v>101.00767539861427</v>
      </c>
      <c r="J19" s="101">
        <f t="shared" si="7"/>
        <v>95.844569826164118</v>
      </c>
      <c r="K19" s="101">
        <f t="shared" si="7"/>
        <v>95.048282364052625</v>
      </c>
      <c r="L19" s="101">
        <f t="shared" si="7"/>
        <v>93.253939476398315</v>
      </c>
      <c r="M19" s="101">
        <f t="shared" si="7"/>
        <v>78.615853133308619</v>
      </c>
      <c r="N19" s="101">
        <f t="shared" si="7"/>
        <v>73.211921325760358</v>
      </c>
      <c r="O19" s="101">
        <f t="shared" si="7"/>
        <v>63.917197557820316</v>
      </c>
      <c r="P19" s="101">
        <f t="shared" si="7"/>
        <v>56.84019242889017</v>
      </c>
      <c r="Q19" s="101">
        <f t="shared" si="7"/>
        <v>52.967298024865968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47.220540580623187</v>
      </c>
      <c r="C21" s="100">
        <v>44.488644196369286</v>
      </c>
      <c r="D21" s="100">
        <v>38.734677366709839</v>
      </c>
      <c r="E21" s="100">
        <v>37.027007878757679</v>
      </c>
      <c r="F21" s="100">
        <v>35.744820919048188</v>
      </c>
      <c r="G21" s="100">
        <v>34.226708444010249</v>
      </c>
      <c r="H21" s="100">
        <v>32.860771797922268</v>
      </c>
      <c r="I21" s="100">
        <v>32.780231095434623</v>
      </c>
      <c r="J21" s="100">
        <v>30.43780707063927</v>
      </c>
      <c r="K21" s="100">
        <v>29.112084715792754</v>
      </c>
      <c r="L21" s="100">
        <v>28.581533158705785</v>
      </c>
      <c r="M21" s="100">
        <v>25.157250773566073</v>
      </c>
      <c r="N21" s="100">
        <v>24.982852725946927</v>
      </c>
      <c r="O21" s="100">
        <v>23.177004336841904</v>
      </c>
      <c r="P21" s="100">
        <v>21.855930186895939</v>
      </c>
      <c r="Q21" s="100">
        <v>21.255125498481618</v>
      </c>
    </row>
    <row r="22" spans="1:17" ht="12" customHeight="1" x14ac:dyDescent="0.25">
      <c r="A22" s="88" t="s">
        <v>99</v>
      </c>
      <c r="B22" s="100">
        <v>44.688180290299094</v>
      </c>
      <c r="C22" s="100">
        <v>49.82709642545597</v>
      </c>
      <c r="D22" s="100">
        <v>47.053638881413335</v>
      </c>
      <c r="E22" s="100">
        <v>54.043359801117411</v>
      </c>
      <c r="F22" s="100">
        <v>55.97734730457514</v>
      </c>
      <c r="G22" s="100">
        <v>57.234932591575806</v>
      </c>
      <c r="H22" s="100">
        <v>60.327452668306854</v>
      </c>
      <c r="I22" s="100">
        <v>65.088506860180317</v>
      </c>
      <c r="J22" s="100">
        <v>62.158859470271352</v>
      </c>
      <c r="K22" s="100">
        <v>61.076843574141016</v>
      </c>
      <c r="L22" s="100">
        <v>59.511606645109154</v>
      </c>
      <c r="M22" s="100">
        <v>48.261824368746517</v>
      </c>
      <c r="N22" s="100">
        <v>43.527742189376447</v>
      </c>
      <c r="O22" s="100">
        <v>35.673964421025659</v>
      </c>
      <c r="P22" s="100">
        <v>29.796256955380905</v>
      </c>
      <c r="Q22" s="100">
        <v>26.673398782608441</v>
      </c>
    </row>
    <row r="23" spans="1:17" ht="12" customHeight="1" x14ac:dyDescent="0.25">
      <c r="A23" s="88" t="s">
        <v>98</v>
      </c>
      <c r="B23" s="100">
        <v>3.153398605434047</v>
      </c>
      <c r="C23" s="100">
        <v>3.2636422222770318</v>
      </c>
      <c r="D23" s="100">
        <v>3.1858761144843046</v>
      </c>
      <c r="E23" s="100">
        <v>3.1828845102520633</v>
      </c>
      <c r="F23" s="100">
        <v>3.2758282719750991</v>
      </c>
      <c r="G23" s="100">
        <v>3.2435223644485434</v>
      </c>
      <c r="H23" s="100">
        <v>3.1126849436463333</v>
      </c>
      <c r="I23" s="100">
        <v>3.1389374429993349</v>
      </c>
      <c r="J23" s="100">
        <v>3.2479032852535061</v>
      </c>
      <c r="K23" s="100">
        <v>4.8593540741188619</v>
      </c>
      <c r="L23" s="100">
        <v>5.1607996725833809</v>
      </c>
      <c r="M23" s="100">
        <v>5.1967779909960283</v>
      </c>
      <c r="N23" s="100">
        <v>4.7013264104369945</v>
      </c>
      <c r="O23" s="100">
        <v>5.0662287999527535</v>
      </c>
      <c r="P23" s="100">
        <v>5.1880052866133228</v>
      </c>
      <c r="Q23" s="100">
        <v>5.038773743775903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66.888050045661899</v>
      </c>
      <c r="C29" s="101">
        <f t="shared" ref="C29:Q29" si="9">SUM(C30:C33)</f>
        <v>76.156396299021367</v>
      </c>
      <c r="D29" s="101">
        <f t="shared" si="9"/>
        <v>51.490573827540913</v>
      </c>
      <c r="E29" s="101">
        <f t="shared" si="9"/>
        <v>35.497719189216291</v>
      </c>
      <c r="F29" s="101">
        <f t="shared" si="9"/>
        <v>38.867114510057803</v>
      </c>
      <c r="G29" s="101">
        <f t="shared" si="9"/>
        <v>31.679048443637445</v>
      </c>
      <c r="H29" s="101">
        <f t="shared" si="9"/>
        <v>21.165946371060304</v>
      </c>
      <c r="I29" s="101">
        <f t="shared" si="9"/>
        <v>52.167163300745479</v>
      </c>
      <c r="J29" s="101">
        <f t="shared" si="9"/>
        <v>32.310206754898388</v>
      </c>
      <c r="K29" s="101">
        <f t="shared" si="9"/>
        <v>40.159260415167637</v>
      </c>
      <c r="L29" s="101">
        <f t="shared" si="9"/>
        <v>52.506722078660403</v>
      </c>
      <c r="M29" s="101">
        <f t="shared" si="9"/>
        <v>24.798159300583063</v>
      </c>
      <c r="N29" s="101">
        <f t="shared" si="9"/>
        <v>41.832012353570605</v>
      </c>
      <c r="O29" s="101">
        <f t="shared" si="9"/>
        <v>36.019528863125139</v>
      </c>
      <c r="P29" s="101">
        <f t="shared" si="9"/>
        <v>44.006297945431974</v>
      </c>
      <c r="Q29" s="101">
        <f t="shared" si="9"/>
        <v>50.564802867455207</v>
      </c>
    </row>
    <row r="30" spans="1:17" ht="12" customHeight="1" x14ac:dyDescent="0.25">
      <c r="A30" s="88" t="s">
        <v>66</v>
      </c>
      <c r="B30" s="100">
        <v>65.982688899611531</v>
      </c>
      <c r="C30" s="100">
        <v>57.074670696298739</v>
      </c>
      <c r="D30" s="100">
        <v>30.850455870562175</v>
      </c>
      <c r="E30" s="100">
        <v>18.010954404102325</v>
      </c>
      <c r="F30" s="100">
        <v>22.376178168703824</v>
      </c>
      <c r="G30" s="100">
        <v>20.922132101822477</v>
      </c>
      <c r="H30" s="100">
        <v>16.45415860831374</v>
      </c>
      <c r="I30" s="100">
        <v>48.594805379705406</v>
      </c>
      <c r="J30" s="100">
        <v>30.591231300212723</v>
      </c>
      <c r="K30" s="100">
        <v>34.810039949431257</v>
      </c>
      <c r="L30" s="100">
        <v>46.950188722672372</v>
      </c>
      <c r="M30" s="100">
        <v>18.43928205889662</v>
      </c>
      <c r="N30" s="100">
        <v>36.036558055072895</v>
      </c>
      <c r="O30" s="100">
        <v>26.230845862344498</v>
      </c>
      <c r="P30" s="100">
        <v>27.551606488836832</v>
      </c>
      <c r="Q30" s="100">
        <v>31.031870199096005</v>
      </c>
    </row>
    <row r="31" spans="1:17" ht="12" customHeight="1" x14ac:dyDescent="0.25">
      <c r="A31" s="88" t="s">
        <v>98</v>
      </c>
      <c r="B31" s="100">
        <v>0.90536114605036488</v>
      </c>
      <c r="C31" s="100">
        <v>19.081725602722635</v>
      </c>
      <c r="D31" s="100">
        <v>20.640117956978738</v>
      </c>
      <c r="E31" s="100">
        <v>17.486764785113966</v>
      </c>
      <c r="F31" s="100">
        <v>16.490936341353983</v>
      </c>
      <c r="G31" s="100">
        <v>10.756916341814968</v>
      </c>
      <c r="H31" s="100">
        <v>4.7117877627465639</v>
      </c>
      <c r="I31" s="100">
        <v>3.5723579210400738</v>
      </c>
      <c r="J31" s="100">
        <v>1.7189754546856655</v>
      </c>
      <c r="K31" s="100">
        <v>5.3492204657363773</v>
      </c>
      <c r="L31" s="100">
        <v>5.5565333559880319</v>
      </c>
      <c r="M31" s="100">
        <v>6.3588772416864439</v>
      </c>
      <c r="N31" s="100">
        <v>5.7954542984977104</v>
      </c>
      <c r="O31" s="100">
        <v>9.788683000780642</v>
      </c>
      <c r="P31" s="100">
        <v>16.454691456595143</v>
      </c>
      <c r="Q31" s="100">
        <v>19.532932668359202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118894.67279642513</v>
      </c>
      <c r="C3" s="106">
        <f>IF(SER_hh_fec!C3=0,0,1000000/0.086*SER_hh_fec!C3/SER_hh_num!C3)</f>
        <v>162055.34241885468</v>
      </c>
      <c r="D3" s="106">
        <f>IF(SER_hh_fec!D3=0,0,1000000/0.086*SER_hh_fec!D3/SER_hh_num!D3)</f>
        <v>151341.21414135711</v>
      </c>
      <c r="E3" s="106">
        <f>IF(SER_hh_fec!E3=0,0,1000000/0.086*SER_hh_fec!E3/SER_hh_num!E3)</f>
        <v>96049.91450631422</v>
      </c>
      <c r="F3" s="106">
        <f>IF(SER_hh_fec!F3=0,0,1000000/0.086*SER_hh_fec!F3/SER_hh_num!F3)</f>
        <v>100617.05298271656</v>
      </c>
      <c r="G3" s="106">
        <f>IF(SER_hh_fec!G3=0,0,1000000/0.086*SER_hh_fec!G3/SER_hh_num!G3)</f>
        <v>81305.495392728422</v>
      </c>
      <c r="H3" s="106">
        <f>IF(SER_hh_fec!H3=0,0,1000000/0.086*SER_hh_fec!H3/SER_hh_num!H3)</f>
        <v>67727.393466284091</v>
      </c>
      <c r="I3" s="106">
        <f>IF(SER_hh_fec!I3=0,0,1000000/0.086*SER_hh_fec!I3/SER_hh_num!I3)</f>
        <v>51086.252207590078</v>
      </c>
      <c r="J3" s="106">
        <f>IF(SER_hh_fec!J3=0,0,1000000/0.086*SER_hh_fec!J3/SER_hh_num!J3)</f>
        <v>71159.91937699866</v>
      </c>
      <c r="K3" s="106">
        <f>IF(SER_hh_fec!K3=0,0,1000000/0.086*SER_hh_fec!K3/SER_hh_num!K3)</f>
        <v>69140.906871774685</v>
      </c>
      <c r="L3" s="106">
        <f>IF(SER_hh_fec!L3=0,0,1000000/0.086*SER_hh_fec!L3/SER_hh_num!L3)</f>
        <v>76625.341630970608</v>
      </c>
      <c r="M3" s="106">
        <f>IF(SER_hh_fec!M3=0,0,1000000/0.086*SER_hh_fec!M3/SER_hh_num!M3)</f>
        <v>73569.684142192637</v>
      </c>
      <c r="N3" s="106">
        <f>IF(SER_hh_fec!N3=0,0,1000000/0.086*SER_hh_fec!N3/SER_hh_num!N3)</f>
        <v>60022.140155116736</v>
      </c>
      <c r="O3" s="106">
        <f>IF(SER_hh_fec!O3=0,0,1000000/0.086*SER_hh_fec!O3/SER_hh_num!O3)</f>
        <v>61559.967179342952</v>
      </c>
      <c r="P3" s="106">
        <f>IF(SER_hh_fec!P3=0,0,1000000/0.086*SER_hh_fec!P3/SER_hh_num!P3)</f>
        <v>53168.285357568806</v>
      </c>
      <c r="Q3" s="106">
        <f>IF(SER_hh_fec!Q3=0,0,1000000/0.086*SER_hh_fec!Q3/SER_hh_num!Q3)</f>
        <v>58265.039238956662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97705.142048666312</v>
      </c>
      <c r="C4" s="101">
        <f>IF(SER_hh_fec!C4=0,0,1000000/0.086*SER_hh_fec!C4/SER_hh_num!C4)</f>
        <v>136438.03965087826</v>
      </c>
      <c r="D4" s="101">
        <f>IF(SER_hh_fec!D4=0,0,1000000/0.086*SER_hh_fec!D4/SER_hh_num!D4)</f>
        <v>127546.4925057706</v>
      </c>
      <c r="E4" s="101">
        <f>IF(SER_hh_fec!E4=0,0,1000000/0.086*SER_hh_fec!E4/SER_hh_num!E4)</f>
        <v>73633.04148924473</v>
      </c>
      <c r="F4" s="101">
        <f>IF(SER_hh_fec!F4=0,0,1000000/0.086*SER_hh_fec!F4/SER_hh_num!F4)</f>
        <v>78534.141311933243</v>
      </c>
      <c r="G4" s="101">
        <f>IF(SER_hh_fec!G4=0,0,1000000/0.086*SER_hh_fec!G4/SER_hh_num!G4)</f>
        <v>59715.763995973604</v>
      </c>
      <c r="H4" s="101">
        <f>IF(SER_hh_fec!H4=0,0,1000000/0.086*SER_hh_fec!H4/SER_hh_num!H4)</f>
        <v>46665.767476048168</v>
      </c>
      <c r="I4" s="101">
        <f>IF(SER_hh_fec!I4=0,0,1000000/0.086*SER_hh_fec!I4/SER_hh_num!I4)</f>
        <v>29904.146397507709</v>
      </c>
      <c r="J4" s="101">
        <f>IF(SER_hh_fec!J4=0,0,1000000/0.086*SER_hh_fec!J4/SER_hh_num!J4)</f>
        <v>50296.258752353024</v>
      </c>
      <c r="K4" s="101">
        <f>IF(SER_hh_fec!K4=0,0,1000000/0.086*SER_hh_fec!K4/SER_hh_num!K4)</f>
        <v>48258.804165492518</v>
      </c>
      <c r="L4" s="101">
        <f>IF(SER_hh_fec!L4=0,0,1000000/0.086*SER_hh_fec!L4/SER_hh_num!L4)</f>
        <v>55650.175964330017</v>
      </c>
      <c r="M4" s="101">
        <f>IF(SER_hh_fec!M4=0,0,1000000/0.086*SER_hh_fec!M4/SER_hh_num!M4)</f>
        <v>53161.447106965366</v>
      </c>
      <c r="N4" s="101">
        <f>IF(SER_hh_fec!N4=0,0,1000000/0.086*SER_hh_fec!N4/SER_hh_num!N4)</f>
        <v>39298.171630678393</v>
      </c>
      <c r="O4" s="101">
        <f>IF(SER_hh_fec!O4=0,0,1000000/0.086*SER_hh_fec!O4/SER_hh_num!O4)</f>
        <v>40777.568710956068</v>
      </c>
      <c r="P4" s="101">
        <f>IF(SER_hh_fec!P4=0,0,1000000/0.086*SER_hh_fec!P4/SER_hh_num!P4)</f>
        <v>32000.830274903186</v>
      </c>
      <c r="Q4" s="101">
        <f>IF(SER_hh_fec!Q4=0,0,1000000/0.086*SER_hh_fec!Q4/SER_hh_num!Q4)</f>
        <v>36411.787044672645</v>
      </c>
    </row>
    <row r="5" spans="1:17" ht="12" customHeight="1" x14ac:dyDescent="0.25">
      <c r="A5" s="88" t="s">
        <v>38</v>
      </c>
      <c r="B5" s="100">
        <f>IF(SER_hh_fec!B5=0,0,1000000/0.086*SER_hh_fec!B5/SER_hh_num!B5)</f>
        <v>0</v>
      </c>
      <c r="C5" s="100">
        <f>IF(SER_hh_fec!C5=0,0,1000000/0.086*SER_hh_fec!C5/SER_hh_num!C5)</f>
        <v>0</v>
      </c>
      <c r="D5" s="100">
        <f>IF(SER_hh_fec!D5=0,0,1000000/0.086*SER_hh_fec!D5/SER_hh_num!D5)</f>
        <v>0</v>
      </c>
      <c r="E5" s="100">
        <f>IF(SER_hh_fec!E5=0,0,1000000/0.086*SER_hh_fec!E5/SER_hh_num!E5)</f>
        <v>0</v>
      </c>
      <c r="F5" s="100">
        <f>IF(SER_hh_fec!F5=0,0,1000000/0.086*SER_hh_fec!F5/SER_hh_num!F5)</f>
        <v>0</v>
      </c>
      <c r="G5" s="100">
        <f>IF(SER_hh_fec!G5=0,0,1000000/0.086*SER_hh_fec!G5/SER_hh_num!G5)</f>
        <v>0</v>
      </c>
      <c r="H5" s="100">
        <f>IF(SER_hh_fec!H5=0,0,1000000/0.086*SER_hh_fec!H5/SER_hh_num!H5)</f>
        <v>0</v>
      </c>
      <c r="I5" s="100">
        <f>IF(SER_hh_fec!I5=0,0,1000000/0.086*SER_hh_fec!I5/SER_hh_num!I5)</f>
        <v>0</v>
      </c>
      <c r="J5" s="100">
        <f>IF(SER_hh_fec!J5=0,0,1000000/0.086*SER_hh_fec!J5/SER_hh_num!J5)</f>
        <v>0</v>
      </c>
      <c r="K5" s="100">
        <f>IF(SER_hh_fec!K5=0,0,1000000/0.086*SER_hh_fec!K5/SER_hh_num!K5)</f>
        <v>0</v>
      </c>
      <c r="L5" s="100">
        <f>IF(SER_hh_fec!L5=0,0,1000000/0.086*SER_hh_fec!L5/SER_hh_num!L5)</f>
        <v>0</v>
      </c>
      <c r="M5" s="100">
        <f>IF(SER_hh_fec!M5=0,0,1000000/0.086*SER_hh_fec!M5/SER_hh_num!M5)</f>
        <v>0</v>
      </c>
      <c r="N5" s="100">
        <f>IF(SER_hh_fec!N5=0,0,1000000/0.086*SER_hh_fec!N5/SER_hh_num!N5)</f>
        <v>0</v>
      </c>
      <c r="O5" s="100">
        <f>IF(SER_hh_fec!O5=0,0,1000000/0.086*SER_hh_fec!O5/SER_hh_num!O5)</f>
        <v>0</v>
      </c>
      <c r="P5" s="100">
        <f>IF(SER_hh_fec!P5=0,0,1000000/0.086*SER_hh_fec!P5/SER_hh_num!P5)</f>
        <v>0</v>
      </c>
      <c r="Q5" s="100">
        <f>IF(SER_hh_fec!Q5=0,0,1000000/0.086*SER_hh_fec!Q5/SER_hh_num!Q5)</f>
        <v>0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96860.242359974276</v>
      </c>
      <c r="C7" s="100">
        <f>IF(SER_hh_fec!C7=0,0,1000000/0.086*SER_hh_fec!C7/SER_hh_num!C7)</f>
        <v>150427.11640606701</v>
      </c>
      <c r="D7" s="100">
        <f>IF(SER_hh_fec!D7=0,0,1000000/0.086*SER_hh_fec!D7/SER_hh_num!D7)</f>
        <v>120082.04313780017</v>
      </c>
      <c r="E7" s="100">
        <f>IF(SER_hh_fec!E7=0,0,1000000/0.086*SER_hh_fec!E7/SER_hh_num!E7)</f>
        <v>84706.908437296996</v>
      </c>
      <c r="F7" s="100">
        <f>IF(SER_hh_fec!F7=0,0,1000000/0.086*SER_hh_fec!F7/SER_hh_num!F7)</f>
        <v>78212.905945077538</v>
      </c>
      <c r="G7" s="100">
        <f>IF(SER_hh_fec!G7=0,0,1000000/0.086*SER_hh_fec!G7/SER_hh_num!G7)</f>
        <v>62053.620429480863</v>
      </c>
      <c r="H7" s="100">
        <f>IF(SER_hh_fec!H7=0,0,1000000/0.086*SER_hh_fec!H7/SER_hh_num!H7)</f>
        <v>48938.743128695147</v>
      </c>
      <c r="I7" s="100">
        <f>IF(SER_hh_fec!I7=0,0,1000000/0.086*SER_hh_fec!I7/SER_hh_num!I7)</f>
        <v>31130.426110444008</v>
      </c>
      <c r="J7" s="100">
        <f>IF(SER_hh_fec!J7=0,0,1000000/0.086*SER_hh_fec!J7/SER_hh_num!J7)</f>
        <v>55324.548604622309</v>
      </c>
      <c r="K7" s="100">
        <f>IF(SER_hh_fec!K7=0,0,1000000/0.086*SER_hh_fec!K7/SER_hh_num!K7)</f>
        <v>52558.231637226709</v>
      </c>
      <c r="L7" s="100">
        <f>IF(SER_hh_fec!L7=0,0,1000000/0.086*SER_hh_fec!L7/SER_hh_num!L7)</f>
        <v>64378.921126399895</v>
      </c>
      <c r="M7" s="100">
        <f>IF(SER_hh_fec!M7=0,0,1000000/0.086*SER_hh_fec!M7/SER_hh_num!M7)</f>
        <v>58763.345744436359</v>
      </c>
      <c r="N7" s="100">
        <f>IF(SER_hh_fec!N7=0,0,1000000/0.086*SER_hh_fec!N7/SER_hh_num!N7)</f>
        <v>45314.906211846755</v>
      </c>
      <c r="O7" s="100">
        <f>IF(SER_hh_fec!O7=0,0,1000000/0.086*SER_hh_fec!O7/SER_hh_num!O7)</f>
        <v>43957.065830990214</v>
      </c>
      <c r="P7" s="100">
        <f>IF(SER_hh_fec!P7=0,0,1000000/0.086*SER_hh_fec!P7/SER_hh_num!P7)</f>
        <v>33628.727544211601</v>
      </c>
      <c r="Q7" s="100">
        <f>IF(SER_hh_fec!Q7=0,0,1000000/0.086*SER_hh_fec!Q7/SER_hh_num!Q7)</f>
        <v>44908.48822490254</v>
      </c>
    </row>
    <row r="8" spans="1:17" ht="12" customHeight="1" x14ac:dyDescent="0.25">
      <c r="A8" s="88" t="s">
        <v>101</v>
      </c>
      <c r="B8" s="100">
        <f>IF(SER_hh_fec!B8=0,0,1000000/0.086*SER_hh_fec!B8/SER_hh_num!B8)</f>
        <v>0</v>
      </c>
      <c r="C8" s="100">
        <f>IF(SER_hh_fec!C8=0,0,1000000/0.086*SER_hh_fec!C8/SER_hh_num!C8)</f>
        <v>0</v>
      </c>
      <c r="D8" s="100">
        <f>IF(SER_hh_fec!D8=0,0,1000000/0.086*SER_hh_fec!D8/SER_hh_num!D8)</f>
        <v>0</v>
      </c>
      <c r="E8" s="100">
        <f>IF(SER_hh_fec!E8=0,0,1000000/0.086*SER_hh_fec!E8/SER_hh_num!E8)</f>
        <v>0</v>
      </c>
      <c r="F8" s="100">
        <f>IF(SER_hh_fec!F8=0,0,1000000/0.086*SER_hh_fec!F8/SER_hh_num!F8)</f>
        <v>0</v>
      </c>
      <c r="G8" s="100">
        <f>IF(SER_hh_fec!G8=0,0,1000000/0.086*SER_hh_fec!G8/SER_hh_num!G8)</f>
        <v>0</v>
      </c>
      <c r="H8" s="100">
        <f>IF(SER_hh_fec!H8=0,0,1000000/0.086*SER_hh_fec!H8/SER_hh_num!H8)</f>
        <v>0</v>
      </c>
      <c r="I8" s="100">
        <f>IF(SER_hh_fec!I8=0,0,1000000/0.086*SER_hh_fec!I8/SER_hh_num!I8)</f>
        <v>0</v>
      </c>
      <c r="J8" s="100">
        <f>IF(SER_hh_fec!J8=0,0,1000000/0.086*SER_hh_fec!J8/SER_hh_num!J8)</f>
        <v>0</v>
      </c>
      <c r="K8" s="100">
        <f>IF(SER_hh_fec!K8=0,0,1000000/0.086*SER_hh_fec!K8/SER_hh_num!K8)</f>
        <v>0</v>
      </c>
      <c r="L8" s="100">
        <f>IF(SER_hh_fec!L8=0,0,1000000/0.086*SER_hh_fec!L8/SER_hh_num!L8)</f>
        <v>0</v>
      </c>
      <c r="M8" s="100">
        <f>IF(SER_hh_fec!M8=0,0,1000000/0.086*SER_hh_fec!M8/SER_hh_num!M8)</f>
        <v>0</v>
      </c>
      <c r="N8" s="100">
        <f>IF(SER_hh_fec!N8=0,0,1000000/0.086*SER_hh_fec!N8/SER_hh_num!N8)</f>
        <v>0</v>
      </c>
      <c r="O8" s="100">
        <f>IF(SER_hh_fec!O8=0,0,1000000/0.086*SER_hh_fec!O8/SER_hh_num!O8)</f>
        <v>0</v>
      </c>
      <c r="P8" s="100">
        <f>IF(SER_hh_fec!P8=0,0,1000000/0.086*SER_hh_fec!P8/SER_hh_num!P8)</f>
        <v>0</v>
      </c>
      <c r="Q8" s="100">
        <f>IF(SER_hh_fec!Q8=0,0,1000000/0.086*SER_hh_fec!Q8/SER_hh_num!Q8)</f>
        <v>0</v>
      </c>
    </row>
    <row r="9" spans="1:17" ht="12" customHeight="1" x14ac:dyDescent="0.25">
      <c r="A9" s="88" t="s">
        <v>106</v>
      </c>
      <c r="B9" s="100">
        <f>IF(SER_hh_fec!B9=0,0,1000000/0.086*SER_hh_fec!B9/SER_hh_num!B9)</f>
        <v>97606.631484534941</v>
      </c>
      <c r="C9" s="100">
        <f>IF(SER_hh_fec!C9=0,0,1000000/0.086*SER_hh_fec!C9/SER_hh_num!C9)</f>
        <v>133548.82173305444</v>
      </c>
      <c r="D9" s="100">
        <f>IF(SER_hh_fec!D9=0,0,1000000/0.086*SER_hh_fec!D9/SER_hh_num!D9)</f>
        <v>130697.31596010366</v>
      </c>
      <c r="E9" s="100">
        <f>IF(SER_hh_fec!E9=0,0,1000000/0.086*SER_hh_fec!E9/SER_hh_num!E9)</f>
        <v>71824.14745723785</v>
      </c>
      <c r="F9" s="100">
        <f>IF(SER_hh_fec!F9=0,0,1000000/0.086*SER_hh_fec!F9/SER_hh_num!F9)</f>
        <v>77748.373977159456</v>
      </c>
      <c r="G9" s="100">
        <f>IF(SER_hh_fec!G9=0,0,1000000/0.086*SER_hh_fec!G9/SER_hh_num!G9)</f>
        <v>58210.094959719245</v>
      </c>
      <c r="H9" s="100">
        <f>IF(SER_hh_fec!H9=0,0,1000000/0.086*SER_hh_fec!H9/SER_hh_num!H9)</f>
        <v>45807.390381475409</v>
      </c>
      <c r="I9" s="100">
        <f>IF(SER_hh_fec!I9=0,0,1000000/0.086*SER_hh_fec!I9/SER_hh_num!I9)</f>
        <v>29973.756209803203</v>
      </c>
      <c r="J9" s="100">
        <f>IF(SER_hh_fec!J9=0,0,1000000/0.086*SER_hh_fec!J9/SER_hh_num!J9)</f>
        <v>46599.151245193592</v>
      </c>
      <c r="K9" s="100">
        <f>IF(SER_hh_fec!K9=0,0,1000000/0.086*SER_hh_fec!K9/SER_hh_num!K9)</f>
        <v>48524.303266351126</v>
      </c>
      <c r="L9" s="100">
        <f>IF(SER_hh_fec!L9=0,0,1000000/0.086*SER_hh_fec!L9/SER_hh_num!L9)</f>
        <v>56616.903916739153</v>
      </c>
      <c r="M9" s="100">
        <f>IF(SER_hh_fec!M9=0,0,1000000/0.086*SER_hh_fec!M9/SER_hh_num!M9)</f>
        <v>55113.875020296393</v>
      </c>
      <c r="N9" s="100">
        <f>IF(SER_hh_fec!N9=0,0,1000000/0.086*SER_hh_fec!N9/SER_hh_num!N9)</f>
        <v>42195.135799032505</v>
      </c>
      <c r="O9" s="100">
        <f>IF(SER_hh_fec!O9=0,0,1000000/0.086*SER_hh_fec!O9/SER_hh_num!O9)</f>
        <v>44481.028930538581</v>
      </c>
      <c r="P9" s="100">
        <f>IF(SER_hh_fec!P9=0,0,1000000/0.086*SER_hh_fec!P9/SER_hh_num!P9)</f>
        <v>36033.479016464204</v>
      </c>
      <c r="Q9" s="100">
        <f>IF(SER_hh_fec!Q9=0,0,1000000/0.086*SER_hh_fec!Q9/SER_hh_num!Q9)</f>
        <v>42371.119945472092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127392.82173513525</v>
      </c>
      <c r="C10" s="100">
        <f>IF(SER_hh_fec!C10=0,0,1000000/0.086*SER_hh_fec!C10/SER_hh_num!C10)</f>
        <v>207805.81439559668</v>
      </c>
      <c r="D10" s="100">
        <f>IF(SER_hh_fec!D10=0,0,1000000/0.086*SER_hh_fec!D10/SER_hh_num!D10)</f>
        <v>199540.54344578375</v>
      </c>
      <c r="E10" s="100">
        <f>IF(SER_hh_fec!E10=0,0,1000000/0.086*SER_hh_fec!E10/SER_hh_num!E10)</f>
        <v>93742.409446306032</v>
      </c>
      <c r="F10" s="100">
        <f>IF(SER_hh_fec!F10=0,0,1000000/0.086*SER_hh_fec!F10/SER_hh_num!F10)</f>
        <v>101474.50634886656</v>
      </c>
      <c r="G10" s="100">
        <f>IF(SER_hh_fec!G10=0,0,1000000/0.086*SER_hh_fec!G10/SER_hh_num!G10)</f>
        <v>173113.83402677751</v>
      </c>
      <c r="H10" s="100">
        <f>IF(SER_hh_fec!H10=0,0,1000000/0.086*SER_hh_fec!H10/SER_hh_num!H10)</f>
        <v>0</v>
      </c>
      <c r="I10" s="100">
        <f>IF(SER_hh_fec!I10=0,0,1000000/0.086*SER_hh_fec!I10/SER_hh_num!I10)</f>
        <v>0</v>
      </c>
      <c r="J10" s="100">
        <f>IF(SER_hh_fec!J10=0,0,1000000/0.086*SER_hh_fec!J10/SER_hh_num!J10)</f>
        <v>0</v>
      </c>
      <c r="K10" s="100">
        <f>IF(SER_hh_fec!K10=0,0,1000000/0.086*SER_hh_fec!K10/SER_hh_num!K10)</f>
        <v>0</v>
      </c>
      <c r="L10" s="100">
        <f>IF(SER_hh_fec!L10=0,0,1000000/0.086*SER_hh_fec!L10/SER_hh_num!L10)</f>
        <v>0</v>
      </c>
      <c r="M10" s="100">
        <f>IF(SER_hh_fec!M10=0,0,1000000/0.086*SER_hh_fec!M10/SER_hh_num!M10)</f>
        <v>0</v>
      </c>
      <c r="N10" s="100">
        <f>IF(SER_hh_fec!N10=0,0,1000000/0.086*SER_hh_fec!N10/SER_hh_num!N10)</f>
        <v>0</v>
      </c>
      <c r="O10" s="100">
        <f>IF(SER_hh_fec!O10=0,0,1000000/0.086*SER_hh_fec!O10/SER_hh_num!O10)</f>
        <v>0</v>
      </c>
      <c r="P10" s="100">
        <f>IF(SER_hh_fec!P10=0,0,1000000/0.086*SER_hh_fec!P10/SER_hh_num!P10)</f>
        <v>0</v>
      </c>
      <c r="Q10" s="100">
        <f>IF(SER_hh_fec!Q10=0,0,1000000/0.086*SER_hh_fec!Q10/SER_hh_num!Q10)</f>
        <v>0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0</v>
      </c>
      <c r="C11" s="100">
        <f>IF(SER_hh_fec!C11=0,0,1000000/0.086*SER_hh_fec!C11/SER_hh_num!C11)</f>
        <v>0</v>
      </c>
      <c r="D11" s="100">
        <f>IF(SER_hh_fec!D11=0,0,1000000/0.086*SER_hh_fec!D11/SER_hh_num!D11)</f>
        <v>0</v>
      </c>
      <c r="E11" s="100">
        <f>IF(SER_hh_fec!E11=0,0,1000000/0.086*SER_hh_fec!E11/SER_hh_num!E11)</f>
        <v>0</v>
      </c>
      <c r="F11" s="100">
        <f>IF(SER_hh_fec!F11=0,0,1000000/0.086*SER_hh_fec!F11/SER_hh_num!F11)</f>
        <v>0</v>
      </c>
      <c r="G11" s="100">
        <f>IF(SER_hh_fec!G11=0,0,1000000/0.086*SER_hh_fec!G11/SER_hh_num!G11)</f>
        <v>0</v>
      </c>
      <c r="H11" s="100">
        <f>IF(SER_hh_fec!H11=0,0,1000000/0.086*SER_hh_fec!H11/SER_hh_num!H11)</f>
        <v>0</v>
      </c>
      <c r="I11" s="100">
        <f>IF(SER_hh_fec!I11=0,0,1000000/0.086*SER_hh_fec!I11/SER_hh_num!I11)</f>
        <v>0</v>
      </c>
      <c r="J11" s="100">
        <f>IF(SER_hh_fec!J11=0,0,1000000/0.086*SER_hh_fec!J11/SER_hh_num!J11)</f>
        <v>0</v>
      </c>
      <c r="K11" s="100">
        <f>IF(SER_hh_fec!K11=0,0,1000000/0.086*SER_hh_fec!K11/SER_hh_num!K11)</f>
        <v>0</v>
      </c>
      <c r="L11" s="100">
        <f>IF(SER_hh_fec!L11=0,0,1000000/0.086*SER_hh_fec!L11/SER_hh_num!L11)</f>
        <v>50889.061767116662</v>
      </c>
      <c r="M11" s="100">
        <f>IF(SER_hh_fec!M11=0,0,1000000/0.086*SER_hh_fec!M11/SER_hh_num!M11)</f>
        <v>49405.544504319027</v>
      </c>
      <c r="N11" s="100">
        <f>IF(SER_hh_fec!N11=0,0,1000000/0.086*SER_hh_fec!N11/SER_hh_num!N11)</f>
        <v>35643.47801699194</v>
      </c>
      <c r="O11" s="100">
        <f>IF(SER_hh_fec!O11=0,0,1000000/0.086*SER_hh_fec!O11/SER_hh_num!O11)</f>
        <v>35332.502517891997</v>
      </c>
      <c r="P11" s="100">
        <f>IF(SER_hh_fec!P11=0,0,1000000/0.086*SER_hh_fec!P11/SER_hh_num!P11)</f>
        <v>36758.301502263115</v>
      </c>
      <c r="Q11" s="100">
        <f>IF(SER_hh_fec!Q11=0,0,1000000/0.086*SER_hh_fec!Q11/SER_hh_num!Q11)</f>
        <v>37691.085404304271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105543.03516064701</v>
      </c>
      <c r="C12" s="100">
        <f>IF(SER_hh_fec!C12=0,0,1000000/0.086*SER_hh_fec!C12/SER_hh_num!C12)</f>
        <v>114036.00478911464</v>
      </c>
      <c r="D12" s="100">
        <f>IF(SER_hh_fec!D12=0,0,1000000/0.086*SER_hh_fec!D12/SER_hh_num!D12)</f>
        <v>108622.26862886451</v>
      </c>
      <c r="E12" s="100">
        <f>IF(SER_hh_fec!E12=0,0,1000000/0.086*SER_hh_fec!E12/SER_hh_num!E12)</f>
        <v>61329.922024916101</v>
      </c>
      <c r="F12" s="100">
        <f>IF(SER_hh_fec!F12=0,0,1000000/0.086*SER_hh_fec!F12/SER_hh_num!F12)</f>
        <v>70119.772006420564</v>
      </c>
      <c r="G12" s="100">
        <f>IF(SER_hh_fec!G12=0,0,1000000/0.086*SER_hh_fec!G12/SER_hh_num!G12)</f>
        <v>49705.018595146343</v>
      </c>
      <c r="H12" s="100">
        <f>IF(SER_hh_fec!H12=0,0,1000000/0.086*SER_hh_fec!H12/SER_hh_num!H12)</f>
        <v>51190.530138812042</v>
      </c>
      <c r="I12" s="100">
        <f>IF(SER_hh_fec!I12=0,0,1000000/0.086*SER_hh_fec!I12/SER_hh_num!I12)</f>
        <v>29875.111255864682</v>
      </c>
      <c r="J12" s="100">
        <f>IF(SER_hh_fec!J12=0,0,1000000/0.086*SER_hh_fec!J12/SER_hh_num!J12)</f>
        <v>28225.711214821073</v>
      </c>
      <c r="K12" s="100">
        <f>IF(SER_hh_fec!K12=0,0,1000000/0.086*SER_hh_fec!K12/SER_hh_num!K12)</f>
        <v>41434.41782459752</v>
      </c>
      <c r="L12" s="100">
        <f>IF(SER_hh_fec!L12=0,0,1000000/0.086*SER_hh_fec!L12/SER_hh_num!L12)</f>
        <v>48344.608678760836</v>
      </c>
      <c r="M12" s="100">
        <f>IF(SER_hh_fec!M12=0,0,1000000/0.086*SER_hh_fec!M12/SER_hh_num!M12)</f>
        <v>47075.064176069791</v>
      </c>
      <c r="N12" s="100">
        <f>IF(SER_hh_fec!N12=0,0,1000000/0.086*SER_hh_fec!N12/SER_hh_num!N12)</f>
        <v>36141.336866083744</v>
      </c>
      <c r="O12" s="100">
        <f>IF(SER_hh_fec!O12=0,0,1000000/0.086*SER_hh_fec!O12/SER_hh_num!O12)</f>
        <v>38226.200716852181</v>
      </c>
      <c r="P12" s="100">
        <f>IF(SER_hh_fec!P12=0,0,1000000/0.086*SER_hh_fec!P12/SER_hh_num!P12)</f>
        <v>31087.626598371036</v>
      </c>
      <c r="Q12" s="100">
        <f>IF(SER_hh_fec!Q12=0,0,1000000/0.086*SER_hh_fec!Q12/SER_hh_num!Q12)</f>
        <v>36688.538652566473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53180.998325064087</v>
      </c>
      <c r="C13" s="100">
        <f>IF(SER_hh_fec!C13=0,0,1000000/0.086*SER_hh_fec!C13/SER_hh_num!C13)</f>
        <v>72763.397030159438</v>
      </c>
      <c r="D13" s="100">
        <f>IF(SER_hh_fec!D13=0,0,1000000/0.086*SER_hh_fec!D13/SER_hh_num!D13)</f>
        <v>69310.121756974695</v>
      </c>
      <c r="E13" s="100">
        <f>IF(SER_hh_fec!E13=0,0,1000000/0.086*SER_hh_fec!E13/SER_hh_num!E13)</f>
        <v>39133.432188621184</v>
      </c>
      <c r="F13" s="100">
        <f>IF(SER_hh_fec!F13=0,0,1000000/0.086*SER_hh_fec!F13/SER_hh_num!F13)</f>
        <v>42361.450491826101</v>
      </c>
      <c r="G13" s="100">
        <f>IF(SER_hh_fec!G13=0,0,1000000/0.086*SER_hh_fec!G13/SER_hh_num!G13)</f>
        <v>31715.91819416553</v>
      </c>
      <c r="H13" s="100">
        <f>IF(SER_hh_fec!H13=0,0,1000000/0.086*SER_hh_fec!H13/SER_hh_num!H13)</f>
        <v>24958.339812473998</v>
      </c>
      <c r="I13" s="100">
        <f>IF(SER_hh_fec!I13=0,0,1000000/0.086*SER_hh_fec!I13/SER_hh_num!I13)</f>
        <v>16331.426201262391</v>
      </c>
      <c r="J13" s="100">
        <f>IF(SER_hh_fec!J13=0,0,1000000/0.086*SER_hh_fec!J13/SER_hh_num!J13)</f>
        <v>27340.155389009466</v>
      </c>
      <c r="K13" s="100">
        <f>IF(SER_hh_fec!K13=0,0,1000000/0.086*SER_hh_fec!K13/SER_hh_num!K13)</f>
        <v>26438.774299395551</v>
      </c>
      <c r="L13" s="100">
        <f>IF(SER_hh_fec!L13=0,0,1000000/0.086*SER_hh_fec!L13/SER_hh_num!L13)</f>
        <v>30848.027943636978</v>
      </c>
      <c r="M13" s="100">
        <f>IF(SER_hh_fec!M13=0,0,1000000/0.086*SER_hh_fec!M13/SER_hh_num!M13)</f>
        <v>29510.362535374457</v>
      </c>
      <c r="N13" s="100">
        <f>IF(SER_hh_fec!N13=0,0,1000000/0.086*SER_hh_fec!N13/SER_hh_num!N13)</f>
        <v>19587.063278517355</v>
      </c>
      <c r="O13" s="100">
        <f>IF(SER_hh_fec!O13=0,0,1000000/0.086*SER_hh_fec!O13/SER_hh_num!O13)</f>
        <v>18171.245162167859</v>
      </c>
      <c r="P13" s="100">
        <f>IF(SER_hh_fec!P13=0,0,1000000/0.086*SER_hh_fec!P13/SER_hh_num!P13)</f>
        <v>13023.004306282201</v>
      </c>
      <c r="Q13" s="100">
        <f>IF(SER_hh_fec!Q13=0,0,1000000/0.086*SER_hh_fec!Q13/SER_hh_num!Q13)</f>
        <v>14759.195493276728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88168.497223132596</v>
      </c>
      <c r="C14" s="22">
        <f>IF(SER_hh_fec!C14=0,0,1000000/0.086*SER_hh_fec!C14/SER_hh_num!C14)</f>
        <v>92135.161205110577</v>
      </c>
      <c r="D14" s="22">
        <f>IF(SER_hh_fec!D14=0,0,1000000/0.086*SER_hh_fec!D14/SER_hh_num!D14)</f>
        <v>168533.55050023759</v>
      </c>
      <c r="E14" s="22">
        <f>IF(SER_hh_fec!E14=0,0,1000000/0.086*SER_hh_fec!E14/SER_hh_num!E14)</f>
        <v>41418.618191009467</v>
      </c>
      <c r="F14" s="22">
        <f>IF(SER_hh_fec!F14=0,0,1000000/0.086*SER_hh_fec!F14/SER_hh_num!F14)</f>
        <v>85792.295371982385</v>
      </c>
      <c r="G14" s="22">
        <f>IF(SER_hh_fec!G14=0,0,1000000/0.086*SER_hh_fec!G14/SER_hh_num!G14)</f>
        <v>52581.653848221846</v>
      </c>
      <c r="H14" s="22">
        <f>IF(SER_hh_fec!H14=0,0,1000000/0.086*SER_hh_fec!H14/SER_hh_num!H14)</f>
        <v>29899.177297019516</v>
      </c>
      <c r="I14" s="22">
        <f>IF(SER_hh_fec!I14=0,0,1000000/0.086*SER_hh_fec!I14/SER_hh_num!I14)</f>
        <v>27075.785544198181</v>
      </c>
      <c r="J14" s="22">
        <f>IF(SER_hh_fec!J14=0,0,1000000/0.086*SER_hh_fec!J14/SER_hh_num!J14)</f>
        <v>49070.622127285489</v>
      </c>
      <c r="K14" s="22">
        <f>IF(SER_hh_fec!K14=0,0,1000000/0.086*SER_hh_fec!K14/SER_hh_num!K14)</f>
        <v>42023.225423787029</v>
      </c>
      <c r="L14" s="22">
        <f>IF(SER_hh_fec!L14=0,0,1000000/0.086*SER_hh_fec!L14/SER_hh_num!L14)</f>
        <v>42894.111725329472</v>
      </c>
      <c r="M14" s="22">
        <f>IF(SER_hh_fec!M14=0,0,1000000/0.086*SER_hh_fec!M14/SER_hh_num!M14)</f>
        <v>49743.593143693412</v>
      </c>
      <c r="N14" s="22">
        <f>IF(SER_hh_fec!N14=0,0,1000000/0.086*SER_hh_fec!N14/SER_hh_num!N14)</f>
        <v>38134.594227085669</v>
      </c>
      <c r="O14" s="22">
        <f>IF(SER_hh_fec!O14=0,0,1000000/0.086*SER_hh_fec!O14/SER_hh_num!O14)</f>
        <v>48219.5692397249</v>
      </c>
      <c r="P14" s="22">
        <f>IF(SER_hh_fec!P14=0,0,1000000/0.086*SER_hh_fec!P14/SER_hh_num!P14)</f>
        <v>39521.039480423889</v>
      </c>
      <c r="Q14" s="22">
        <f>IF(SER_hh_fec!Q14=0,0,1000000/0.086*SER_hh_fec!Q14/SER_hh_num!Q14)</f>
        <v>38494.657001484215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1025.5517686382282</v>
      </c>
      <c r="C15" s="104">
        <f>IF(SER_hh_fec!C15=0,0,1000000/0.086*SER_hh_fec!C15/SER_hh_num!C15)</f>
        <v>1602.6414325132544</v>
      </c>
      <c r="D15" s="104">
        <f>IF(SER_hh_fec!D15=0,0,1000000/0.086*SER_hh_fec!D15/SER_hh_num!D15)</f>
        <v>1368.1001016472599</v>
      </c>
      <c r="E15" s="104">
        <f>IF(SER_hh_fec!E15=0,0,1000000/0.086*SER_hh_fec!E15/SER_hh_num!E15)</f>
        <v>937.01389873204994</v>
      </c>
      <c r="F15" s="104">
        <f>IF(SER_hh_fec!F15=0,0,1000000/0.086*SER_hh_fec!F15/SER_hh_num!F15)</f>
        <v>915.22908616791744</v>
      </c>
      <c r="G15" s="104">
        <f>IF(SER_hh_fec!G15=0,0,1000000/0.086*SER_hh_fec!G15/SER_hh_num!G15)</f>
        <v>729.74271931403325</v>
      </c>
      <c r="H15" s="104">
        <f>IF(SER_hh_fec!H15=0,0,1000000/0.086*SER_hh_fec!H15/SER_hh_num!H15)</f>
        <v>579.05783865446074</v>
      </c>
      <c r="I15" s="104">
        <f>IF(SER_hh_fec!I15=0,0,1000000/0.086*SER_hh_fec!I15/SER_hh_num!I15)</f>
        <v>375.3179626311329</v>
      </c>
      <c r="J15" s="104">
        <f>IF(SER_hh_fec!J15=0,0,1000000/0.086*SER_hh_fec!J15/SER_hh_num!J15)</f>
        <v>656.7958754325557</v>
      </c>
      <c r="K15" s="104">
        <f>IF(SER_hh_fec!K15=0,0,1000000/0.086*SER_hh_fec!K15/SER_hh_num!K15)</f>
        <v>630.17908213961755</v>
      </c>
      <c r="L15" s="104">
        <f>IF(SER_hh_fec!L15=0,0,1000000/0.086*SER_hh_fec!L15/SER_hh_num!L15)</f>
        <v>706.87871034937552</v>
      </c>
      <c r="M15" s="104">
        <f>IF(SER_hh_fec!M15=0,0,1000000/0.086*SER_hh_fec!M15/SER_hh_num!M15)</f>
        <v>636.22556265797016</v>
      </c>
      <c r="N15" s="104">
        <f>IF(SER_hh_fec!N15=0,0,1000000/0.086*SER_hh_fec!N15/SER_hh_num!N15)</f>
        <v>441.32909097593654</v>
      </c>
      <c r="O15" s="104">
        <f>IF(SER_hh_fec!O15=0,0,1000000/0.086*SER_hh_fec!O15/SER_hh_num!O15)</f>
        <v>448.89491674485868</v>
      </c>
      <c r="P15" s="104">
        <f>IF(SER_hh_fec!P15=0,0,1000000/0.086*SER_hh_fec!P15/SER_hh_num!P15)</f>
        <v>365.48280527166253</v>
      </c>
      <c r="Q15" s="104">
        <f>IF(SER_hh_fec!Q15=0,0,1000000/0.086*SER_hh_fec!Q15/SER_hh_num!Q15)</f>
        <v>459.9937276685497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7801.335041732189</v>
      </c>
      <c r="C16" s="101">
        <f>IF(SER_hh_fec!C16=0,0,1000000/0.086*SER_hh_fec!C16/SER_hh_num!C16)</f>
        <v>7628.7573583165913</v>
      </c>
      <c r="D16" s="101">
        <f>IF(SER_hh_fec!D16=0,0,1000000/0.086*SER_hh_fec!D16/SER_hh_num!D16)</f>
        <v>7440.7358129640452</v>
      </c>
      <c r="E16" s="101">
        <f>IF(SER_hh_fec!E16=0,0,1000000/0.086*SER_hh_fec!E16/SER_hh_num!E16)</f>
        <v>7307.3825678451658</v>
      </c>
      <c r="F16" s="101">
        <f>IF(SER_hh_fec!F16=0,0,1000000/0.086*SER_hh_fec!F16/SER_hh_num!F16)</f>
        <v>7202.0352148797247</v>
      </c>
      <c r="G16" s="101">
        <f>IF(SER_hh_fec!G16=0,0,1000000/0.086*SER_hh_fec!G16/SER_hh_num!G16)</f>
        <v>7109.4231170528556</v>
      </c>
      <c r="H16" s="101">
        <f>IF(SER_hh_fec!H16=0,0,1000000/0.086*SER_hh_fec!H16/SER_hh_num!H16)</f>
        <v>7030.294880948024</v>
      </c>
      <c r="I16" s="101">
        <f>IF(SER_hh_fec!I16=0,0,1000000/0.086*SER_hh_fec!I16/SER_hh_num!I16)</f>
        <v>6946.9849521563447</v>
      </c>
      <c r="J16" s="101">
        <f>IF(SER_hh_fec!J16=0,0,1000000/0.086*SER_hh_fec!J16/SER_hh_num!J16)</f>
        <v>6859.0948301523122</v>
      </c>
      <c r="K16" s="101">
        <f>IF(SER_hh_fec!K16=0,0,1000000/0.086*SER_hh_fec!K16/SER_hh_num!K16)</f>
        <v>6734.5379697451026</v>
      </c>
      <c r="L16" s="101">
        <f>IF(SER_hh_fec!L16=0,0,1000000/0.086*SER_hh_fec!L16/SER_hh_num!L16)</f>
        <v>6659.7570191349687</v>
      </c>
      <c r="M16" s="101">
        <f>IF(SER_hh_fec!M16=0,0,1000000/0.086*SER_hh_fec!M16/SER_hh_num!M16)</f>
        <v>6508.6123054008922</v>
      </c>
      <c r="N16" s="101">
        <f>IF(SER_hh_fec!N16=0,0,1000000/0.086*SER_hh_fec!N16/SER_hh_num!N16)</f>
        <v>6413.0991205420114</v>
      </c>
      <c r="O16" s="101">
        <f>IF(SER_hh_fec!O16=0,0,1000000/0.086*SER_hh_fec!O16/SER_hh_num!O16)</f>
        <v>6295.4940878232128</v>
      </c>
      <c r="P16" s="101">
        <f>IF(SER_hh_fec!P16=0,0,1000000/0.086*SER_hh_fec!P16/SER_hh_num!P16)</f>
        <v>6178.1008213099203</v>
      </c>
      <c r="Q16" s="101">
        <f>IF(SER_hh_fec!Q16=0,0,1000000/0.086*SER_hh_fec!Q16/SER_hh_num!Q16)</f>
        <v>5908.4929701129404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0</v>
      </c>
      <c r="C17" s="103">
        <f>IF(SER_hh_fec!C17=0,0,1000000/0.086*SER_hh_fec!C17/SER_hh_num!C17)</f>
        <v>0</v>
      </c>
      <c r="D17" s="103">
        <f>IF(SER_hh_fec!D17=0,0,1000000/0.086*SER_hh_fec!D17/SER_hh_num!D17)</f>
        <v>0</v>
      </c>
      <c r="E17" s="103">
        <f>IF(SER_hh_fec!E17=0,0,1000000/0.086*SER_hh_fec!E17/SER_hh_num!E17)</f>
        <v>0</v>
      </c>
      <c r="F17" s="103">
        <f>IF(SER_hh_fec!F17=0,0,1000000/0.086*SER_hh_fec!F17/SER_hh_num!F17)</f>
        <v>0</v>
      </c>
      <c r="G17" s="103">
        <f>IF(SER_hh_fec!G17=0,0,1000000/0.086*SER_hh_fec!G17/SER_hh_num!G17)</f>
        <v>0</v>
      </c>
      <c r="H17" s="103">
        <f>IF(SER_hh_fec!H17=0,0,1000000/0.086*SER_hh_fec!H17/SER_hh_num!H17)</f>
        <v>0</v>
      </c>
      <c r="I17" s="103">
        <f>IF(SER_hh_fec!I17=0,0,1000000/0.086*SER_hh_fec!I17/SER_hh_num!I17)</f>
        <v>0</v>
      </c>
      <c r="J17" s="103">
        <f>IF(SER_hh_fec!J17=0,0,1000000/0.086*SER_hh_fec!J17/SER_hh_num!J17)</f>
        <v>0</v>
      </c>
      <c r="K17" s="103">
        <f>IF(SER_hh_fec!K17=0,0,1000000/0.086*SER_hh_fec!K17/SER_hh_num!K17)</f>
        <v>0</v>
      </c>
      <c r="L17" s="103">
        <f>IF(SER_hh_fec!L17=0,0,1000000/0.086*SER_hh_fec!L17/SER_hh_num!L17)</f>
        <v>0</v>
      </c>
      <c r="M17" s="103">
        <f>IF(SER_hh_fec!M17=0,0,1000000/0.086*SER_hh_fec!M17/SER_hh_num!M17)</f>
        <v>0</v>
      </c>
      <c r="N17" s="103">
        <f>IF(SER_hh_fec!N17=0,0,1000000/0.086*SER_hh_fec!N17/SER_hh_num!N17)</f>
        <v>0</v>
      </c>
      <c r="O17" s="103">
        <f>IF(SER_hh_fec!O17=0,0,1000000/0.086*SER_hh_fec!O17/SER_hh_num!O17)</f>
        <v>0</v>
      </c>
      <c r="P17" s="103">
        <f>IF(SER_hh_fec!P17=0,0,1000000/0.086*SER_hh_fec!P17/SER_hh_num!P17)</f>
        <v>0</v>
      </c>
      <c r="Q17" s="103">
        <f>IF(SER_hh_fec!Q17=0,0,1000000/0.086*SER_hh_fec!Q17/SER_hh_num!Q17)</f>
        <v>0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7801.335041732189</v>
      </c>
      <c r="C18" s="103">
        <f>IF(SER_hh_fec!C18=0,0,1000000/0.086*SER_hh_fec!C18/SER_hh_num!C18)</f>
        <v>7628.7573583165913</v>
      </c>
      <c r="D18" s="103">
        <f>IF(SER_hh_fec!D18=0,0,1000000/0.086*SER_hh_fec!D18/SER_hh_num!D18)</f>
        <v>7440.7358129640452</v>
      </c>
      <c r="E18" s="103">
        <f>IF(SER_hh_fec!E18=0,0,1000000/0.086*SER_hh_fec!E18/SER_hh_num!E18)</f>
        <v>7307.3825678451658</v>
      </c>
      <c r="F18" s="103">
        <f>IF(SER_hh_fec!F18=0,0,1000000/0.086*SER_hh_fec!F18/SER_hh_num!F18)</f>
        <v>7202.0352148797247</v>
      </c>
      <c r="G18" s="103">
        <f>IF(SER_hh_fec!G18=0,0,1000000/0.086*SER_hh_fec!G18/SER_hh_num!G18)</f>
        <v>7109.4231170528556</v>
      </c>
      <c r="H18" s="103">
        <f>IF(SER_hh_fec!H18=0,0,1000000/0.086*SER_hh_fec!H18/SER_hh_num!H18)</f>
        <v>7030.294880948024</v>
      </c>
      <c r="I18" s="103">
        <f>IF(SER_hh_fec!I18=0,0,1000000/0.086*SER_hh_fec!I18/SER_hh_num!I18)</f>
        <v>6946.9849521563447</v>
      </c>
      <c r="J18" s="103">
        <f>IF(SER_hh_fec!J18=0,0,1000000/0.086*SER_hh_fec!J18/SER_hh_num!J18)</f>
        <v>6859.0948301523122</v>
      </c>
      <c r="K18" s="103">
        <f>IF(SER_hh_fec!K18=0,0,1000000/0.086*SER_hh_fec!K18/SER_hh_num!K18)</f>
        <v>6734.5379697451026</v>
      </c>
      <c r="L18" s="103">
        <f>IF(SER_hh_fec!L18=0,0,1000000/0.086*SER_hh_fec!L18/SER_hh_num!L18)</f>
        <v>6659.7570191349687</v>
      </c>
      <c r="M18" s="103">
        <f>IF(SER_hh_fec!M18=0,0,1000000/0.086*SER_hh_fec!M18/SER_hh_num!M18)</f>
        <v>6508.6123054008922</v>
      </c>
      <c r="N18" s="103">
        <f>IF(SER_hh_fec!N18=0,0,1000000/0.086*SER_hh_fec!N18/SER_hh_num!N18)</f>
        <v>6413.0991205420114</v>
      </c>
      <c r="O18" s="103">
        <f>IF(SER_hh_fec!O18=0,0,1000000/0.086*SER_hh_fec!O18/SER_hh_num!O18)</f>
        <v>6295.4940878232128</v>
      </c>
      <c r="P18" s="103">
        <f>IF(SER_hh_fec!P18=0,0,1000000/0.086*SER_hh_fec!P18/SER_hh_num!P18)</f>
        <v>6178.1008213099203</v>
      </c>
      <c r="Q18" s="103">
        <f>IF(SER_hh_fec!Q18=0,0,1000000/0.086*SER_hh_fec!Q18/SER_hh_num!Q18)</f>
        <v>5908.4929701129404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10364.136326506787</v>
      </c>
      <c r="C19" s="101">
        <f>IF(SER_hh_fec!C19=0,0,1000000/0.086*SER_hh_fec!C19/SER_hh_num!C19)</f>
        <v>10195.448780707193</v>
      </c>
      <c r="D19" s="101">
        <f>IF(SER_hh_fec!D19=0,0,1000000/0.086*SER_hh_fec!D19/SER_hh_num!D19)</f>
        <v>9400.0113281540689</v>
      </c>
      <c r="E19" s="101">
        <f>IF(SER_hh_fec!E19=0,0,1000000/0.086*SER_hh_fec!E19/SER_hh_num!E19)</f>
        <v>9271.2864860952286</v>
      </c>
      <c r="F19" s="101">
        <f>IF(SER_hh_fec!F19=0,0,1000000/0.086*SER_hh_fec!F19/SER_hh_num!F19)</f>
        <v>9105.4704844667103</v>
      </c>
      <c r="G19" s="101">
        <f>IF(SER_hh_fec!G19=0,0,1000000/0.086*SER_hh_fec!G19/SER_hh_num!G19)</f>
        <v>8937.1525393659122</v>
      </c>
      <c r="H19" s="101">
        <f>IF(SER_hh_fec!H19=0,0,1000000/0.086*SER_hh_fec!H19/SER_hh_num!H19)</f>
        <v>8693.6163920501949</v>
      </c>
      <c r="I19" s="101">
        <f>IF(SER_hh_fec!I19=0,0,1000000/0.086*SER_hh_fec!I19/SER_hh_num!I19)</f>
        <v>8881.3847721311504</v>
      </c>
      <c r="J19" s="101">
        <f>IF(SER_hh_fec!J19=0,0,1000000/0.086*SER_hh_fec!J19/SER_hh_num!J19)</f>
        <v>8631.3083272563763</v>
      </c>
      <c r="K19" s="101">
        <f>IF(SER_hh_fec!K19=0,0,1000000/0.086*SER_hh_fec!K19/SER_hh_num!K19)</f>
        <v>8529.1855425578269</v>
      </c>
      <c r="L19" s="101">
        <f>IF(SER_hh_fec!L19=0,0,1000000/0.086*SER_hh_fec!L19/SER_hh_num!L19)</f>
        <v>8538.6341024698868</v>
      </c>
      <c r="M19" s="101">
        <f>IF(SER_hh_fec!M19=0,0,1000000/0.086*SER_hh_fec!M19/SER_hh_num!M19)</f>
        <v>8211.5580081156841</v>
      </c>
      <c r="N19" s="101">
        <f>IF(SER_hh_fec!N19=0,0,1000000/0.086*SER_hh_fec!N19/SER_hh_num!N19)</f>
        <v>8180.1863320213633</v>
      </c>
      <c r="O19" s="101">
        <f>IF(SER_hh_fec!O19=0,0,1000000/0.086*SER_hh_fec!O19/SER_hh_num!O19)</f>
        <v>8143.3266399679296</v>
      </c>
      <c r="P19" s="101">
        <f>IF(SER_hh_fec!P19=0,0,1000000/0.086*SER_hh_fec!P19/SER_hh_num!P19)</f>
        <v>8193.6775069587002</v>
      </c>
      <c r="Q19" s="101">
        <f>IF(SER_hh_fec!Q19=0,0,1000000/0.086*SER_hh_fec!Q19/SER_hh_num!Q19)</f>
        <v>8244.3959027678229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10832.791986067214</v>
      </c>
      <c r="C21" s="100">
        <f>IF(SER_hh_fec!C21=0,0,1000000/0.086*SER_hh_fec!C21/SER_hh_num!C21)</f>
        <v>10599.624215654578</v>
      </c>
      <c r="D21" s="100">
        <f>IF(SER_hh_fec!D21=0,0,1000000/0.086*SER_hh_fec!D21/SER_hh_num!D21)</f>
        <v>9876.7911053473508</v>
      </c>
      <c r="E21" s="100">
        <f>IF(SER_hh_fec!E21=0,0,1000000/0.086*SER_hh_fec!E21/SER_hh_num!E21)</f>
        <v>9639.6874985397062</v>
      </c>
      <c r="F21" s="100">
        <f>IF(SER_hh_fec!F21=0,0,1000000/0.086*SER_hh_fec!F21/SER_hh_num!F21)</f>
        <v>9491.0768426044742</v>
      </c>
      <c r="G21" s="100">
        <f>IF(SER_hh_fec!G21=0,0,1000000/0.086*SER_hh_fec!G21/SER_hh_num!G21)</f>
        <v>9347.346883975064</v>
      </c>
      <c r="H21" s="100">
        <f>IF(SER_hh_fec!H21=0,0,1000000/0.086*SER_hh_fec!H21/SER_hh_num!H21)</f>
        <v>9098.3065724878379</v>
      </c>
      <c r="I21" s="100">
        <f>IF(SER_hh_fec!I21=0,0,1000000/0.086*SER_hh_fec!I21/SER_hh_num!I21)</f>
        <v>9360.9737860492569</v>
      </c>
      <c r="J21" s="100">
        <f>IF(SER_hh_fec!J21=0,0,1000000/0.086*SER_hh_fec!J21/SER_hh_num!J21)</f>
        <v>9200.1346956234411</v>
      </c>
      <c r="K21" s="100">
        <f>IF(SER_hh_fec!K21=0,0,1000000/0.086*SER_hh_fec!K21/SER_hh_num!K21)</f>
        <v>9106.9850914040853</v>
      </c>
      <c r="L21" s="100">
        <f>IF(SER_hh_fec!L21=0,0,1000000/0.086*SER_hh_fec!L21/SER_hh_num!L21)</f>
        <v>9177.4525997673827</v>
      </c>
      <c r="M21" s="100">
        <f>IF(SER_hh_fec!M21=0,0,1000000/0.086*SER_hh_fec!M21/SER_hh_num!M21)</f>
        <v>9047.1014374731276</v>
      </c>
      <c r="N21" s="100">
        <f>IF(SER_hh_fec!N21=0,0,1000000/0.086*SER_hh_fec!N21/SER_hh_num!N21)</f>
        <v>9031.1526618167682</v>
      </c>
      <c r="O21" s="100">
        <f>IF(SER_hh_fec!O21=0,0,1000000/0.086*SER_hh_fec!O21/SER_hh_num!O21)</f>
        <v>9077.6872896252717</v>
      </c>
      <c r="P21" s="100">
        <f>IF(SER_hh_fec!P21=0,0,1000000/0.086*SER_hh_fec!P21/SER_hh_num!P21)</f>
        <v>9182.9597460590812</v>
      </c>
      <c r="Q21" s="100">
        <f>IF(SER_hh_fec!Q21=0,0,1000000/0.086*SER_hh_fec!Q21/SER_hh_num!Q21)</f>
        <v>9164.2201081320727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11142.300328526278</v>
      </c>
      <c r="C22" s="100">
        <f>IF(SER_hh_fec!C22=0,0,1000000/0.086*SER_hh_fec!C22/SER_hh_num!C22)</f>
        <v>10902.470621816134</v>
      </c>
      <c r="D22" s="100">
        <f>IF(SER_hh_fec!D22=0,0,1000000/0.086*SER_hh_fec!D22/SER_hh_num!D22)</f>
        <v>10158.985136928706</v>
      </c>
      <c r="E22" s="100">
        <f>IF(SER_hh_fec!E22=0,0,1000000/0.086*SER_hh_fec!E22/SER_hh_num!E22)</f>
        <v>9915.1071413551235</v>
      </c>
      <c r="F22" s="100">
        <f>IF(SER_hh_fec!F22=0,0,1000000/0.086*SER_hh_fec!F22/SER_hh_num!F22)</f>
        <v>9762.2504666788955</v>
      </c>
      <c r="G22" s="100">
        <f>IF(SER_hh_fec!G22=0,0,1000000/0.086*SER_hh_fec!G22/SER_hh_num!G22)</f>
        <v>9614.4139378029195</v>
      </c>
      <c r="H22" s="100">
        <f>IF(SER_hh_fec!H22=0,0,1000000/0.086*SER_hh_fec!H22/SER_hh_num!H22)</f>
        <v>9358.2581888446384</v>
      </c>
      <c r="I22" s="100">
        <f>IF(SER_hh_fec!I22=0,0,1000000/0.086*SER_hh_fec!I22/SER_hh_num!I22)</f>
        <v>9628.4301799363748</v>
      </c>
      <c r="J22" s="100">
        <f>IF(SER_hh_fec!J22=0,0,1000000/0.086*SER_hh_fec!J22/SER_hh_num!J22)</f>
        <v>9462.9956869269681</v>
      </c>
      <c r="K22" s="100">
        <f>IF(SER_hh_fec!K22=0,0,1000000/0.086*SER_hh_fec!K22/SER_hh_num!K22)</f>
        <v>9367.1846654441961</v>
      </c>
      <c r="L22" s="100">
        <f>IF(SER_hh_fec!L22=0,0,1000000/0.086*SER_hh_fec!L22/SER_hh_num!L22)</f>
        <v>9439.6655311892937</v>
      </c>
      <c r="M22" s="100">
        <f>IF(SER_hh_fec!M22=0,0,1000000/0.086*SER_hh_fec!M22/SER_hh_num!M22)</f>
        <v>9310.32428047947</v>
      </c>
      <c r="N22" s="100">
        <f>IF(SER_hh_fec!N22=0,0,1000000/0.086*SER_hh_fec!N22/SER_hh_num!N22)</f>
        <v>9300.8322509193222</v>
      </c>
      <c r="O22" s="100">
        <f>IF(SER_hh_fec!O22=0,0,1000000/0.086*SER_hh_fec!O22/SER_hh_num!O22)</f>
        <v>9355.5821159826246</v>
      </c>
      <c r="P22" s="100">
        <f>IF(SER_hh_fec!P22=0,0,1000000/0.086*SER_hh_fec!P22/SER_hh_num!P22)</f>
        <v>9470.9658648331933</v>
      </c>
      <c r="Q22" s="100">
        <f>IF(SER_hh_fec!Q22=0,0,1000000/0.086*SER_hh_fec!Q22/SER_hh_num!Q22)</f>
        <v>9457.7361299527256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10399.480306624522</v>
      </c>
      <c r="C23" s="100">
        <f>IF(SER_hh_fec!C23=0,0,1000000/0.086*SER_hh_fec!C23/SER_hh_num!C23)</f>
        <v>10175.639247028395</v>
      </c>
      <c r="D23" s="100">
        <f>IF(SER_hh_fec!D23=0,0,1000000/0.086*SER_hh_fec!D23/SER_hh_num!D23)</f>
        <v>9481.719461133458</v>
      </c>
      <c r="E23" s="100">
        <f>IF(SER_hh_fec!E23=0,0,1000000/0.086*SER_hh_fec!E23/SER_hh_num!E23)</f>
        <v>9254.0999985981125</v>
      </c>
      <c r="F23" s="100">
        <f>IF(SER_hh_fec!F23=0,0,1000000/0.086*SER_hh_fec!F23/SER_hh_num!F23)</f>
        <v>9111.4337689002896</v>
      </c>
      <c r="G23" s="100">
        <f>IF(SER_hh_fec!G23=0,0,1000000/0.086*SER_hh_fec!G23/SER_hh_num!G23)</f>
        <v>8973.4530086160576</v>
      </c>
      <c r="H23" s="100">
        <f>IF(SER_hh_fec!H23=0,0,1000000/0.086*SER_hh_fec!H23/SER_hh_num!H23)</f>
        <v>8734.3743095883237</v>
      </c>
      <c r="I23" s="100">
        <f>IF(SER_hh_fec!I23=0,0,1000000/0.086*SER_hh_fec!I23/SER_hh_num!I23)</f>
        <v>8986.5348346072824</v>
      </c>
      <c r="J23" s="100">
        <f>IF(SER_hh_fec!J23=0,0,1000000/0.086*SER_hh_fec!J23/SER_hh_num!J23)</f>
        <v>8832.1293077985047</v>
      </c>
      <c r="K23" s="100">
        <f>IF(SER_hh_fec!K23=0,0,1000000/0.086*SER_hh_fec!K23/SER_hh_num!K23)</f>
        <v>8742.7056877479154</v>
      </c>
      <c r="L23" s="100">
        <f>IF(SER_hh_fec!L23=0,0,1000000/0.086*SER_hh_fec!L23/SER_hh_num!L23)</f>
        <v>8810.354495776679</v>
      </c>
      <c r="M23" s="100">
        <f>IF(SER_hh_fec!M23=0,0,1000000/0.086*SER_hh_fec!M23/SER_hh_num!M23)</f>
        <v>8691.4635801324548</v>
      </c>
      <c r="N23" s="100">
        <f>IF(SER_hh_fec!N23=0,0,1000000/0.086*SER_hh_fec!N23/SER_hh_num!N23)</f>
        <v>8686.8877413361133</v>
      </c>
      <c r="O23" s="100">
        <f>IF(SER_hh_fec!O23=0,0,1000000/0.086*SER_hh_fec!O23/SER_hh_num!O23)</f>
        <v>8744.1799458179994</v>
      </c>
      <c r="P23" s="100">
        <f>IF(SER_hh_fec!P23=0,0,1000000/0.086*SER_hh_fec!P23/SER_hh_num!P23)</f>
        <v>8859.9081241330605</v>
      </c>
      <c r="Q23" s="100">
        <f>IF(SER_hh_fec!Q23=0,0,1000000/0.086*SER_hh_fec!Q23/SER_hh_num!Q23)</f>
        <v>8857.8205952344688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0</v>
      </c>
      <c r="C24" s="100">
        <f>IF(SER_hh_fec!C24=0,0,1000000/0.086*SER_hh_fec!C24/SER_hh_num!C24)</f>
        <v>0</v>
      </c>
      <c r="D24" s="100">
        <f>IF(SER_hh_fec!D24=0,0,1000000/0.086*SER_hh_fec!D24/SER_hh_num!D24)</f>
        <v>0</v>
      </c>
      <c r="E24" s="100">
        <f>IF(SER_hh_fec!E24=0,0,1000000/0.086*SER_hh_fec!E24/SER_hh_num!E24)</f>
        <v>0</v>
      </c>
      <c r="F24" s="100">
        <f>IF(SER_hh_fec!F24=0,0,1000000/0.086*SER_hh_fec!F24/SER_hh_num!F24)</f>
        <v>0</v>
      </c>
      <c r="G24" s="100">
        <f>IF(SER_hh_fec!G24=0,0,1000000/0.086*SER_hh_fec!G24/SER_hh_num!G24)</f>
        <v>0</v>
      </c>
      <c r="H24" s="100">
        <f>IF(SER_hh_fec!H24=0,0,1000000/0.086*SER_hh_fec!H24/SER_hh_num!H24)</f>
        <v>0</v>
      </c>
      <c r="I24" s="100">
        <f>IF(SER_hh_fec!I24=0,0,1000000/0.086*SER_hh_fec!I24/SER_hh_num!I24)</f>
        <v>0</v>
      </c>
      <c r="J24" s="100">
        <f>IF(SER_hh_fec!J24=0,0,1000000/0.086*SER_hh_fec!J24/SER_hh_num!J24)</f>
        <v>0</v>
      </c>
      <c r="K24" s="100">
        <f>IF(SER_hh_fec!K24=0,0,1000000/0.086*SER_hh_fec!K24/SER_hh_num!K24)</f>
        <v>0</v>
      </c>
      <c r="L24" s="100">
        <f>IF(SER_hh_fec!L24=0,0,1000000/0.086*SER_hh_fec!L24/SER_hh_num!L24)</f>
        <v>0</v>
      </c>
      <c r="M24" s="100">
        <f>IF(SER_hh_fec!M24=0,0,1000000/0.086*SER_hh_fec!M24/SER_hh_num!M24)</f>
        <v>0</v>
      </c>
      <c r="N24" s="100">
        <f>IF(SER_hh_fec!N24=0,0,1000000/0.086*SER_hh_fec!N24/SER_hh_num!N24)</f>
        <v>0</v>
      </c>
      <c r="O24" s="100">
        <f>IF(SER_hh_fec!O24=0,0,1000000/0.086*SER_hh_fec!O24/SER_hh_num!O24)</f>
        <v>0</v>
      </c>
      <c r="P24" s="100">
        <f>IF(SER_hh_fec!P24=0,0,1000000/0.086*SER_hh_fec!P24/SER_hh_num!P24)</f>
        <v>0</v>
      </c>
      <c r="Q24" s="100">
        <f>IF(SER_hh_fec!Q24=0,0,1000000/0.086*SER_hh_fec!Q24/SER_hh_num!Q24)</f>
        <v>0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8189.5907414668145</v>
      </c>
      <c r="C25" s="100">
        <f>IF(SER_hh_fec!C25=0,0,1000000/0.086*SER_hh_fec!C25/SER_hh_num!C25)</f>
        <v>8013.3159070348593</v>
      </c>
      <c r="D25" s="100">
        <f>IF(SER_hh_fec!D25=0,0,1000000/0.086*SER_hh_fec!D25/SER_hh_num!D25)</f>
        <v>7466.8540756426</v>
      </c>
      <c r="E25" s="100">
        <f>IF(SER_hh_fec!E25=0,0,1000000/0.086*SER_hh_fec!E25/SER_hh_num!E25)</f>
        <v>7287.6037488960183</v>
      </c>
      <c r="F25" s="100">
        <f>IF(SER_hh_fec!F25=0,0,1000000/0.086*SER_hh_fec!F25/SER_hh_num!F25)</f>
        <v>7175.2540930089845</v>
      </c>
      <c r="G25" s="100">
        <f>IF(SER_hh_fec!G25=0,0,1000000/0.086*SER_hh_fec!G25/SER_hh_num!G25)</f>
        <v>7066.5942442851492</v>
      </c>
      <c r="H25" s="100">
        <f>IF(SER_hh_fec!H25=0,0,1000000/0.086*SER_hh_fec!H25/SER_hh_num!H25)</f>
        <v>6878.3197688008077</v>
      </c>
      <c r="I25" s="100">
        <f>IF(SER_hh_fec!I25=0,0,1000000/0.086*SER_hh_fec!I25/SER_hh_num!I25)</f>
        <v>7076.8961822532374</v>
      </c>
      <c r="J25" s="100">
        <f>IF(SER_hh_fec!J25=0,0,1000000/0.086*SER_hh_fec!J25/SER_hh_num!J25)</f>
        <v>6955.3018298913239</v>
      </c>
      <c r="K25" s="100">
        <f>IF(SER_hh_fec!K25=0,0,1000000/0.086*SER_hh_fec!K25/SER_hh_num!K25)</f>
        <v>6884.8807291014873</v>
      </c>
      <c r="L25" s="100">
        <f>IF(SER_hh_fec!L25=0,0,1000000/0.086*SER_hh_fec!L25/SER_hh_num!L25)</f>
        <v>6938.1541654241364</v>
      </c>
      <c r="M25" s="100">
        <f>IF(SER_hh_fec!M25=0,0,1000000/0.086*SER_hh_fec!M25/SER_hh_num!M25)</f>
        <v>6845.1822377109756</v>
      </c>
      <c r="N25" s="100">
        <f>IF(SER_hh_fec!N25=0,0,1000000/0.086*SER_hh_fec!N25/SER_hh_num!N25)</f>
        <v>6842.597232938564</v>
      </c>
      <c r="O25" s="100">
        <f>IF(SER_hh_fec!O25=0,0,1000000/0.086*SER_hh_fec!O25/SER_hh_num!O25)</f>
        <v>6889.5204138288391</v>
      </c>
      <c r="P25" s="100">
        <f>IF(SER_hh_fec!P25=0,0,1000000/0.086*SER_hh_fec!P25/SER_hh_num!P25)</f>
        <v>6983.3090381486163</v>
      </c>
      <c r="Q25" s="100">
        <f>IF(SER_hh_fec!Q25=0,0,1000000/0.086*SER_hh_fec!Q25/SER_hh_num!Q25)</f>
        <v>6984.4475655912784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8477.6366161134847</v>
      </c>
      <c r="C26" s="22">
        <f>IF(SER_hh_fec!C26=0,0,1000000/0.086*SER_hh_fec!C26/SER_hh_num!C26)</f>
        <v>8295.0805359555707</v>
      </c>
      <c r="D26" s="22">
        <f>IF(SER_hh_fec!D26=0,0,1000000/0.086*SER_hh_fec!D26/SER_hh_num!D26)</f>
        <v>7729.5253659050859</v>
      </c>
      <c r="E26" s="22">
        <f>IF(SER_hh_fec!E26=0,0,1000000/0.086*SER_hh_fec!E26/SER_hh_num!E26)</f>
        <v>7543.9299538157675</v>
      </c>
      <c r="F26" s="22">
        <f>IF(SER_hh_fec!F26=0,0,1000000/0.086*SER_hh_fec!F26/SER_hh_num!F26)</f>
        <v>7427.6636556100757</v>
      </c>
      <c r="G26" s="22">
        <f>IF(SER_hh_fec!G26=0,0,1000000/0.086*SER_hh_fec!G26/SER_hh_num!G26)</f>
        <v>7315.172532746853</v>
      </c>
      <c r="H26" s="22">
        <f>IF(SER_hh_fec!H26=0,0,1000000/0.086*SER_hh_fec!H26/SER_hh_num!H26)</f>
        <v>7120.2942517587389</v>
      </c>
      <c r="I26" s="22">
        <f>IF(SER_hh_fec!I26=0,0,1000000/0.086*SER_hh_fec!I26/SER_hh_num!I26)</f>
        <v>7325.9036703296733</v>
      </c>
      <c r="J26" s="22">
        <f>IF(SER_hh_fec!J26=0,0,1000000/0.086*SER_hh_fec!J26/SER_hh_num!J26)</f>
        <v>7200.0215201645788</v>
      </c>
      <c r="K26" s="22">
        <f>IF(SER_hh_fec!K26=0,0,1000000/0.086*SER_hh_fec!K26/SER_hh_num!K26)</f>
        <v>7127.1166554928432</v>
      </c>
      <c r="L26" s="22">
        <f>IF(SER_hh_fec!L26=0,0,1000000/0.086*SER_hh_fec!L26/SER_hh_num!L26)</f>
        <v>7182.2525465175031</v>
      </c>
      <c r="M26" s="22">
        <f>IF(SER_hh_fec!M26=0,0,1000000/0.086*SER_hh_fec!M26/SER_hh_num!M26)</f>
        <v>7085.5815958669846</v>
      </c>
      <c r="N26" s="22">
        <f>IF(SER_hh_fec!N26=0,0,1000000/0.086*SER_hh_fec!N26/SER_hh_num!N26)</f>
        <v>7231.2798221998055</v>
      </c>
      <c r="O26" s="22">
        <f>IF(SER_hh_fec!O26=0,0,1000000/0.086*SER_hh_fec!O26/SER_hh_num!O26)</f>
        <v>7419.7038101450153</v>
      </c>
      <c r="P26" s="22">
        <f>IF(SER_hh_fec!P26=0,0,1000000/0.086*SER_hh_fec!P26/SER_hh_num!P26)</f>
        <v>7649.0423423845059</v>
      </c>
      <c r="Q26" s="22">
        <f>IF(SER_hh_fec!Q26=0,0,1000000/0.086*SER_hh_fec!Q26/SER_hh_num!Q26)</f>
        <v>7869.3597012778082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0</v>
      </c>
      <c r="C27" s="116">
        <f>IF(SER_hh_fec!C27=0,0,1000000/0.086*SER_hh_fec!C27/SER_hh_num!C19)</f>
        <v>0</v>
      </c>
      <c r="D27" s="116">
        <f>IF(SER_hh_fec!D27=0,0,1000000/0.086*SER_hh_fec!D27/SER_hh_num!D19)</f>
        <v>0</v>
      </c>
      <c r="E27" s="116">
        <f>IF(SER_hh_fec!E27=0,0,1000000/0.086*SER_hh_fec!E27/SER_hh_num!E19)</f>
        <v>0</v>
      </c>
      <c r="F27" s="116">
        <f>IF(SER_hh_fec!F27=0,0,1000000/0.086*SER_hh_fec!F27/SER_hh_num!F19)</f>
        <v>0</v>
      </c>
      <c r="G27" s="116">
        <f>IF(SER_hh_fec!G27=0,0,1000000/0.086*SER_hh_fec!G27/SER_hh_num!G19)</f>
        <v>0</v>
      </c>
      <c r="H27" s="116">
        <f>IF(SER_hh_fec!H27=0,0,1000000/0.086*SER_hh_fec!H27/SER_hh_num!H19)</f>
        <v>0</v>
      </c>
      <c r="I27" s="116">
        <f>IF(SER_hh_fec!I27=0,0,1000000/0.086*SER_hh_fec!I27/SER_hh_num!I19)</f>
        <v>0</v>
      </c>
      <c r="J27" s="116">
        <f>IF(SER_hh_fec!J27=0,0,1000000/0.086*SER_hh_fec!J27/SER_hh_num!J19)</f>
        <v>0</v>
      </c>
      <c r="K27" s="116">
        <f>IF(SER_hh_fec!K27=0,0,1000000/0.086*SER_hh_fec!K27/SER_hh_num!K19)</f>
        <v>0</v>
      </c>
      <c r="L27" s="116">
        <f>IF(SER_hh_fec!L27=0,0,1000000/0.086*SER_hh_fec!L27/SER_hh_num!L19)</f>
        <v>0</v>
      </c>
      <c r="M27" s="116">
        <f>IF(SER_hh_fec!M27=0,0,1000000/0.086*SER_hh_fec!M27/SER_hh_num!M19)</f>
        <v>0</v>
      </c>
      <c r="N27" s="116">
        <f>IF(SER_hh_fec!N27=0,0,1000000/0.086*SER_hh_fec!N27/SER_hh_num!N19)</f>
        <v>0</v>
      </c>
      <c r="O27" s="116">
        <f>IF(SER_hh_fec!O27=0,0,1000000/0.086*SER_hh_fec!O27/SER_hh_num!O19)</f>
        <v>0</v>
      </c>
      <c r="P27" s="116">
        <f>IF(SER_hh_fec!P27=0,0,1000000/0.086*SER_hh_fec!P27/SER_hh_num!P19)</f>
        <v>0</v>
      </c>
      <c r="Q27" s="116">
        <f>IF(SER_hh_fec!Q27=0,0,1000000/0.086*SER_hh_fec!Q27/SER_hh_num!Q19)</f>
        <v>0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0</v>
      </c>
      <c r="C28" s="117">
        <f>IF(SER_hh_fec!C27=0,0,1000000/0.086*SER_hh_fec!C27/SER_hh_num!C27)</f>
        <v>0</v>
      </c>
      <c r="D28" s="117">
        <f>IF(SER_hh_fec!D27=0,0,1000000/0.086*SER_hh_fec!D27/SER_hh_num!D27)</f>
        <v>0</v>
      </c>
      <c r="E28" s="117">
        <f>IF(SER_hh_fec!E27=0,0,1000000/0.086*SER_hh_fec!E27/SER_hh_num!E27)</f>
        <v>0</v>
      </c>
      <c r="F28" s="117">
        <f>IF(SER_hh_fec!F27=0,0,1000000/0.086*SER_hh_fec!F27/SER_hh_num!F27)</f>
        <v>0</v>
      </c>
      <c r="G28" s="117">
        <f>IF(SER_hh_fec!G27=0,0,1000000/0.086*SER_hh_fec!G27/SER_hh_num!G27)</f>
        <v>0</v>
      </c>
      <c r="H28" s="117">
        <f>IF(SER_hh_fec!H27=0,0,1000000/0.086*SER_hh_fec!H27/SER_hh_num!H27)</f>
        <v>0</v>
      </c>
      <c r="I28" s="117">
        <f>IF(SER_hh_fec!I27=0,0,1000000/0.086*SER_hh_fec!I27/SER_hh_num!I27)</f>
        <v>0</v>
      </c>
      <c r="J28" s="117">
        <f>IF(SER_hh_fec!J27=0,0,1000000/0.086*SER_hh_fec!J27/SER_hh_num!J27)</f>
        <v>0</v>
      </c>
      <c r="K28" s="117">
        <f>IF(SER_hh_fec!K27=0,0,1000000/0.086*SER_hh_fec!K27/SER_hh_num!K27)</f>
        <v>0</v>
      </c>
      <c r="L28" s="117">
        <f>IF(SER_hh_fec!L27=0,0,1000000/0.086*SER_hh_fec!L27/SER_hh_num!L27)</f>
        <v>0</v>
      </c>
      <c r="M28" s="117">
        <f>IF(SER_hh_fec!M27=0,0,1000000/0.086*SER_hh_fec!M27/SER_hh_num!M27)</f>
        <v>0</v>
      </c>
      <c r="N28" s="117">
        <f>IF(SER_hh_fec!N27=0,0,1000000/0.086*SER_hh_fec!N27/SER_hh_num!N27)</f>
        <v>0</v>
      </c>
      <c r="O28" s="117">
        <f>IF(SER_hh_fec!O27=0,0,1000000/0.086*SER_hh_fec!O27/SER_hh_num!O27)</f>
        <v>0</v>
      </c>
      <c r="P28" s="117">
        <f>IF(SER_hh_fec!P27=0,0,1000000/0.086*SER_hh_fec!P27/SER_hh_num!P27)</f>
        <v>0</v>
      </c>
      <c r="Q28" s="117">
        <f>IF(SER_hh_fec!Q27=0,0,1000000/0.086*SER_hh_fec!Q27/SER_hh_num!Q27)</f>
        <v>0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9461.7502425407365</v>
      </c>
      <c r="C29" s="101">
        <f>IF(SER_hh_fec!C29=0,0,1000000/0.086*SER_hh_fec!C29/SER_hh_num!C29)</f>
        <v>14003.684300905832</v>
      </c>
      <c r="D29" s="101">
        <f>IF(SER_hh_fec!D29=0,0,1000000/0.086*SER_hh_fec!D29/SER_hh_num!D29)</f>
        <v>12871.231089781753</v>
      </c>
      <c r="E29" s="101">
        <f>IF(SER_hh_fec!E29=0,0,1000000/0.086*SER_hh_fec!E29/SER_hh_num!E29)</f>
        <v>11542.795114067825</v>
      </c>
      <c r="F29" s="101">
        <f>IF(SER_hh_fec!F29=0,0,1000000/0.086*SER_hh_fec!F29/SER_hh_num!F29)</f>
        <v>11289.279662053659</v>
      </c>
      <c r="G29" s="101">
        <f>IF(SER_hh_fec!G29=0,0,1000000/0.086*SER_hh_fec!G29/SER_hh_num!G29)</f>
        <v>10878.251374240272</v>
      </c>
      <c r="H29" s="101">
        <f>IF(SER_hh_fec!H29=0,0,1000000/0.086*SER_hh_fec!H29/SER_hh_num!H29)</f>
        <v>10461.217966988042</v>
      </c>
      <c r="I29" s="101">
        <f>IF(SER_hh_fec!I29=0,0,1000000/0.086*SER_hh_fec!I29/SER_hh_num!I29)</f>
        <v>10213.282005355126</v>
      </c>
      <c r="J29" s="101">
        <f>IF(SER_hh_fec!J29=0,0,1000000/0.086*SER_hh_fec!J29/SER_hh_num!J29)</f>
        <v>10072.186711578863</v>
      </c>
      <c r="K29" s="101">
        <f>IF(SER_hh_fec!K29=0,0,1000000/0.086*SER_hh_fec!K29/SER_hh_num!K29)</f>
        <v>10068.746128471412</v>
      </c>
      <c r="L29" s="101">
        <f>IF(SER_hh_fec!L29=0,0,1000000/0.086*SER_hh_fec!L29/SER_hh_num!L29)</f>
        <v>10054.669079062422</v>
      </c>
      <c r="M29" s="101">
        <f>IF(SER_hh_fec!M29=0,0,1000000/0.086*SER_hh_fec!M29/SER_hh_num!M29)</f>
        <v>9817.8861130868372</v>
      </c>
      <c r="N29" s="101">
        <f>IF(SER_hh_fec!N29=0,0,1000000/0.086*SER_hh_fec!N29/SER_hh_num!N29)</f>
        <v>10169.883947350772</v>
      </c>
      <c r="O29" s="101">
        <f>IF(SER_hh_fec!O29=0,0,1000000/0.086*SER_hh_fec!O29/SER_hh_num!O29)</f>
        <v>10274.444309065817</v>
      </c>
      <c r="P29" s="101">
        <f>IF(SER_hh_fec!P29=0,0,1000000/0.086*SER_hh_fec!P29/SER_hh_num!P29)</f>
        <v>10595.395707251402</v>
      </c>
      <c r="Q29" s="101">
        <f>IF(SER_hh_fec!Q29=0,0,1000000/0.086*SER_hh_fec!Q29/SER_hh_num!Q29)</f>
        <v>11255.566634215063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10842.727269629973</v>
      </c>
      <c r="C30" s="100">
        <f>IF(SER_hh_fec!C30=0,0,1000000/0.086*SER_hh_fec!C30/SER_hh_num!C30)</f>
        <v>17205.849808124436</v>
      </c>
      <c r="D30" s="100">
        <f>IF(SER_hh_fec!D30=0,0,1000000/0.086*SER_hh_fec!D30/SER_hh_num!D30)</f>
        <v>16715.984901984659</v>
      </c>
      <c r="E30" s="100">
        <f>IF(SER_hh_fec!E30=0,0,1000000/0.086*SER_hh_fec!E30/SER_hh_num!E30)</f>
        <v>15471.509261357945</v>
      </c>
      <c r="F30" s="100">
        <f>IF(SER_hh_fec!F30=0,0,1000000/0.086*SER_hh_fec!F30/SER_hh_num!F30)</f>
        <v>15014.28078986843</v>
      </c>
      <c r="G30" s="100">
        <f>IF(SER_hh_fec!G30=0,0,1000000/0.086*SER_hh_fec!G30/SER_hh_num!G30)</f>
        <v>14718.697331987949</v>
      </c>
      <c r="H30" s="100">
        <f>IF(SER_hh_fec!H30=0,0,1000000/0.086*SER_hh_fec!H30/SER_hh_num!H30)</f>
        <v>14544.522492928212</v>
      </c>
      <c r="I30" s="100">
        <f>IF(SER_hh_fec!I30=0,0,1000000/0.086*SER_hh_fec!I30/SER_hh_num!I30)</f>
        <v>13149.916980109552</v>
      </c>
      <c r="J30" s="100">
        <f>IF(SER_hh_fec!J30=0,0,1000000/0.086*SER_hh_fec!J30/SER_hh_num!J30)</f>
        <v>13669.378900628699</v>
      </c>
      <c r="K30" s="100">
        <f>IF(SER_hh_fec!K30=0,0,1000000/0.086*SER_hh_fec!K30/SER_hh_num!K30)</f>
        <v>13412.398608279813</v>
      </c>
      <c r="L30" s="100">
        <f>IF(SER_hh_fec!L30=0,0,1000000/0.086*SER_hh_fec!L30/SER_hh_num!L30)</f>
        <v>13000.676472965411</v>
      </c>
      <c r="M30" s="100">
        <f>IF(SER_hh_fec!M30=0,0,1000000/0.086*SER_hh_fec!M30/SER_hh_num!M30)</f>
        <v>13571.686737973398</v>
      </c>
      <c r="N30" s="100">
        <f>IF(SER_hh_fec!N30=0,0,1000000/0.086*SER_hh_fec!N30/SER_hh_num!N30)</f>
        <v>13288.152473287309</v>
      </c>
      <c r="O30" s="100">
        <f>IF(SER_hh_fec!O30=0,0,1000000/0.086*SER_hh_fec!O30/SER_hh_num!O30)</f>
        <v>13412.003706362566</v>
      </c>
      <c r="P30" s="100">
        <f>IF(SER_hh_fec!P30=0,0,1000000/0.086*SER_hh_fec!P30/SER_hh_num!P30)</f>
        <v>13486.658675461582</v>
      </c>
      <c r="Q30" s="100">
        <f>IF(SER_hh_fec!Q30=0,0,1000000/0.086*SER_hh_fec!Q30/SER_hh_num!Q30)</f>
        <v>13944.028034797033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10068.24675037069</v>
      </c>
      <c r="C31" s="100">
        <f>IF(SER_hh_fec!C31=0,0,1000000/0.086*SER_hh_fec!C31/SER_hh_num!C31)</f>
        <v>15976.86053611555</v>
      </c>
      <c r="D31" s="100">
        <f>IF(SER_hh_fec!D31=0,0,1000000/0.086*SER_hh_fec!D31/SER_hh_num!D31)</f>
        <v>15521.985980414329</v>
      </c>
      <c r="E31" s="100">
        <f>IF(SER_hh_fec!E31=0,0,1000000/0.086*SER_hh_fec!E31/SER_hh_num!E31)</f>
        <v>14366.401456975238</v>
      </c>
      <c r="F31" s="100">
        <f>IF(SER_hh_fec!F31=0,0,1000000/0.086*SER_hh_fec!F31/SER_hh_num!F31)</f>
        <v>13941.832162020686</v>
      </c>
      <c r="G31" s="100">
        <f>IF(SER_hh_fec!G31=0,0,1000000/0.086*SER_hh_fec!G31/SER_hh_num!G31)</f>
        <v>13667.361808274527</v>
      </c>
      <c r="H31" s="100">
        <f>IF(SER_hh_fec!H31=0,0,1000000/0.086*SER_hh_fec!H31/SER_hh_num!H31)</f>
        <v>13505.628029147627</v>
      </c>
      <c r="I31" s="100">
        <f>IF(SER_hh_fec!I31=0,0,1000000/0.086*SER_hh_fec!I31/SER_hh_num!I31)</f>
        <v>12210.63719581602</v>
      </c>
      <c r="J31" s="100">
        <f>IF(SER_hh_fec!J31=0,0,1000000/0.086*SER_hh_fec!J31/SER_hh_num!J31)</f>
        <v>12692.994693440934</v>
      </c>
      <c r="K31" s="100">
        <f>IF(SER_hh_fec!K31=0,0,1000000/0.086*SER_hh_fec!K31/SER_hh_num!K31)</f>
        <v>12454.370136259828</v>
      </c>
      <c r="L31" s="100">
        <f>IF(SER_hh_fec!L31=0,0,1000000/0.086*SER_hh_fec!L31/SER_hh_num!L31)</f>
        <v>12072.056724896454</v>
      </c>
      <c r="M31" s="100">
        <f>IF(SER_hh_fec!M31=0,0,1000000/0.086*SER_hh_fec!M31/SER_hh_num!M31)</f>
        <v>12596.649439107572</v>
      </c>
      <c r="N31" s="100">
        <f>IF(SER_hh_fec!N31=0,0,1000000/0.086*SER_hh_fec!N31/SER_hh_num!N31)</f>
        <v>12325.932047500884</v>
      </c>
      <c r="O31" s="100">
        <f>IF(SER_hh_fec!O31=0,0,1000000/0.086*SER_hh_fec!O31/SER_hh_num!O31)</f>
        <v>12431.306373807432</v>
      </c>
      <c r="P31" s="100">
        <f>IF(SER_hh_fec!P31=0,0,1000000/0.086*SER_hh_fec!P31/SER_hh_num!P31)</f>
        <v>12490.40995351506</v>
      </c>
      <c r="Q31" s="100">
        <f>IF(SER_hh_fec!Q31=0,0,1000000/0.086*SER_hh_fec!Q31/SER_hh_num!Q31)</f>
        <v>12904.26500220331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0</v>
      </c>
      <c r="K32" s="100">
        <f>IF(SER_hh_fec!K32=0,0,1000000/0.086*SER_hh_fec!K32/SER_hh_num!K32)</f>
        <v>0</v>
      </c>
      <c r="L32" s="100">
        <f>IF(SER_hh_fec!L32=0,0,1000000/0.086*SER_hh_fec!L32/SER_hh_num!L32)</f>
        <v>0</v>
      </c>
      <c r="M32" s="100">
        <f>IF(SER_hh_fec!M32=0,0,1000000/0.086*SER_hh_fec!M32/SER_hh_num!M32)</f>
        <v>0</v>
      </c>
      <c r="N32" s="100">
        <f>IF(SER_hh_fec!N32=0,0,1000000/0.086*SER_hh_fec!N32/SER_hh_num!N32)</f>
        <v>0</v>
      </c>
      <c r="O32" s="100">
        <f>IF(SER_hh_fec!O32=0,0,1000000/0.086*SER_hh_fec!O32/SER_hh_num!O32)</f>
        <v>0</v>
      </c>
      <c r="P32" s="100">
        <f>IF(SER_hh_fec!P32=0,0,1000000/0.086*SER_hh_fec!P32/SER_hh_num!P32)</f>
        <v>0</v>
      </c>
      <c r="Q32" s="100">
        <f>IF(SER_hh_fec!Q32=0,0,1000000/0.086*SER_hh_fec!Q32/SER_hh_num!Q32)</f>
        <v>0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7399.9862695620268</v>
      </c>
      <c r="C33" s="18">
        <f>IF(SER_hh_fec!C33=0,0,1000000/0.086*SER_hh_fec!C33/SER_hh_num!C33)</f>
        <v>11742.599597327118</v>
      </c>
      <c r="D33" s="18">
        <f>IF(SER_hh_fec!D33=0,0,1000000/0.086*SER_hh_fec!D33/SER_hh_num!D33)</f>
        <v>11408.457137626086</v>
      </c>
      <c r="E33" s="18">
        <f>IF(SER_hh_fec!E33=0,0,1000000/0.086*SER_hh_fec!E33/SER_hh_num!E33)</f>
        <v>10559.062498642354</v>
      </c>
      <c r="F33" s="18">
        <f>IF(SER_hh_fec!F33=0,0,1000000/0.086*SER_hh_fec!F33/SER_hh_num!F33)</f>
        <v>10247.059550710816</v>
      </c>
      <c r="G33" s="18">
        <f>IF(SER_hh_fec!G33=0,0,1000000/0.086*SER_hh_fec!G33/SER_hh_num!G33)</f>
        <v>10045.315355690154</v>
      </c>
      <c r="H33" s="18">
        <f>IF(SER_hh_fec!H33=0,0,1000000/0.086*SER_hh_fec!H33/SER_hh_num!H33)</f>
        <v>9926.4698832423364</v>
      </c>
      <c r="I33" s="18">
        <f>IF(SER_hh_fec!I33=0,0,1000000/0.086*SER_hh_fec!I33/SER_hh_num!I33)</f>
        <v>8974.7254611724438</v>
      </c>
      <c r="J33" s="18">
        <f>IF(SER_hh_fec!J33=0,0,1000000/0.086*SER_hh_fec!J33/SER_hh_num!J33)</f>
        <v>9329.2423964469472</v>
      </c>
      <c r="K33" s="18">
        <f>IF(SER_hh_fec!K33=0,0,1000000/0.086*SER_hh_fec!K33/SER_hh_num!K33)</f>
        <v>9153.8476536976177</v>
      </c>
      <c r="L33" s="18">
        <f>IF(SER_hh_fec!L33=0,0,1000000/0.086*SER_hh_fec!L33/SER_hh_num!L33)</f>
        <v>8872.8361012489786</v>
      </c>
      <c r="M33" s="18">
        <f>IF(SER_hh_fec!M33=0,0,1000000/0.086*SER_hh_fec!M33/SER_hh_num!M33)</f>
        <v>9267.0372758831563</v>
      </c>
      <c r="N33" s="18">
        <f>IF(SER_hh_fec!N33=0,0,1000000/0.086*SER_hh_fec!N33/SER_hh_num!N33)</f>
        <v>9276.8114438456523</v>
      </c>
      <c r="O33" s="18">
        <f>IF(SER_hh_fec!O33=0,0,1000000/0.086*SER_hh_fec!O33/SER_hh_num!O33)</f>
        <v>9559.6447214461386</v>
      </c>
      <c r="P33" s="18">
        <f>IF(SER_hh_fec!P33=0,0,1000000/0.086*SER_hh_fec!P33/SER_hh_num!P33)</f>
        <v>9784.6361605085385</v>
      </c>
      <c r="Q33" s="18">
        <f>IF(SER_hh_fec!Q33=0,0,1000000/0.086*SER_hh_fec!Q33/SER_hh_num!Q33)</f>
        <v>10422.186460405272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2018-07-16T15:47:07Z</dcterms:created>
  <dcterms:modified xsi:type="dcterms:W3CDTF">2018-07-16T15:47:07Z</dcterms:modified>
</cp:coreProperties>
</file>